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ilesv\zaisei\01財政Ｓ\(01)予算編成・執行方針フォルダ\★(02)一般財政関係\02_予算決算に関する調\R06\250304_令和５年度財政状況資料集の作成公表について\04_市→県\"/>
    </mc:Choice>
  </mc:AlternateContent>
  <bookViews>
    <workbookView xWindow="-120" yWindow="-120" windowWidth="29040" windowHeight="15840" firstSheet="9" activeTab="12"/>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データシート" sheetId="14" state="hidden" r:id="rId14"/>
  </sheets>
  <definedNames>
    <definedName name="Z_1D9B84AC_F432_4762_AB28_1C9F2D905AE1_.wvu.Cols" localSheetId="2" hidden="1">'各会計、関係団体の財政状況及び健全化判断比率'!$EB:$XFD</definedName>
    <definedName name="Z_1D9B84AC_F432_4762_AB28_1C9F2D905AE1_.wvu.Cols" localSheetId="12" hidden="1">基金残高に係る経年分析!$P:$XFD</definedName>
    <definedName name="Z_1D9B84AC_F432_4762_AB28_1C9F2D905AE1_.wvu.Cols" localSheetId="4" hidden="1">'経常経費分析表（経常収支比率の分析）'!$DM:$XFD</definedName>
    <definedName name="Z_1D9B84AC_F432_4762_AB28_1C9F2D905AE1_.wvu.Cols" localSheetId="5" hidden="1">'経常経費分析表（人件費・公債費・普通建設事業費の分析）'!$AU:$XFD</definedName>
    <definedName name="Z_1D9B84AC_F432_4762_AB28_1C9F2D905AE1_.wvu.Cols" localSheetId="3" hidden="1">財政比較分析表!$DQ:$XFD</definedName>
    <definedName name="Z_1D9B84AC_F432_4762_AB28_1C9F2D905AE1_.wvu.Cols" localSheetId="10" hidden="1">'実質公債費比率（分子）の構造'!$V:$XFD</definedName>
    <definedName name="Z_1D9B84AC_F432_4762_AB28_1C9F2D905AE1_.wvu.Cols" localSheetId="8" hidden="1">実質収支比率等に係る経年分析!$Q:$XFD</definedName>
    <definedName name="Z_1D9B84AC_F432_4762_AB28_1C9F2D905AE1_.wvu.Cols" localSheetId="11" hidden="1">'将来負担比率（分子）の構造'!$T:$XFD</definedName>
    <definedName name="Z_1D9B84AC_F432_4762_AB28_1C9F2D905AE1_.wvu.Cols" localSheetId="6" hidden="1">'性質別歳出決算分析表（住民一人当たりのコスト）'!$DV:$XFD</definedName>
    <definedName name="Z_1D9B84AC_F432_4762_AB28_1C9F2D905AE1_.wvu.Cols" localSheetId="0" hidden="1">総括表!$DP:$XFD</definedName>
    <definedName name="Z_1D9B84AC_F432_4762_AB28_1C9F2D905AE1_.wvu.Cols" localSheetId="1" hidden="1">普通会計の状況!$EN:$XFD</definedName>
    <definedName name="Z_1D9B84AC_F432_4762_AB28_1C9F2D905AE1_.wvu.Cols" localSheetId="7" hidden="1">'目的別歳出決算分析表（住民一人当たりのコスト）'!$DV:$XFD</definedName>
    <definedName name="Z_1D9B84AC_F432_4762_AB28_1C9F2D905AE1_.wvu.Cols" localSheetId="9" hidden="1">連結実質赤字比率に係る赤字・黒字の構成分析!$Q:$XFD</definedName>
    <definedName name="Z_1D9B84AC_F432_4762_AB28_1C9F2D905AE1_.wvu.Rows" localSheetId="2" hidden="1">'各会計、関係団体の財政状況及び健全化判断比率'!$136:$1048576,'各会計、関係団体の財政状況及び健全化判断比率'!$89:$101,'各会計、関係団体の財政状況及び健全化判断比率'!$135:$135</definedName>
    <definedName name="Z_1D9B84AC_F432_4762_AB28_1C9F2D905AE1_.wvu.Rows" localSheetId="12" hidden="1">基金残高に係る経年分析!$65:$1048576</definedName>
    <definedName name="Z_1D9B84AC_F432_4762_AB28_1C9F2D905AE1_.wvu.Rows" localSheetId="4" hidden="1">'経常経費分析表（経常収支比率の分析）'!$90:$1048576</definedName>
    <definedName name="Z_1D9B84AC_F432_4762_AB28_1C9F2D905AE1_.wvu.Rows" localSheetId="5" hidden="1">'経常経費分析表（人件費・公債費・普通建設事業費の分析）'!$74:$1048576,'経常経費分析表（人件費・公債費・普通建設事業費の分析）'!$67:$73</definedName>
    <definedName name="Z_1D9B84AC_F432_4762_AB28_1C9F2D905AE1_.wvu.Rows" localSheetId="3" hidden="1">財政比較分析表!$106:$1048576,財政比較分析表!$98:$105</definedName>
    <definedName name="Z_1D9B84AC_F432_4762_AB28_1C9F2D905AE1_.wvu.Rows" localSheetId="10" hidden="1">'実質公債費比率（分子）の構造'!$65:$1048576</definedName>
    <definedName name="Z_1D9B84AC_F432_4762_AB28_1C9F2D905AE1_.wvu.Rows" localSheetId="8" hidden="1">実質収支比率等に係る経年分析!$51:$1048576</definedName>
    <definedName name="Z_1D9B84AC_F432_4762_AB28_1C9F2D905AE1_.wvu.Rows" localSheetId="11" hidden="1">'将来負担比率（分子）の構造'!$56:$1048576</definedName>
    <definedName name="Z_1D9B84AC_F432_4762_AB28_1C9F2D905AE1_.wvu.Rows" localSheetId="6" hidden="1">'性質別歳出決算分析表（住民一人当たりのコスト）'!$122:$1048576,'性質別歳出決算分析表（住民一人当たりのコスト）'!$117:$121</definedName>
    <definedName name="Z_1D9B84AC_F432_4762_AB28_1C9F2D905AE1_.wvu.Rows" localSheetId="0" hidden="1">総括表!$57:$1048576</definedName>
    <definedName name="Z_1D9B84AC_F432_4762_AB28_1C9F2D905AE1_.wvu.Rows" localSheetId="1" hidden="1">普通会計の状況!$50:$1048576</definedName>
    <definedName name="Z_1D9B84AC_F432_4762_AB28_1C9F2D905AE1_.wvu.Rows" localSheetId="7" hidden="1">'目的別歳出決算分析表（住民一人当たりのコスト）'!$117:$1048576</definedName>
    <definedName name="Z_1D9B84AC_F432_4762_AB28_1C9F2D905AE1_.wvu.Rows" localSheetId="9" hidden="1">連結実質赤字比率に係る赤字・黒字の構成分析!$46:$1048576</definedName>
    <definedName name="Z_D7B07542_8F3F_41CA_B372_1E5741C49264_.wvu.Cols" localSheetId="2" hidden="1">'各会計、関係団体の財政状況及び健全化判断比率'!$EB:$XFD</definedName>
    <definedName name="Z_D7B07542_8F3F_41CA_B372_1E5741C49264_.wvu.Cols" localSheetId="12" hidden="1">基金残高に係る経年分析!$P:$XFD</definedName>
    <definedName name="Z_D7B07542_8F3F_41CA_B372_1E5741C49264_.wvu.Cols" localSheetId="4" hidden="1">'経常経費分析表（経常収支比率の分析）'!$DM:$XFD</definedName>
    <definedName name="Z_D7B07542_8F3F_41CA_B372_1E5741C49264_.wvu.Cols" localSheetId="5" hidden="1">'経常経費分析表（人件費・公債費・普通建設事業費の分析）'!$AU:$XFD</definedName>
    <definedName name="Z_D7B07542_8F3F_41CA_B372_1E5741C49264_.wvu.Cols" localSheetId="3" hidden="1">財政比較分析表!$DQ:$XFD</definedName>
    <definedName name="Z_D7B07542_8F3F_41CA_B372_1E5741C49264_.wvu.Cols" localSheetId="10" hidden="1">'実質公債費比率（分子）の構造'!$V:$XFD</definedName>
    <definedName name="Z_D7B07542_8F3F_41CA_B372_1E5741C49264_.wvu.Cols" localSheetId="8" hidden="1">実質収支比率等に係る経年分析!$Q:$XFD</definedName>
    <definedName name="Z_D7B07542_8F3F_41CA_B372_1E5741C49264_.wvu.Cols" localSheetId="11" hidden="1">'将来負担比率（分子）の構造'!$T:$XFD</definedName>
    <definedName name="Z_D7B07542_8F3F_41CA_B372_1E5741C49264_.wvu.Cols" localSheetId="6" hidden="1">'性質別歳出決算分析表（住民一人当たりのコスト）'!$DV:$XFD</definedName>
    <definedName name="Z_D7B07542_8F3F_41CA_B372_1E5741C49264_.wvu.Cols" localSheetId="0" hidden="1">総括表!$DP:$XFD</definedName>
    <definedName name="Z_D7B07542_8F3F_41CA_B372_1E5741C49264_.wvu.Cols" localSheetId="1" hidden="1">普通会計の状況!$EN:$XFD</definedName>
    <definedName name="Z_D7B07542_8F3F_41CA_B372_1E5741C49264_.wvu.Cols" localSheetId="7" hidden="1">'目的別歳出決算分析表（住民一人当たりのコスト）'!$DV:$XFD</definedName>
    <definedName name="Z_D7B07542_8F3F_41CA_B372_1E5741C49264_.wvu.Cols" localSheetId="9" hidden="1">連結実質赤字比率に係る赤字・黒字の構成分析!$Q:$XFD</definedName>
    <definedName name="Z_D7B07542_8F3F_41CA_B372_1E5741C49264_.wvu.Rows" localSheetId="2" hidden="1">'各会計、関係団体の財政状況及び健全化判断比率'!$136:$1048576,'各会計、関係団体の財政状況及び健全化判断比率'!$89:$101,'各会計、関係団体の財政状況及び健全化判断比率'!$135:$135</definedName>
    <definedName name="Z_D7B07542_8F3F_41CA_B372_1E5741C49264_.wvu.Rows" localSheetId="12" hidden="1">基金残高に係る経年分析!$65:$1048576</definedName>
    <definedName name="Z_D7B07542_8F3F_41CA_B372_1E5741C49264_.wvu.Rows" localSheetId="4" hidden="1">'経常経費分析表（経常収支比率の分析）'!$90:$1048576</definedName>
    <definedName name="Z_D7B07542_8F3F_41CA_B372_1E5741C49264_.wvu.Rows" localSheetId="5" hidden="1">'経常経費分析表（人件費・公債費・普通建設事業費の分析）'!$74:$1048576,'経常経費分析表（人件費・公債費・普通建設事業費の分析）'!$67:$73</definedName>
    <definedName name="Z_D7B07542_8F3F_41CA_B372_1E5741C49264_.wvu.Rows" localSheetId="3" hidden="1">財政比較分析表!$106:$1048576,財政比較分析表!$98:$105</definedName>
    <definedName name="Z_D7B07542_8F3F_41CA_B372_1E5741C49264_.wvu.Rows" localSheetId="10" hidden="1">'実質公債費比率（分子）の構造'!$65:$1048576</definedName>
    <definedName name="Z_D7B07542_8F3F_41CA_B372_1E5741C49264_.wvu.Rows" localSheetId="8" hidden="1">実質収支比率等に係る経年分析!$51:$1048576</definedName>
    <definedName name="Z_D7B07542_8F3F_41CA_B372_1E5741C49264_.wvu.Rows" localSheetId="11" hidden="1">'将来負担比率（分子）の構造'!$56:$1048576</definedName>
    <definedName name="Z_D7B07542_8F3F_41CA_B372_1E5741C49264_.wvu.Rows" localSheetId="6" hidden="1">'性質別歳出決算分析表（住民一人当たりのコスト）'!$122:$1048576,'性質別歳出決算分析表（住民一人当たりのコスト）'!$117:$121</definedName>
    <definedName name="Z_D7B07542_8F3F_41CA_B372_1E5741C49264_.wvu.Rows" localSheetId="0" hidden="1">総括表!$57:$1048576</definedName>
    <definedName name="Z_D7B07542_8F3F_41CA_B372_1E5741C49264_.wvu.Rows" localSheetId="1" hidden="1">普通会計の状況!$50:$1048576</definedName>
    <definedName name="Z_D7B07542_8F3F_41CA_B372_1E5741C49264_.wvu.Rows" localSheetId="7" hidden="1">'目的別歳出決算分析表（住民一人当たりのコスト）'!$117:$1048576</definedName>
    <definedName name="Z_D7B07542_8F3F_41CA_B372_1E5741C49264_.wvu.Rows" localSheetId="9" hidden="1">連結実質赤字比率に係る赤字・黒字の構成分析!$46:$1048576</definedName>
  </definedNames>
  <calcPr calcId="162913"/>
  <customWorkbookViews>
    <customWorkbookView name="  - 個人用ビュー" guid="{D7B07542-8F3F-41CA-B372-1E5741C49264}" mergeInterval="0" personalView="1" maximized="1" xWindow="-8" yWindow="-8" windowWidth="1936" windowHeight="1056" activeSheetId="4"/>
    <customWorkbookView name="豊見城市LGアカウント0881 - 個人用ビュー" guid="{1D9B84AC-F432-4762-AB28-1C9F2D905AE1}" mergeInterval="0" personalView="1" maximized="1" xWindow="-8" yWindow="-8" windowWidth="1936" windowHeight="1056" activeSheetId="3"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35" i="1" l="1"/>
  <c r="AO34"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E43" i="1"/>
  <c r="AM43" i="1"/>
  <c r="U43" i="1"/>
  <c r="C43" i="1"/>
  <c r="CO42" i="1"/>
  <c r="BE42" i="1"/>
  <c r="AM42" i="1"/>
  <c r="U42" i="1"/>
  <c r="C42" i="1"/>
  <c r="CO41" i="1"/>
  <c r="BE41" i="1"/>
  <c r="AM41" i="1"/>
  <c r="U41" i="1"/>
  <c r="C41" i="1"/>
  <c r="CO40" i="1"/>
  <c r="BE40" i="1"/>
  <c r="AM40" i="1"/>
  <c r="U40" i="1"/>
  <c r="C40" i="1"/>
  <c r="CO39" i="1"/>
  <c r="BE39" i="1"/>
  <c r="AM39" i="1"/>
  <c r="U39" i="1"/>
  <c r="C39" i="1"/>
  <c r="CO38" i="1"/>
  <c r="BE38" i="1"/>
  <c r="AM38" i="1"/>
  <c r="U38" i="1"/>
  <c r="C38" i="1"/>
  <c r="CO37" i="1"/>
  <c r="BE37" i="1"/>
  <c r="AM37" i="1"/>
  <c r="U37" i="1"/>
  <c r="C37" i="1"/>
  <c r="CO36" i="1"/>
  <c r="BW36" i="1"/>
  <c r="BW37" i="1" s="1"/>
  <c r="BW38" i="1" s="1"/>
  <c r="BW39" i="1" s="1"/>
  <c r="BW40" i="1" s="1"/>
  <c r="BW41" i="1" s="1"/>
  <c r="BW42" i="1" s="1"/>
  <c r="BW43" i="1" s="1"/>
  <c r="BE36" i="1"/>
  <c r="AM36" i="1"/>
  <c r="U36" i="1"/>
  <c r="CO35" i="1"/>
  <c r="BW35" i="1"/>
  <c r="BE35" i="1"/>
  <c r="CO34" i="1"/>
  <c r="BW34" i="1"/>
  <c r="BE34" i="1"/>
  <c r="C34" i="1"/>
  <c r="C35" i="1" s="1"/>
  <c r="U34" i="1" l="1"/>
  <c r="U35" i="1" s="1"/>
  <c r="C36" i="1"/>
  <c r="AM34" i="1"/>
  <c r="AM35" i="1" s="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alcChain>
</file>

<file path=xl/sharedStrings.xml><?xml version="1.0" encoding="utf-8"?>
<sst xmlns="http://schemas.openxmlformats.org/spreadsheetml/2006/main" count="1096" uniqueCount="569">
  <si>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</si>
  <si>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</si>
  <si>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</si>
  <si>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</si>
  <si>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</si>
  <si>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</si>
  <si>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</si>
  <si>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</si>
  <si>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</si>
  <si>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</si>
  <si>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</si>
  <si>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</si>
  <si>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</si>
  <si>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</si>
  <si>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</si>
  <si>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</si>
  <si>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</si>
  <si>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</si>
  <si>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</si>
  <si>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</si>
  <si>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</si>
  <si>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</si>
  <si>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</si>
  <si>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</si>
  <si>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</si>
  <si>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</si>
  <si>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</si>
  <si>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</si>
  <si>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</si>
  <si>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</si>
  <si>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</si>
  <si>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</si>
  <si>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</si>
  <si>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</si>
  <si>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</si>
  <si>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</si>
  <si>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</si>
  <si>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</si>
  <si>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</si>
  <si>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</si>
  <si>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</si>
  <si>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</si>
  <si>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</si>
  <si>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</si>
  <si>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</si>
  <si>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</si>
  <si>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</si>
  <si>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</si>
  <si>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</si>
  <si>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</si>
  <si>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</si>
  <si>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</si>
  <si>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</si>
  <si>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</si>
  <si>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</si>
  <si>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</si>
  <si>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</si>
  <si>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</si>
  <si>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</si>
  <si>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</si>
  <si>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</si>
  <si>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</si>
  <si>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</si>
  <si>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</si>
  <si>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</si>
  <si>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</si>
  <si>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</si>
  <si>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</si>
  <si>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</si>
  <si>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</si>
  <si>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</si>
  <si>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</si>
  <si>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</si>
  <si>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</si>
  <si>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</si>
  <si>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</si>
  <si>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</si>
  <si>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</si>
  <si>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</si>
  <si>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</si>
  <si>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</si>
  <si>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</si>
  <si>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</si>
  <si>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</si>
  <si>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</si>
  <si>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</si>
  <si>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</si>
  <si>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</si>
  <si>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</si>
  <si>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</si>
  <si>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</si>
  <si>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</si>
  <si>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</si>
  <si>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</si>
  <si>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豊見城市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</si>
  <si>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</si>
  <si>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</si>
  <si>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</si>
  <si>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</si>
  <si>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</si>
  <si>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</si>
  <si>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</si>
  <si>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</si>
  <si>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</si>
  <si>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</si>
  <si>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</si>
  <si>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</si>
  <si>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</si>
  <si>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</si>
  <si>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</si>
  <si>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</si>
  <si>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</si>
  <si>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</si>
  <si>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</si>
  <si>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</si>
  <si>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</si>
  <si>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</si>
  <si>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</si>
  <si>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</si>
  <si>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</si>
  <si>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</si>
  <si>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</si>
  <si>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</si>
  <si>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</si>
  <si>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</si>
  <si>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</si>
  <si>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</si>
  <si>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</si>
  <si>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</si>
  <si>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</si>
  <si>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</si>
  <si>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</si>
  <si>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</si>
  <si>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</si>
  <si>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</si>
  <si>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</si>
  <si>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</si>
  <si>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</si>
  <si>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</si>
  <si>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</si>
  <si>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</si>
  <si>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</si>
  <si>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</si>
  <si>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</si>
  <si>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</si>
  <si>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</si>
  <si>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</si>
  <si>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</si>
  <si>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</si>
  <si>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</si>
  <si>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</si>
  <si>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</si>
  <si>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</si>
  <si>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</si>
  <si>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</si>
  <si>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</si>
  <si>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</si>
  <si>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</si>
  <si>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</si>
  <si>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</si>
  <si>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</si>
  <si>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</si>
  <si>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</si>
  <si>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</si>
  <si>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</si>
  <si>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</si>
  <si>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</si>
  <si>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</si>
  <si>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</si>
  <si>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</si>
  <si>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</si>
  <si>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</si>
  <si>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</si>
  <si>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</si>
  <si>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</si>
  <si>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</si>
  <si>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</si>
  <si>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</si>
  <si>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</si>
  <si>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</si>
  <si>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</si>
  <si>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</si>
  <si>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</si>
  <si>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</si>
  <si>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</si>
  <si>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</si>
  <si>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</si>
  <si>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</si>
  <si>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</si>
  <si>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</si>
  <si>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</si>
  <si>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</si>
  <si>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</si>
  <si>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</si>
  <si>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</si>
  <si>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</si>
  <si>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</si>
  <si>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</si>
  <si>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</si>
  <si>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</si>
  <si>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</si>
  <si>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</si>
  <si>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</si>
  <si>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沖縄県豊見城市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</si>
  <si>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</si>
  <si>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</si>
  <si>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</si>
  <si>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</si>
  <si>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</si>
  <si>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</si>
  <si>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</si>
  <si>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</si>
  <si>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</si>
  <si>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</si>
  <si>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</si>
  <si>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</si>
  <si>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</si>
  <si>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</si>
  <si>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</si>
  <si>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</si>
  <si>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</si>
  <si>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</si>
  <si>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</si>
  <si>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</si>
  <si>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</si>
  <si>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</si>
  <si>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</si>
  <si>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</si>
  <si>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</si>
  <si>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</si>
  <si>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</si>
  <si>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</si>
  <si>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</si>
  <si>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</si>
  <si>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</si>
  <si>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</si>
  <si>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</si>
  <si>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</si>
  <si>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</si>
  <si>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</si>
  <si>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</si>
  <si>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</si>
  <si>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</si>
  <si>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</si>
  <si>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</si>
  <si>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</si>
  <si>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</si>
  <si>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</si>
  <si>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</si>
  <si>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</si>
  <si>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</si>
  <si>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</si>
  <si>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</si>
  <si>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</si>
  <si>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</si>
  <si>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</si>
  <si>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</si>
  <si>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</si>
  <si>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</si>
  <si>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</si>
  <si>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</si>
  <si>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</si>
  <si>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</si>
  <si>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</si>
  <si>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</si>
  <si>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</si>
  <si>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</si>
  <si>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</si>
  <si>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</si>
  <si>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</si>
  <si>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</si>
  <si>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</si>
  <si>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</si>
  <si>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</si>
  <si>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</si>
  <si>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</si>
  <si>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</si>
  <si>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</si>
  <si>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</si>
  <si>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</si>
  <si>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</si>
  <si>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</si>
  <si>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</si>
  <si>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</si>
  <si>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</si>
  <si>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</si>
  <si>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</si>
  <si>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</si>
  <si>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</si>
  <si>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</si>
  <si>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</si>
  <si>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</si>
  <si>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</si>
  <si>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</si>
  <si>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</si>
  <si>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</si>
  <si>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</si>
  <si>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</si>
  <si>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</si>
  <si>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</si>
  <si>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</si>
  <si>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</si>
  <si>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</si>
  <si>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</si>
  <si>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</si>
  <si>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</si>
  <si>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</si>
  <si>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</si>
  <si>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</si>
  <si>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</si>
  <si>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</si>
  <si>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</si>
  <si>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</si>
  <si>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</si>
  <si>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</si>
  <si>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</si>
  <si>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</si>
  <si>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</si>
  <si>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</si>
  <si>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</si>
  <si>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</si>
  <si>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</si>
  <si>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</si>
  <si>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</si>
  <si>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</si>
  <si>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</si>
  <si>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</si>
  <si>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</si>
  <si>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</si>
  <si>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</si>
  <si>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</si>
  <si>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</si>
  <si>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</si>
  <si>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</si>
  <si>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</si>
  <si>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</si>
  <si>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</si>
  <si>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</si>
  <si>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</si>
  <si>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</si>
  <si>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</si>
  <si>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</si>
  <si>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</si>
  <si>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</si>
  <si>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</si>
  <si>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</si>
  <si>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</si>
  <si>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</si>
  <si>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</si>
  <si>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</si>
  <si>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</si>
  <si>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</si>
  <si>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</si>
  <si>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</si>
  <si>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沖縄県豊見城市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</si>
  <si>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</si>
  <si>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</si>
  <si>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</si>
  <si>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</si>
  <si>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</si>
  <si>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</si>
  <si>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</si>
  <si>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</si>
  <si>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</si>
  <si>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</si>
  <si>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</si>
  <si>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</si>
  <si>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</si>
  <si>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</si>
  <si>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</si>
  <si>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</si>
  <si>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</si>
  <si>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</si>
  <si>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</si>
  <si>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</si>
  <si>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育英会特別会計</t>
    <phoneticPr fontId="5"/>
  </si>
  <si>
    <t>公営墓地事業特別会計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</si>
  <si>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</si>
  <si>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</si>
  <si>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</si>
  <si>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</si>
  <si>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</si>
  <si>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</si>
  <si>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</si>
  <si>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</si>
  <si>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</si>
  <si>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</si>
  <si>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</si>
  <si>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</si>
  <si>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</si>
  <si>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</si>
  <si>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</si>
  <si>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</si>
  <si>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</si>
  <si>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</si>
  <si>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</si>
  <si>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</si>
  <si>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</si>
  <si>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</si>
  <si>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</si>
  <si>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</si>
  <si>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</si>
  <si>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</si>
  <si>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</si>
  <si>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</si>
  <si>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</si>
  <si>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</si>
  <si>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</si>
  <si>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</si>
  <si>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</si>
  <si>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</si>
  <si>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</si>
  <si>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</si>
  <si>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</si>
  <si>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</si>
  <si>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</si>
  <si>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</si>
  <si>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</si>
  <si>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</si>
  <si>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</si>
  <si>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</si>
  <si>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</si>
  <si>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</si>
  <si>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</si>
  <si>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</si>
  <si>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</si>
  <si>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</si>
  <si>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</si>
  <si>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</si>
  <si>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</si>
  <si>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</si>
  <si>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</si>
  <si>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</si>
  <si>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</si>
  <si>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</si>
  <si>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</si>
  <si>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</si>
  <si>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</si>
  <si>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</si>
  <si>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</si>
  <si>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</si>
  <si>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</si>
  <si>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</si>
  <si>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</si>
  <si>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</si>
  <si>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</si>
  <si>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</si>
  <si>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</si>
  <si>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</si>
  <si>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</si>
  <si>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</si>
  <si>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</si>
  <si>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</si>
  <si>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</si>
  <si>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</si>
  <si>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</si>
  <si>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</si>
  <si>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</si>
  <si>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</si>
  <si>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</si>
  <si>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</si>
  <si>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</si>
  <si>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</si>
  <si>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</si>
  <si>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</si>
  <si>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</si>
  <si>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</si>
  <si>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</si>
  <si>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</si>
  <si>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</si>
  <si>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</si>
  <si>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</si>
  <si>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</si>
  <si>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</si>
  <si>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</si>
  <si>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</si>
  <si>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</si>
  <si>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</si>
  <si>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</si>
  <si>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</si>
  <si>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</si>
  <si>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</si>
  <si>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</si>
  <si>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</si>
  <si>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</si>
  <si>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</si>
  <si>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</si>
  <si>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</si>
  <si>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</si>
  <si>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</si>
  <si>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</si>
  <si>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</si>
  <si>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</si>
  <si>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</si>
  <si>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</si>
  <si>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</si>
  <si>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</si>
  <si>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</si>
  <si>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</si>
  <si>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</si>
  <si>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</si>
  <si>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</si>
  <si>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</si>
  <si>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</si>
  <si>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</si>
  <si>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</si>
  <si>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</si>
  <si>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</si>
  <si>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</si>
  <si>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</si>
  <si>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</si>
  <si>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</si>
  <si>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</si>
  <si>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</si>
  <si>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</si>
  <si>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</si>
  <si>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</si>
  <si>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</si>
  <si>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</si>
  <si>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</si>
  <si>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</si>
  <si>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</si>
  <si>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</si>
  <si>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</si>
  <si>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</si>
  <si>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</si>
  <si>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</si>
  <si>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</si>
  <si>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</si>
  <si>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</si>
  <si>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4.99</t>
  </si>
  <si>
    <t>▲ 7.31</t>
  </si>
  <si>
    <t>▲ 7.22</t>
  </si>
  <si>
    <t>▲ 3.21</t>
  </si>
  <si>
    <t>水道事業会計</t>
  </si>
  <si>
    <t>下水道事業会計</t>
  </si>
  <si>
    <t>一般会計</t>
  </si>
  <si>
    <t>国民健康保険特別会計</t>
  </si>
  <si>
    <t>育英会特別会計</t>
  </si>
  <si>
    <t>後期高齢者医療特別会計</t>
  </si>
  <si>
    <t>公営墓地事業特別会計</t>
  </si>
  <si>
    <t>その他会計（赤字）</t>
  </si>
  <si>
    <t>その他会計（黒字）</t>
  </si>
  <si>
    <t>R01</t>
    <phoneticPr fontId="5"/>
  </si>
  <si>
    <t>R02</t>
    <phoneticPr fontId="5"/>
  </si>
  <si>
    <t>R03</t>
    <phoneticPr fontId="5"/>
  </si>
  <si>
    <t>R04</t>
    <phoneticPr fontId="5"/>
  </si>
  <si>
    <t>R05</t>
    <phoneticPr fontId="5"/>
  </si>
  <si>
    <t>-</t>
    <phoneticPr fontId="2"/>
  </si>
  <si>
    <t>沖縄県後期高齢者医療広域連合（一般会計等）</t>
    <rPh sb="0" eb="3">
      <t>オキナワケン</t>
    </rPh>
    <rPh sb="3" eb="5">
      <t>コウキ</t>
    </rPh>
    <rPh sb="5" eb="8">
      <t>コウレイシャ</t>
    </rPh>
    <rPh sb="8" eb="10">
      <t>イリョウ</t>
    </rPh>
    <rPh sb="10" eb="12">
      <t>コウイキ</t>
    </rPh>
    <rPh sb="12" eb="14">
      <t>レンゴウ</t>
    </rPh>
    <rPh sb="15" eb="17">
      <t>イッパン</t>
    </rPh>
    <rPh sb="17" eb="19">
      <t>カイケイ</t>
    </rPh>
    <rPh sb="19" eb="20">
      <t>トウ</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</si>
  <si>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</si>
  <si>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沖縄県市町村自治会館管理組合</t>
  </si>
  <si>
    <t>南部広域市町村圏事務組合（一般会計）</t>
  </si>
  <si>
    <t>南部広域市町村圏事務組合（いなんせ斎苑特別会計）</t>
  </si>
  <si>
    <t>南部広域市町村圏事務組合（南斎場特別会計）</t>
  </si>
  <si>
    <t>沖縄県介護保険広域連合（一般会計）</t>
    <rPh sb="3" eb="5">
      <t>カイゴ</t>
    </rPh>
    <rPh sb="5" eb="7">
      <t>ホケン</t>
    </rPh>
    <rPh sb="7" eb="9">
      <t>コウイキ</t>
    </rPh>
    <rPh sb="9" eb="11">
      <t>レンゴウ</t>
    </rPh>
    <rPh sb="12" eb="14">
      <t>イッパン</t>
    </rPh>
    <rPh sb="14" eb="16">
      <t>カイケイ</t>
    </rPh>
    <phoneticPr fontId="3"/>
  </si>
  <si>
    <t>沖縄県介護保険広域連合（特別会計）</t>
    <rPh sb="3" eb="5">
      <t>カイゴ</t>
    </rPh>
    <rPh sb="5" eb="7">
      <t>ホケン</t>
    </rPh>
    <rPh sb="7" eb="9">
      <t>コウイキ</t>
    </rPh>
    <rPh sb="9" eb="11">
      <t>レンゴウ</t>
    </rPh>
    <rPh sb="12" eb="14">
      <t>トクベツ</t>
    </rPh>
    <rPh sb="14" eb="16">
      <t>カイケイ</t>
    </rPh>
    <phoneticPr fontId="3"/>
  </si>
  <si>
    <t>南部広域行政組合一般会計</t>
    <rPh sb="0" eb="2">
      <t>ナンブ</t>
    </rPh>
    <rPh sb="2" eb="4">
      <t>コウイキ</t>
    </rPh>
    <rPh sb="4" eb="6">
      <t>ギョウセイ</t>
    </rPh>
    <rPh sb="6" eb="8">
      <t>クミアイ</t>
    </rPh>
    <rPh sb="8" eb="10">
      <t>イッパン</t>
    </rPh>
    <rPh sb="10" eb="12">
      <t>カイケイ</t>
    </rPh>
    <phoneticPr fontId="1"/>
  </si>
  <si>
    <t>南部広域行政組合公共用地先行取得事業特別会計</t>
    <rPh sb="0" eb="2">
      <t>ナンブ</t>
    </rPh>
    <rPh sb="2" eb="4">
      <t>コウイキ</t>
    </rPh>
    <rPh sb="4" eb="6">
      <t>ギョウセイ</t>
    </rPh>
    <rPh sb="6" eb="8">
      <t>クミアイ</t>
    </rPh>
    <rPh sb="8" eb="10">
      <t>コウキョウ</t>
    </rPh>
    <rPh sb="10" eb="12">
      <t>ヨウチ</t>
    </rPh>
    <rPh sb="12" eb="14">
      <t>センコウ</t>
    </rPh>
    <rPh sb="14" eb="16">
      <t>シュトク</t>
    </rPh>
    <rPh sb="16" eb="18">
      <t>ジギョウ</t>
    </rPh>
    <rPh sb="18" eb="20">
      <t>トクベツ</t>
    </rPh>
    <rPh sb="20" eb="22">
      <t>カイケイ</t>
    </rPh>
    <phoneticPr fontId="1"/>
  </si>
  <si>
    <t>南部広域行政組合糸豊環境衛生事業特別会計</t>
    <rPh sb="0" eb="2">
      <t>ナンブ</t>
    </rPh>
    <rPh sb="2" eb="4">
      <t>コウイキ</t>
    </rPh>
    <rPh sb="4" eb="6">
      <t>ギョウセイ</t>
    </rPh>
    <rPh sb="6" eb="8">
      <t>クミアイ</t>
    </rPh>
    <rPh sb="8" eb="9">
      <t>イト</t>
    </rPh>
    <rPh sb="9" eb="10">
      <t>トヨ</t>
    </rPh>
    <rPh sb="10" eb="12">
      <t>カンキョウ</t>
    </rPh>
    <rPh sb="12" eb="14">
      <t>エイセイ</t>
    </rPh>
    <rPh sb="14" eb="16">
      <t>ジギョウ</t>
    </rPh>
    <rPh sb="16" eb="18">
      <t>トクベツ</t>
    </rPh>
    <rPh sb="18" eb="20">
      <t>カイケイ</t>
    </rPh>
    <phoneticPr fontId="1"/>
  </si>
  <si>
    <t>南部広域行政組合東部環境衛生事業特別会計</t>
    <rPh sb="0" eb="2">
      <t>ナンブ</t>
    </rPh>
    <rPh sb="2" eb="4">
      <t>コウイキ</t>
    </rPh>
    <rPh sb="4" eb="6">
      <t>ギョウセイ</t>
    </rPh>
    <rPh sb="6" eb="8">
      <t>クミアイ</t>
    </rPh>
    <rPh sb="8" eb="10">
      <t>トウブ</t>
    </rPh>
    <rPh sb="10" eb="12">
      <t>カンキョウ</t>
    </rPh>
    <rPh sb="12" eb="14">
      <t>エイセイ</t>
    </rPh>
    <rPh sb="14" eb="16">
      <t>ジギョウ</t>
    </rPh>
    <rPh sb="16" eb="18">
      <t>トクベツ</t>
    </rPh>
    <rPh sb="18" eb="20">
      <t>カイケイ</t>
    </rPh>
    <phoneticPr fontId="1"/>
  </si>
  <si>
    <t>南部広域行政組合島尻環境衛生事業特別会計</t>
    <rPh sb="0" eb="2">
      <t>ナンブ</t>
    </rPh>
    <rPh sb="2" eb="4">
      <t>コウイキ</t>
    </rPh>
    <rPh sb="4" eb="6">
      <t>ギョウセイ</t>
    </rPh>
    <rPh sb="6" eb="8">
      <t>クミアイ</t>
    </rPh>
    <rPh sb="8" eb="10">
      <t>シマジリ</t>
    </rPh>
    <rPh sb="10" eb="12">
      <t>カンキョウ</t>
    </rPh>
    <rPh sb="12" eb="14">
      <t>エイセイ</t>
    </rPh>
    <rPh sb="14" eb="16">
      <t>ジギョウ</t>
    </rPh>
    <rPh sb="16" eb="18">
      <t>トクベツ</t>
    </rPh>
    <rPh sb="18" eb="20">
      <t>カイケイ</t>
    </rPh>
    <phoneticPr fontId="1"/>
  </si>
  <si>
    <t>沖縄県市町村総合事務組合　一般会計</t>
    <rPh sb="0" eb="3">
      <t>オキナワケン</t>
    </rPh>
    <rPh sb="3" eb="6">
      <t>シチョウソン</t>
    </rPh>
    <rPh sb="6" eb="8">
      <t>ソウゴウ</t>
    </rPh>
    <rPh sb="8" eb="10">
      <t>ジム</t>
    </rPh>
    <rPh sb="10" eb="12">
      <t>クミアイ</t>
    </rPh>
    <rPh sb="13" eb="15">
      <t>イッパン</t>
    </rPh>
    <rPh sb="15" eb="17">
      <t>カイケイ</t>
    </rPh>
    <phoneticPr fontId="3"/>
  </si>
  <si>
    <t>基金からの繰入</t>
    <rPh sb="0" eb="2">
      <t>キキン</t>
    </rPh>
    <rPh sb="5" eb="7">
      <t>クリイレ</t>
    </rPh>
    <phoneticPr fontId="11"/>
  </si>
  <si>
    <t>ふるさとづくり基金</t>
  </si>
  <si>
    <t>こども未来基金</t>
  </si>
  <si>
    <t>教育関連施設等整備基金</t>
  </si>
  <si>
    <t>地域福祉基金</t>
    <phoneticPr fontId="2"/>
  </si>
  <si>
    <t>改良住宅整備基金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</si>
</sst>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45945</c:v>
                </c:pt>
                <c:pt idx="3">
                  <c:v>44475</c:v>
                </c:pt>
                <c:pt idx="4">
                  <c:v>45982</c:v>
                </c:pt>
              </c:numCache>
            </c:numRef>
          </c:val>
          <c:smooth val="0"/>
          <c:extLst>
            <c:ext xmlns:c16="http://schemas.microsoft.com/office/drawing/2014/chart" uri="{C3380CC4-5D6E-409C-BE32-E72D297353CC}">
              <c16:uniqueId val="{00000000-DA47-418B-9E8B-3C09F99578C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61027</c:v>
                </c:pt>
                <c:pt idx="1">
                  <c:v>42278</c:v>
                </c:pt>
                <c:pt idx="2">
                  <c:v>42487</c:v>
                </c:pt>
                <c:pt idx="3">
                  <c:v>68757</c:v>
                </c:pt>
                <c:pt idx="4">
                  <c:v>94729</c:v>
                </c:pt>
              </c:numCache>
            </c:numRef>
          </c:val>
          <c:smooth val="0"/>
          <c:extLst>
            <c:ext xmlns:c16="http://schemas.microsoft.com/office/drawing/2014/chart" uri="{C3380CC4-5D6E-409C-BE32-E72D297353CC}">
              <c16:uniqueId val="{00000001-DA47-418B-9E8B-3C09F99578C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3.47</c:v>
                </c:pt>
                <c:pt idx="1">
                  <c:v>2.35</c:v>
                </c:pt>
                <c:pt idx="2">
                  <c:v>9.08</c:v>
                </c:pt>
                <c:pt idx="3">
                  <c:v>1.82</c:v>
                </c:pt>
                <c:pt idx="4">
                  <c:v>2.19</c:v>
                </c:pt>
              </c:numCache>
            </c:numRef>
          </c:val>
          <c:extLst>
            <c:ext xmlns:c16="http://schemas.microsoft.com/office/drawing/2014/chart" uri="{C3380CC4-5D6E-409C-BE32-E72D297353CC}">
              <c16:uniqueId val="{00000000-15E1-418B-80ED-F35C35F45E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13.72</c:v>
                </c:pt>
                <c:pt idx="1">
                  <c:v>9.81</c:v>
                </c:pt>
                <c:pt idx="2">
                  <c:v>11.29</c:v>
                </c:pt>
                <c:pt idx="3">
                  <c:v>20.23</c:v>
                </c:pt>
                <c:pt idx="4">
                  <c:v>16.91</c:v>
                </c:pt>
              </c:numCache>
            </c:numRef>
          </c:val>
          <c:extLst>
            <c:ext xmlns:c16="http://schemas.microsoft.com/office/drawing/2014/chart" uri="{C3380CC4-5D6E-409C-BE32-E72D297353CC}">
              <c16:uniqueId val="{00000001-15E1-418B-80ED-F35C35F45E0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-4.99</c:v>
                </c:pt>
                <c:pt idx="1">
                  <c:v>-7.31</c:v>
                </c:pt>
                <c:pt idx="2">
                  <c:v>8.08</c:v>
                </c:pt>
                <c:pt idx="3">
                  <c:v>-7.22</c:v>
                </c:pt>
                <c:pt idx="4">
                  <c:v>-3.21</c:v>
                </c:pt>
              </c:numCache>
            </c:numRef>
          </c:val>
          <c:smooth val="0"/>
          <c:extLst>
            <c:ext xmlns:c16="http://schemas.microsoft.com/office/drawing/2014/chart" uri="{C3380CC4-5D6E-409C-BE32-E72D297353CC}">
              <c16:uniqueId val="{00000002-15E1-418B-80ED-F35C35F45E0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4F-442B-B874-E06CF0A6C0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4F-442B-B874-E06CF0A6C06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94F-442B-B874-E06CF0A6C06F}"/>
            </c:ext>
          </c:extLst>
        </c:ser>
        <c:ser>
          <c:idx val="3"/>
          <c:order val="3"/>
          <c:tx>
            <c:strRef>
              <c:f>データシート!$A$30</c:f>
              <c:strCache>
                <c:ptCount val="1"/>
                <c:pt idx="0">
                  <c:v>公営墓地事業特別会計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94F-442B-B874-E06CF0A6C06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0.02</c:v>
                </c:pt>
                <c:pt idx="4">
                  <c:v>#N/A</c:v>
                </c:pt>
                <c:pt idx="5">
                  <c:v>0.01</c:v>
                </c:pt>
                <c:pt idx="6">
                  <c:v>#N/A</c:v>
                </c:pt>
                <c:pt idx="7">
                  <c:v>0.12</c:v>
                </c:pt>
                <c:pt idx="8">
                  <c:v>#N/A</c:v>
                </c:pt>
                <c:pt idx="9">
                  <c:v>0.03</c:v>
                </c:pt>
              </c:numCache>
            </c:numRef>
          </c:val>
          <c:extLst>
            <c:ext xmlns:c16="http://schemas.microsoft.com/office/drawing/2014/chart" uri="{C3380CC4-5D6E-409C-BE32-E72D297353CC}">
              <c16:uniqueId val="{00000004-994F-442B-B874-E06CF0A6C06F}"/>
            </c:ext>
          </c:extLst>
        </c:ser>
        <c:ser>
          <c:idx val="5"/>
          <c:order val="5"/>
          <c:tx>
            <c:strRef>
              <c:f>データシート!$A$32</c:f>
              <c:strCache>
                <c:ptCount val="1"/>
                <c:pt idx="0">
                  <c:v>育英会特別会計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0.03</c:v>
                </c:pt>
                <c:pt idx="2">
                  <c:v>#N/A</c:v>
                </c:pt>
                <c:pt idx="3">
                  <c:v>0.01</c:v>
                </c:pt>
                <c:pt idx="4">
                  <c:v>#N/A</c:v>
                </c:pt>
                <c:pt idx="5">
                  <c:v>0.04</c:v>
                </c:pt>
                <c:pt idx="6">
                  <c:v>#N/A</c:v>
                </c:pt>
                <c:pt idx="7">
                  <c:v>0.04</c:v>
                </c:pt>
                <c:pt idx="8">
                  <c:v>#N/A</c:v>
                </c:pt>
                <c:pt idx="9">
                  <c:v>0.03</c:v>
                </c:pt>
              </c:numCache>
            </c:numRef>
          </c:val>
          <c:extLst>
            <c:ext xmlns:c16="http://schemas.microsoft.com/office/drawing/2014/chart" uri="{C3380CC4-5D6E-409C-BE32-E72D297353CC}">
              <c16:uniqueId val="{00000005-994F-442B-B874-E06CF0A6C06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0.15</c:v>
                </c:pt>
                <c:pt idx="2">
                  <c:v>#N/A</c:v>
                </c:pt>
                <c:pt idx="3">
                  <c:v>0.24</c:v>
                </c:pt>
                <c:pt idx="4">
                  <c:v>#N/A</c:v>
                </c:pt>
                <c:pt idx="5">
                  <c:v>0.11</c:v>
                </c:pt>
                <c:pt idx="6">
                  <c:v>#N/A</c:v>
                </c:pt>
                <c:pt idx="7">
                  <c:v>0.09</c:v>
                </c:pt>
                <c:pt idx="8">
                  <c:v>#N/A</c:v>
                </c:pt>
                <c:pt idx="9">
                  <c:v>0.13</c:v>
                </c:pt>
              </c:numCache>
            </c:numRef>
          </c:val>
          <c:extLst>
            <c:ext xmlns:c16="http://schemas.microsoft.com/office/drawing/2014/chart" uri="{C3380CC4-5D6E-409C-BE32-E72D297353CC}">
              <c16:uniqueId val="{00000006-994F-442B-B874-E06CF0A6C06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3.43</c:v>
                </c:pt>
                <c:pt idx="2">
                  <c:v>#N/A</c:v>
                </c:pt>
                <c:pt idx="3">
                  <c:v>2.3199999999999998</c:v>
                </c:pt>
                <c:pt idx="4">
                  <c:v>#N/A</c:v>
                </c:pt>
                <c:pt idx="5">
                  <c:v>9.0299999999999994</c:v>
                </c:pt>
                <c:pt idx="6">
                  <c:v>#N/A</c:v>
                </c:pt>
                <c:pt idx="7">
                  <c:v>1.77</c:v>
                </c:pt>
                <c:pt idx="8">
                  <c:v>#N/A</c:v>
                </c:pt>
                <c:pt idx="9">
                  <c:v>2.14</c:v>
                </c:pt>
              </c:numCache>
            </c:numRef>
          </c:val>
          <c:extLst>
            <c:ext xmlns:c16="http://schemas.microsoft.com/office/drawing/2014/chart" uri="{C3380CC4-5D6E-409C-BE32-E72D297353CC}">
              <c16:uniqueId val="{00000007-994F-442B-B874-E06CF0A6C06F}"/>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2.11</c:v>
                </c:pt>
                <c:pt idx="2">
                  <c:v>#N/A</c:v>
                </c:pt>
                <c:pt idx="3">
                  <c:v>1.56</c:v>
                </c:pt>
                <c:pt idx="4">
                  <c:v>#N/A</c:v>
                </c:pt>
                <c:pt idx="5">
                  <c:v>1.87</c:v>
                </c:pt>
                <c:pt idx="6">
                  <c:v>#N/A</c:v>
                </c:pt>
                <c:pt idx="7">
                  <c:v>1.95</c:v>
                </c:pt>
                <c:pt idx="8">
                  <c:v>#N/A</c:v>
                </c:pt>
                <c:pt idx="9">
                  <c:v>2.46</c:v>
                </c:pt>
              </c:numCache>
            </c:numRef>
          </c:val>
          <c:extLst>
            <c:ext xmlns:c16="http://schemas.microsoft.com/office/drawing/2014/chart" uri="{C3380CC4-5D6E-409C-BE32-E72D297353CC}">
              <c16:uniqueId val="{00000008-994F-442B-B874-E06CF0A6C06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11.5</c:v>
                </c:pt>
                <c:pt idx="2">
                  <c:v>#N/A</c:v>
                </c:pt>
                <c:pt idx="3">
                  <c:v>11.23</c:v>
                </c:pt>
                <c:pt idx="4">
                  <c:v>#N/A</c:v>
                </c:pt>
                <c:pt idx="5">
                  <c:v>11.35</c:v>
                </c:pt>
                <c:pt idx="6">
                  <c:v>#N/A</c:v>
                </c:pt>
                <c:pt idx="7">
                  <c:v>10.53</c:v>
                </c:pt>
                <c:pt idx="8">
                  <c:v>#N/A</c:v>
                </c:pt>
                <c:pt idx="9">
                  <c:v>9.2100000000000009</c:v>
                </c:pt>
              </c:numCache>
            </c:numRef>
          </c:val>
          <c:extLst>
            <c:ext xmlns:c16="http://schemas.microsoft.com/office/drawing/2014/chart" uri="{C3380CC4-5D6E-409C-BE32-E72D297353CC}">
              <c16:uniqueId val="{00000009-994F-442B-B874-E06CF0A6C06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1325</c:v>
                </c:pt>
                <c:pt idx="5">
                  <c:v>1412</c:v>
                </c:pt>
                <c:pt idx="8">
                  <c:v>1402</c:v>
                </c:pt>
                <c:pt idx="11">
                  <c:v>1482</c:v>
                </c:pt>
                <c:pt idx="14">
                  <c:v>1468</c:v>
                </c:pt>
              </c:numCache>
            </c:numRef>
          </c:val>
          <c:extLst>
            <c:ext xmlns:c16="http://schemas.microsoft.com/office/drawing/2014/chart" uri="{C3380CC4-5D6E-409C-BE32-E72D297353CC}">
              <c16:uniqueId val="{00000000-AF5C-4442-B3B6-D478F9B045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2</c:v>
                </c:pt>
                <c:pt idx="3">
                  <c:v>1</c:v>
                </c:pt>
                <c:pt idx="6">
                  <c:v>1</c:v>
                </c:pt>
                <c:pt idx="9">
                  <c:v>1</c:v>
                </c:pt>
                <c:pt idx="12">
                  <c:v>1</c:v>
                </c:pt>
              </c:numCache>
            </c:numRef>
          </c:val>
          <c:extLst>
            <c:ext xmlns:c16="http://schemas.microsoft.com/office/drawing/2014/chart" uri="{C3380CC4-5D6E-409C-BE32-E72D297353CC}">
              <c16:uniqueId val="{00000001-AF5C-4442-B3B6-D478F9B045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F5C-4442-B3B6-D478F9B045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75</c:v>
                </c:pt>
                <c:pt idx="3">
                  <c:v>91</c:v>
                </c:pt>
                <c:pt idx="6">
                  <c:v>109</c:v>
                </c:pt>
                <c:pt idx="9">
                  <c:v>110</c:v>
                </c:pt>
                <c:pt idx="12">
                  <c:v>110</c:v>
                </c:pt>
              </c:numCache>
            </c:numRef>
          </c:val>
          <c:extLst>
            <c:ext xmlns:c16="http://schemas.microsoft.com/office/drawing/2014/chart" uri="{C3380CC4-5D6E-409C-BE32-E72D297353CC}">
              <c16:uniqueId val="{00000003-AF5C-4442-B3B6-D478F9B045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251</c:v>
                </c:pt>
                <c:pt idx="3">
                  <c:v>259</c:v>
                </c:pt>
                <c:pt idx="6">
                  <c:v>250</c:v>
                </c:pt>
                <c:pt idx="9">
                  <c:v>255</c:v>
                </c:pt>
                <c:pt idx="12">
                  <c:v>255</c:v>
                </c:pt>
              </c:numCache>
            </c:numRef>
          </c:val>
          <c:extLst>
            <c:ext xmlns:c16="http://schemas.microsoft.com/office/drawing/2014/chart" uri="{C3380CC4-5D6E-409C-BE32-E72D297353CC}">
              <c16:uniqueId val="{00000004-AF5C-4442-B3B6-D478F9B045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5C-4442-B3B6-D478F9B045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F5C-4442-B3B6-D478F9B045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2074</c:v>
                </c:pt>
                <c:pt idx="3">
                  <c:v>1998</c:v>
                </c:pt>
                <c:pt idx="6">
                  <c:v>2134</c:v>
                </c:pt>
                <c:pt idx="9">
                  <c:v>2158</c:v>
                </c:pt>
                <c:pt idx="12">
                  <c:v>2202</c:v>
                </c:pt>
              </c:numCache>
            </c:numRef>
          </c:val>
          <c:extLst>
            <c:ext xmlns:c16="http://schemas.microsoft.com/office/drawing/2014/chart" uri="{C3380CC4-5D6E-409C-BE32-E72D297353CC}">
              <c16:uniqueId val="{00000007-AF5C-4442-B3B6-D478F9B0450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1077</c:v>
                </c:pt>
                <c:pt idx="2">
                  <c:v>#N/A</c:v>
                </c:pt>
                <c:pt idx="3">
                  <c:v>#N/A</c:v>
                </c:pt>
                <c:pt idx="4">
                  <c:v>937</c:v>
                </c:pt>
                <c:pt idx="5">
                  <c:v>#N/A</c:v>
                </c:pt>
                <c:pt idx="6">
                  <c:v>#N/A</c:v>
                </c:pt>
                <c:pt idx="7">
                  <c:v>1092</c:v>
                </c:pt>
                <c:pt idx="8">
                  <c:v>#N/A</c:v>
                </c:pt>
                <c:pt idx="9">
                  <c:v>#N/A</c:v>
                </c:pt>
                <c:pt idx="10">
                  <c:v>1042</c:v>
                </c:pt>
                <c:pt idx="11">
                  <c:v>#N/A</c:v>
                </c:pt>
                <c:pt idx="12">
                  <c:v>#N/A</c:v>
                </c:pt>
                <c:pt idx="13">
                  <c:v>1100</c:v>
                </c:pt>
                <c:pt idx="14">
                  <c:v>#N/A</c:v>
                </c:pt>
              </c:numCache>
            </c:numRef>
          </c:val>
          <c:smooth val="0"/>
          <c:extLst>
            <c:ext xmlns:c16="http://schemas.microsoft.com/office/drawing/2014/chart" uri="{C3380CC4-5D6E-409C-BE32-E72D297353CC}">
              <c16:uniqueId val="{00000008-AF5C-4442-B3B6-D478F9B0450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17535</c:v>
                </c:pt>
                <c:pt idx="5">
                  <c:v>17291</c:v>
                </c:pt>
                <c:pt idx="8">
                  <c:v>16899</c:v>
                </c:pt>
                <c:pt idx="11">
                  <c:v>16129</c:v>
                </c:pt>
                <c:pt idx="14">
                  <c:v>15423</c:v>
                </c:pt>
              </c:numCache>
            </c:numRef>
          </c:val>
          <c:extLst>
            <c:ext xmlns:c16="http://schemas.microsoft.com/office/drawing/2014/chart" uri="{C3380CC4-5D6E-409C-BE32-E72D297353CC}">
              <c16:uniqueId val="{00000000-96CB-479B-9E6C-3AA3557E333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2197</c:v>
                </c:pt>
                <c:pt idx="5">
                  <c:v>2046</c:v>
                </c:pt>
                <c:pt idx="8">
                  <c:v>1893</c:v>
                </c:pt>
                <c:pt idx="11">
                  <c:v>1737</c:v>
                </c:pt>
                <c:pt idx="14">
                  <c:v>1578</c:v>
                </c:pt>
              </c:numCache>
            </c:numRef>
          </c:val>
          <c:extLst>
            <c:ext xmlns:c16="http://schemas.microsoft.com/office/drawing/2014/chart" uri="{C3380CC4-5D6E-409C-BE32-E72D297353CC}">
              <c16:uniqueId val="{00000001-96CB-479B-9E6C-3AA3557E333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4124</c:v>
                </c:pt>
                <c:pt idx="5">
                  <c:v>3152</c:v>
                </c:pt>
                <c:pt idx="8">
                  <c:v>3027</c:v>
                </c:pt>
                <c:pt idx="11">
                  <c:v>4878</c:v>
                </c:pt>
                <c:pt idx="14">
                  <c:v>3882</c:v>
                </c:pt>
              </c:numCache>
            </c:numRef>
          </c:val>
          <c:extLst>
            <c:ext xmlns:c16="http://schemas.microsoft.com/office/drawing/2014/chart" uri="{C3380CC4-5D6E-409C-BE32-E72D297353CC}">
              <c16:uniqueId val="{00000002-96CB-479B-9E6C-3AA3557E333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6CB-479B-9E6C-3AA3557E333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6CB-479B-9E6C-3AA3557E333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CB-479B-9E6C-3AA3557E333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534</c:v>
                </c:pt>
                <c:pt idx="3">
                  <c:v>546</c:v>
                </c:pt>
                <c:pt idx="6">
                  <c:v>361</c:v>
                </c:pt>
                <c:pt idx="9">
                  <c:v>121</c:v>
                </c:pt>
                <c:pt idx="12">
                  <c:v>0</c:v>
                </c:pt>
              </c:numCache>
            </c:numRef>
          </c:val>
          <c:extLst>
            <c:ext xmlns:c16="http://schemas.microsoft.com/office/drawing/2014/chart" uri="{C3380CC4-5D6E-409C-BE32-E72D297353CC}">
              <c16:uniqueId val="{00000006-96CB-479B-9E6C-3AA3557E333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983</c:v>
                </c:pt>
                <c:pt idx="3">
                  <c:v>907</c:v>
                </c:pt>
                <c:pt idx="6">
                  <c:v>782</c:v>
                </c:pt>
                <c:pt idx="9">
                  <c:v>667</c:v>
                </c:pt>
                <c:pt idx="12">
                  <c:v>534</c:v>
                </c:pt>
              </c:numCache>
            </c:numRef>
          </c:val>
          <c:extLst>
            <c:ext xmlns:c16="http://schemas.microsoft.com/office/drawing/2014/chart" uri="{C3380CC4-5D6E-409C-BE32-E72D297353CC}">
              <c16:uniqueId val="{00000007-96CB-479B-9E6C-3AA3557E333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2226</c:v>
                </c:pt>
                <c:pt idx="3">
                  <c:v>2242</c:v>
                </c:pt>
                <c:pt idx="6">
                  <c:v>2296</c:v>
                </c:pt>
                <c:pt idx="9">
                  <c:v>2285</c:v>
                </c:pt>
                <c:pt idx="12">
                  <c:v>2250</c:v>
                </c:pt>
              </c:numCache>
            </c:numRef>
          </c:val>
          <c:extLst>
            <c:ext xmlns:c16="http://schemas.microsoft.com/office/drawing/2014/chart" uri="{C3380CC4-5D6E-409C-BE32-E72D297353CC}">
              <c16:uniqueId val="{00000008-96CB-479B-9E6C-3AA3557E333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6CB-479B-9E6C-3AA3557E333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30285</c:v>
                </c:pt>
                <c:pt idx="3">
                  <c:v>30055</c:v>
                </c:pt>
                <c:pt idx="6">
                  <c:v>29636</c:v>
                </c:pt>
                <c:pt idx="9">
                  <c:v>29546</c:v>
                </c:pt>
                <c:pt idx="12">
                  <c:v>30471</c:v>
                </c:pt>
              </c:numCache>
            </c:numRef>
          </c:val>
          <c:extLst>
            <c:ext xmlns:c16="http://schemas.microsoft.com/office/drawing/2014/chart" uri="{C3380CC4-5D6E-409C-BE32-E72D297353CC}">
              <c16:uniqueId val="{0000000A-96CB-479B-9E6C-3AA3557E333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10172</c:v>
                </c:pt>
                <c:pt idx="2">
                  <c:v>#N/A</c:v>
                </c:pt>
                <c:pt idx="3">
                  <c:v>#N/A</c:v>
                </c:pt>
                <c:pt idx="4">
                  <c:v>11261</c:v>
                </c:pt>
                <c:pt idx="5">
                  <c:v>#N/A</c:v>
                </c:pt>
                <c:pt idx="6">
                  <c:v>#N/A</c:v>
                </c:pt>
                <c:pt idx="7">
                  <c:v>11256</c:v>
                </c:pt>
                <c:pt idx="8">
                  <c:v>#N/A</c:v>
                </c:pt>
                <c:pt idx="9">
                  <c:v>#N/A</c:v>
                </c:pt>
                <c:pt idx="10">
                  <c:v>9876</c:v>
                </c:pt>
                <c:pt idx="11">
                  <c:v>#N/A</c:v>
                </c:pt>
                <c:pt idx="12">
                  <c:v>#N/A</c:v>
                </c:pt>
                <c:pt idx="13">
                  <c:v>12372</c:v>
                </c:pt>
                <c:pt idx="14">
                  <c:v>#N/A</c:v>
                </c:pt>
              </c:numCache>
            </c:numRef>
          </c:val>
          <c:smooth val="0"/>
          <c:extLst>
            <c:ext xmlns:c16="http://schemas.microsoft.com/office/drawing/2014/chart" uri="{C3380CC4-5D6E-409C-BE32-E72D297353CC}">
              <c16:uniqueId val="{0000000B-96CB-479B-9E6C-3AA3557E333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1505</c:v>
                </c:pt>
                <c:pt idx="1">
                  <c:v>2706</c:v>
                </c:pt>
                <c:pt idx="2">
                  <c:v>2326</c:v>
                </c:pt>
              </c:numCache>
            </c:numRef>
          </c:val>
          <c:extLst>
            <c:ext xmlns:c16="http://schemas.microsoft.com/office/drawing/2014/chart" uri="{C3380CC4-5D6E-409C-BE32-E72D297353CC}">
              <c16:uniqueId val="{00000000-536F-4F36-B2F1-3AD18A92688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717</c:v>
                </c:pt>
                <c:pt idx="1">
                  <c:v>727</c:v>
                </c:pt>
                <c:pt idx="2">
                  <c:v>488</c:v>
                </c:pt>
              </c:numCache>
            </c:numRef>
          </c:val>
          <c:extLst>
            <c:ext xmlns:c16="http://schemas.microsoft.com/office/drawing/2014/chart" uri="{C3380CC4-5D6E-409C-BE32-E72D297353CC}">
              <c16:uniqueId val="{00000001-536F-4F36-B2F1-3AD18A92688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1405</c:v>
                </c:pt>
                <c:pt idx="1">
                  <c:v>1689</c:v>
                </c:pt>
                <c:pt idx="2">
                  <c:v>1533</c:v>
                </c:pt>
              </c:numCache>
            </c:numRef>
          </c:val>
          <c:extLst>
            <c:ext xmlns:c16="http://schemas.microsoft.com/office/drawing/2014/chart" uri="{C3380CC4-5D6E-409C-BE32-E72D297353CC}">
              <c16:uniqueId val="{00000002-536F-4F36-B2F1-3AD18A92688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66,101
65,542
19.33
35,302,469
34,655,052
301,023
13,760,466
30,471,288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概ね横ばい傾向にある。これは、堅調な人口増加や宅地開発等の影響により、市民税及び固定資産税の増加によるものである。しかし、類似団体平均を</a:t>
          </a:r>
          <a:r>
            <a:rPr kumimoji="1" lang="en-US" altLang="ja-JP" sz="1100">
              <a:latin typeface="+mn-ea"/>
              <a:ea typeface="+mn-ea"/>
            </a:rPr>
            <a:t>0.07</a:t>
          </a:r>
          <a:r>
            <a:rPr kumimoji="1" lang="ja-JP" altLang="en-US" sz="1100">
              <a:latin typeface="+mn-ea"/>
              <a:ea typeface="+mn-ea"/>
            </a:rPr>
            <a:t>ポイント下回っていることから、今後も更なる課税客体の把握に取り組み、引き続き財政基盤の強化を図る。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125942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125942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105833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104775</xdr:rowOff>
    </xdr:from>
    <xdr:to>
      <xdr:col>11</xdr:col>
      <xdr:colOff>82550</xdr:colOff>
      <xdr:row>44</xdr:row>
      <xdr:rowOff>34925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47219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161519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mn-ea"/>
              <a:ea typeface="+mn-ea"/>
            </a:rPr>
            <a:t>分母である経常一般財源等の市税、法人事業税交付金等が増加した一方、物件費、扶助費の増加に伴う一般財源等充当経常経費の増加が影響し、</a:t>
          </a:r>
          <a:r>
            <a:rPr kumimoji="1" lang="ja-JP" altLang="en-US" sz="1100">
              <a:latin typeface="+mn-ea"/>
              <a:ea typeface="+mn-ea"/>
            </a:rPr>
            <a:t>前年度の</a:t>
          </a:r>
          <a:r>
            <a:rPr kumimoji="1" lang="en-US" altLang="ja-JP" sz="1100">
              <a:latin typeface="+mn-ea"/>
              <a:ea typeface="+mn-ea"/>
            </a:rPr>
            <a:t>87.6</a:t>
          </a:r>
          <a:r>
            <a:rPr kumimoji="1" lang="ja-JP" altLang="en-US" sz="1100">
              <a:latin typeface="+mn-ea"/>
              <a:ea typeface="+mn-ea"/>
            </a:rPr>
            <a:t>％から</a:t>
          </a:r>
          <a:r>
            <a:rPr kumimoji="1" lang="en-US" altLang="ja-JP" sz="1100">
              <a:latin typeface="+mn-ea"/>
              <a:ea typeface="+mn-ea"/>
            </a:rPr>
            <a:t>89.1</a:t>
          </a:r>
          <a:r>
            <a:rPr kumimoji="1" lang="ja-JP" altLang="en-US" sz="1100">
              <a:latin typeface="+mn-ea"/>
              <a:ea typeface="+mn-ea"/>
            </a:rPr>
            <a:t>％へ</a:t>
          </a:r>
          <a:r>
            <a:rPr kumimoji="1" lang="en-US" altLang="ja-JP" sz="1100">
              <a:latin typeface="+mn-ea"/>
              <a:ea typeface="+mn-ea"/>
            </a:rPr>
            <a:t>1.5</a:t>
          </a:r>
          <a:r>
            <a:rPr kumimoji="1" lang="ja-JP" altLang="en-US" sz="1100">
              <a:latin typeface="+mn-ea"/>
              <a:ea typeface="+mn-ea"/>
            </a:rPr>
            <a:t>ポイント悪化している。</a:t>
          </a:r>
        </a:p>
        <a:p>
          <a:r>
            <a:rPr kumimoji="1" lang="ja-JP" altLang="en-US" sz="1100">
              <a:latin typeface="+mn-ea"/>
              <a:ea typeface="+mn-ea"/>
            </a:rPr>
            <a:t>今後、国の社会保障制度におけるサービスの多様化や普通建設事業に係る起債の償還に伴う扶助費及び公債費の比率が上昇することが予想されるため、経常的な一般財源の確保に努めていく。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150876</xdr:rowOff>
    </xdr:from>
    <xdr:to>
      <xdr:col>23</xdr:col>
      <xdr:colOff>133350</xdr:colOff>
      <xdr:row>61</xdr:row>
      <xdr:rowOff>51816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3787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119634</xdr:rowOff>
    </xdr:from>
    <xdr:to>
      <xdr:col>19</xdr:col>
      <xdr:colOff>133350</xdr:colOff>
      <xdr:row>60</xdr:row>
      <xdr:rowOff>150876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235184"/>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119634</xdr:rowOff>
    </xdr:from>
    <xdr:to>
      <xdr:col>15</xdr:col>
      <xdr:colOff>82550</xdr:colOff>
      <xdr:row>61</xdr:row>
      <xdr:rowOff>143510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235184"/>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136144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0196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60723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119905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1016</xdr:rowOff>
    </xdr:from>
    <xdr:to>
      <xdr:col>23</xdr:col>
      <xdr:colOff>184150</xdr:colOff>
      <xdr:row>61</xdr:row>
      <xdr:rowOff>102616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17543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0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100076</xdr:rowOff>
    </xdr:from>
    <xdr:to>
      <xdr:col>19</xdr:col>
      <xdr:colOff>184150</xdr:colOff>
      <xdr:row>61</xdr:row>
      <xdr:rowOff>30226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40403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5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68834</xdr:rowOff>
    </xdr:from>
    <xdr:to>
      <xdr:col>15</xdr:col>
      <xdr:colOff>133350</xdr:colOff>
      <xdr:row>59</xdr:row>
      <xdr:rowOff>170434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9161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95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33037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85344</xdr:rowOff>
    </xdr:from>
    <xdr:to>
      <xdr:col>7</xdr:col>
      <xdr:colOff>31750</xdr:colOff>
      <xdr:row>63</xdr:row>
      <xdr:rowOff>15494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[116,480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令和５年度においては</a:t>
          </a:r>
          <a:r>
            <a:rPr kumimoji="1" lang="en-US" altLang="ja-JP" sz="1100">
              <a:latin typeface="+mn-ea"/>
              <a:ea typeface="+mn-ea"/>
            </a:rPr>
            <a:t>116,480</a:t>
          </a:r>
          <a:r>
            <a:rPr kumimoji="1" lang="ja-JP" altLang="en-US" sz="1100">
              <a:latin typeface="+mn-ea"/>
              <a:ea typeface="+mn-ea"/>
            </a:rPr>
            <a:t>円となり、類似団体平均を</a:t>
          </a:r>
          <a:r>
            <a:rPr kumimoji="1" lang="en-US" altLang="ja-JP" sz="1100">
              <a:latin typeface="+mn-ea"/>
              <a:ea typeface="+mn-ea"/>
            </a:rPr>
            <a:t>19,853</a:t>
          </a:r>
          <a:r>
            <a:rPr kumimoji="1" lang="ja-JP" altLang="en-US" sz="1100">
              <a:latin typeface="+mn-ea"/>
              <a:ea typeface="+mn-ea"/>
            </a:rPr>
            <a:t>円上回っている。これまで実施してきた行政改革プラン等の取組みにより人件費等の縮減がなされてきた結果、現在においても類似団体平均を上回る水準で推移している。今後も定員適正化計画、行政改革プランに取り組み、現水準の維持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152715</xdr:rowOff>
    </xdr:from>
    <xdr:to>
      <xdr:col>23</xdr:col>
      <xdr:colOff>133350</xdr:colOff>
      <xdr:row>82</xdr:row>
      <xdr:rowOff>61289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040165"/>
          <a:ext cx="838200" cy="8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90788</xdr:rowOff>
    </xdr:from>
    <xdr:to>
      <xdr:col>19</xdr:col>
      <xdr:colOff>133350</xdr:colOff>
      <xdr:row>82</xdr:row>
      <xdr:rowOff>61289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78238"/>
          <a:ext cx="889000" cy="14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90788</xdr:rowOff>
    </xdr:from>
    <xdr:to>
      <xdr:col>15</xdr:col>
      <xdr:colOff>82550</xdr:colOff>
      <xdr:row>81</xdr:row>
      <xdr:rowOff>114908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978238"/>
          <a:ext cx="889000" cy="2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105876</xdr:rowOff>
    </xdr:from>
    <xdr:to>
      <xdr:col>11</xdr:col>
      <xdr:colOff>31750</xdr:colOff>
      <xdr:row>81</xdr:row>
      <xdr:rowOff>114908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21876"/>
          <a:ext cx="889000" cy="18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139970</xdr:rowOff>
    </xdr:from>
    <xdr:to>
      <xdr:col>11</xdr:col>
      <xdr:colOff>82550</xdr:colOff>
      <xdr:row>84</xdr:row>
      <xdr:rowOff>70120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54897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13567</xdr:rowOff>
    </xdr:from>
    <xdr:to>
      <xdr:col>7</xdr:col>
      <xdr:colOff>31750</xdr:colOff>
      <xdr:row>83</xdr:row>
      <xdr:rowOff>115167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99944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3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101915</xdr:rowOff>
    </xdr:from>
    <xdr:to>
      <xdr:col>23</xdr:col>
      <xdr:colOff>184150</xdr:colOff>
      <xdr:row>82</xdr:row>
      <xdr:rowOff>32065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8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118442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34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10489</xdr:rowOff>
    </xdr:from>
    <xdr:to>
      <xdr:col>19</xdr:col>
      <xdr:colOff>184150</xdr:colOff>
      <xdr:row>82</xdr:row>
      <xdr:rowOff>112089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6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122266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3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39988</xdr:rowOff>
    </xdr:from>
    <xdr:to>
      <xdr:col>15</xdr:col>
      <xdr:colOff>133350</xdr:colOff>
      <xdr:row>81</xdr:row>
      <xdr:rowOff>141588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2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151765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9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64108</xdr:rowOff>
    </xdr:from>
    <xdr:to>
      <xdr:col>11</xdr:col>
      <xdr:colOff>82550</xdr:colOff>
      <xdr:row>81</xdr:row>
      <xdr:rowOff>165708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5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4435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2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55076</xdr:rowOff>
    </xdr:from>
    <xdr:to>
      <xdr:col>7</xdr:col>
      <xdr:colOff>31750</xdr:colOff>
      <xdr:row>80</xdr:row>
      <xdr:rowOff>156676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7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166853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ラスパイレス指数は、国家公務員（大卒）において経験年数</a:t>
          </a:r>
          <a:r>
            <a:rPr kumimoji="1" lang="en-US" altLang="ja-JP" sz="1100" baseline="0">
              <a:solidFill>
                <a:schemeClr val="dk1"/>
              </a:solidFill>
              <a:effectLst/>
              <a:latin typeface="+mn-lt"/>
              <a:ea typeface="+mn-ea"/>
              <a:cs typeface="+mn-cs"/>
            </a:rPr>
            <a:t>20</a:t>
          </a:r>
          <a:r>
            <a:rPr kumimoji="1" lang="ja-JP" altLang="ja-JP" sz="1100" baseline="0">
              <a:solidFill>
                <a:schemeClr val="dk1"/>
              </a:solidFill>
              <a:effectLst/>
              <a:latin typeface="+mn-lt"/>
              <a:ea typeface="+mn-ea"/>
              <a:cs typeface="+mn-cs"/>
            </a:rPr>
            <a:t>年以上の職員分布が多いのに対し、経験年数</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年以上の若年層の職員分布が多く、国の水準及び全国市平均との比較において、下回っている状況である。</a:t>
          </a:r>
          <a:r>
            <a:rPr kumimoji="1" lang="en-US" altLang="ja-JP" sz="1100" baseline="0">
              <a:solidFill>
                <a:schemeClr val="dk1"/>
              </a:solidFill>
              <a:effectLst/>
              <a:latin typeface="+mn-lt"/>
              <a:ea typeface="+mn-ea"/>
              <a:cs typeface="+mn-cs"/>
            </a:rPr>
            <a:t/>
          </a:r>
          <a:br>
            <a:rPr kumimoji="1" lang="en-US" altLang="ja-JP" sz="1100" baseline="0">
              <a:solidFill>
                <a:schemeClr val="dk1"/>
              </a:solidFill>
              <a:effectLst/>
              <a:latin typeface="+mn-lt"/>
              <a:ea typeface="+mn-ea"/>
              <a:cs typeface="+mn-cs"/>
            </a:rPr>
          </a:br>
          <a:r>
            <a:rPr kumimoji="1" lang="ja-JP" altLang="ja-JP" sz="1100" baseline="0">
              <a:solidFill>
                <a:schemeClr val="dk1"/>
              </a:solidFill>
              <a:effectLst/>
              <a:latin typeface="+mn-lt"/>
              <a:ea typeface="+mn-ea"/>
              <a:cs typeface="+mn-cs"/>
            </a:rPr>
            <a:t> 今後も国の給与制度動向を正確に把握し、給与制度の運用及び給与制度の適正管理に努めていく。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73025</xdr:rowOff>
    </xdr:from>
    <xdr:to>
      <xdr:col>81</xdr:col>
      <xdr:colOff>44450</xdr:colOff>
      <xdr:row>84</xdr:row>
      <xdr:rowOff>82550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303375"/>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142875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4843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86</xdr:row>
      <xdr:rowOff>1059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544675"/>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86</xdr:row>
      <xdr:rowOff>1059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484350"/>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47218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22225</xdr:rowOff>
    </xdr:from>
    <xdr:to>
      <xdr:col>81</xdr:col>
      <xdr:colOff>95250</xdr:colOff>
      <xdr:row>83</xdr:row>
      <xdr:rowOff>123825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38752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0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92075</xdr:rowOff>
    </xdr:from>
    <xdr:to>
      <xdr:col>73</xdr:col>
      <xdr:colOff>44450</xdr:colOff>
      <xdr:row>85</xdr:row>
      <xdr:rowOff>22225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32402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121709</xdr:rowOff>
    </xdr:from>
    <xdr:to>
      <xdr:col>68</xdr:col>
      <xdr:colOff>203200</xdr:colOff>
      <xdr:row>86</xdr:row>
      <xdr:rowOff>51859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36636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人当たりの職員数は、類似団体内平均に近く、安定してきたと分析する。</a:t>
          </a:r>
          <a:endParaRPr lang="ja-JP" altLang="ja-JP" sz="1400">
            <a:effectLst/>
          </a:endParaRPr>
        </a:p>
        <a:p>
          <a:r>
            <a:rPr kumimoji="1" lang="ja-JP" altLang="en-US" sz="1100">
              <a:solidFill>
                <a:schemeClr val="dk1"/>
              </a:solidFill>
              <a:effectLst/>
              <a:latin typeface="+mn-lt"/>
              <a:ea typeface="+mn-ea"/>
              <a:cs typeface="+mn-cs"/>
            </a:rPr>
            <a:t>今後も行政改革を推進し、行政需要に応じた事務事業の見直し及び効率化を図り市民サービスの更なる向上を目指すとともに、適正な定員管理に努めていく。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26881</xdr:rowOff>
    </xdr:from>
    <xdr:to>
      <xdr:col>81</xdr:col>
      <xdr:colOff>44450</xdr:colOff>
      <xdr:row>61</xdr:row>
      <xdr:rowOff>26881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853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162137</xdr:rowOff>
    </xdr:from>
    <xdr:to>
      <xdr:col>77</xdr:col>
      <xdr:colOff>44450</xdr:colOff>
      <xdr:row>61</xdr:row>
      <xdr:rowOff>26881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49137"/>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162137</xdr:rowOff>
    </xdr:from>
    <xdr:to>
      <xdr:col>72</xdr:col>
      <xdr:colOff>203200</xdr:colOff>
      <xdr:row>60</xdr:row>
      <xdr:rowOff>166158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44913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144039</xdr:rowOff>
    </xdr:from>
    <xdr:to>
      <xdr:col>68</xdr:col>
      <xdr:colOff>152400</xdr:colOff>
      <xdr:row>60</xdr:row>
      <xdr:rowOff>166158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31039"/>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69444</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162560</xdr:rowOff>
    </xdr:from>
    <xdr:to>
      <xdr:col>64</xdr:col>
      <xdr:colOff>152400</xdr:colOff>
      <xdr:row>63</xdr:row>
      <xdr:rowOff>92710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77487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147531</xdr:rowOff>
    </xdr:from>
    <xdr:to>
      <xdr:col>81</xdr:col>
      <xdr:colOff>95250</xdr:colOff>
      <xdr:row>61</xdr:row>
      <xdr:rowOff>77681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164058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7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147531</xdr:rowOff>
    </xdr:from>
    <xdr:to>
      <xdr:col>77</xdr:col>
      <xdr:colOff>95250</xdr:colOff>
      <xdr:row>61</xdr:row>
      <xdr:rowOff>77681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87858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203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111337</xdr:rowOff>
    </xdr:from>
    <xdr:to>
      <xdr:col>73</xdr:col>
      <xdr:colOff>44450</xdr:colOff>
      <xdr:row>61</xdr:row>
      <xdr:rowOff>41487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51664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115358</xdr:rowOff>
    </xdr:from>
    <xdr:to>
      <xdr:col>68</xdr:col>
      <xdr:colOff>203200</xdr:colOff>
      <xdr:row>61</xdr:row>
      <xdr:rowOff>45508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55685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93239</xdr:rowOff>
    </xdr:from>
    <xdr:to>
      <xdr:col>64</xdr:col>
      <xdr:colOff>152400</xdr:colOff>
      <xdr:row>61</xdr:row>
      <xdr:rowOff>23389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33566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14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実質公債費比率は、学校関連施設等に係る公債費等の増のため、前年度より元利償還金の額も増加し、類似団体内平均を上回った状況で推移している。</a:t>
          </a:r>
          <a:endParaRPr lang="ja-JP" altLang="ja-JP" sz="1400">
            <a:effectLst/>
          </a:endParaRPr>
        </a:p>
        <a:p>
          <a:r>
            <a:rPr kumimoji="1" lang="ja-JP" altLang="ja-JP" sz="1100">
              <a:solidFill>
                <a:schemeClr val="dk1"/>
              </a:solidFill>
              <a:effectLst/>
              <a:latin typeface="+mn-lt"/>
              <a:ea typeface="+mn-ea"/>
              <a:cs typeface="+mn-cs"/>
            </a:rPr>
            <a:t>今後も</a:t>
          </a:r>
          <a:r>
            <a:rPr kumimoji="1" lang="ja-JP" altLang="ja-JP" sz="1100" baseline="0">
              <a:solidFill>
                <a:schemeClr val="dk1"/>
              </a:solidFill>
              <a:effectLst/>
              <a:latin typeface="+mn-lt"/>
              <a:ea typeface="+mn-ea"/>
              <a:cs typeface="+mn-cs"/>
            </a:rPr>
            <a:t>道路・街路、公園、</a:t>
          </a:r>
          <a:r>
            <a:rPr kumimoji="1" lang="ja-JP" altLang="ja-JP" sz="1100">
              <a:solidFill>
                <a:schemeClr val="dk1"/>
              </a:solidFill>
              <a:effectLst/>
              <a:latin typeface="+mn-lt"/>
              <a:ea typeface="+mn-ea"/>
              <a:cs typeface="+mn-cs"/>
            </a:rPr>
            <a:t>学校施設等整備事業等に係る地方債償還が予定されていることから、元利償還額の増加が見込まれる。事業の優先度に応じた事業の絞り込みや緊急性及び必要性をしっかりと見極め、地方債の新規発行の抑制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81704</xdr:rowOff>
    </xdr:from>
    <xdr:to>
      <xdr:col>81</xdr:col>
      <xdr:colOff>44450</xdr:colOff>
      <xdr:row>42</xdr:row>
      <xdr:rowOff>89746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28260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81704</xdr:rowOff>
    </xdr:from>
    <xdr:to>
      <xdr:col>77</xdr:col>
      <xdr:colOff>44450</xdr:colOff>
      <xdr:row>42</xdr:row>
      <xdr:rowOff>121920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28260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42</xdr:row>
      <xdr:rowOff>138006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3228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138006</xdr:rowOff>
    </xdr:from>
    <xdr:to>
      <xdr:col>68</xdr:col>
      <xdr:colOff>152400</xdr:colOff>
      <xdr:row>42</xdr:row>
      <xdr:rowOff>146050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3389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38946</xdr:rowOff>
    </xdr:from>
    <xdr:to>
      <xdr:col>81</xdr:col>
      <xdr:colOff>95250</xdr:colOff>
      <xdr:row>42</xdr:row>
      <xdr:rowOff>140546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11023</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2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30904</xdr:rowOff>
    </xdr:from>
    <xdr:to>
      <xdr:col>77</xdr:col>
      <xdr:colOff>95250</xdr:colOff>
      <xdr:row>42</xdr:row>
      <xdr:rowOff>132504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87206</xdr:rowOff>
    </xdr:from>
    <xdr:to>
      <xdr:col>68</xdr:col>
      <xdr:colOff>203200</xdr:colOff>
      <xdr:row>43</xdr:row>
      <xdr:rowOff>17356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2133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将来負担比率は、</a:t>
          </a:r>
          <a:r>
            <a:rPr lang="ja-JP" altLang="ja-JP" sz="1100">
              <a:solidFill>
                <a:schemeClr val="dk1"/>
              </a:solidFill>
              <a:effectLst/>
              <a:latin typeface="+mn-lt"/>
              <a:ea typeface="+mn-ea"/>
              <a:cs typeface="+mn-cs"/>
            </a:rPr>
            <a:t>豊崎中学校整備事業</a:t>
          </a:r>
          <a:r>
            <a:rPr kumimoji="1" lang="ja-JP" altLang="ja-JP" sz="1100">
              <a:solidFill>
                <a:schemeClr val="dk1"/>
              </a:solidFill>
              <a:effectLst/>
              <a:latin typeface="+mn-lt"/>
              <a:ea typeface="+mn-ea"/>
              <a:cs typeface="+mn-cs"/>
            </a:rPr>
            <a:t>の新規借入に伴う将来負担額の増や将来負担額から控除する充当</a:t>
          </a:r>
          <a:r>
            <a:rPr lang="ja-JP" altLang="ja-JP" sz="1100">
              <a:solidFill>
                <a:schemeClr val="dk1"/>
              </a:solidFill>
              <a:effectLst/>
              <a:latin typeface="+mn-lt"/>
              <a:ea typeface="+mn-ea"/>
              <a:cs typeface="+mn-cs"/>
            </a:rPr>
            <a:t>可能財源等が減少したため、前年度より</a:t>
          </a:r>
          <a:r>
            <a:rPr lang="en-US" altLang="ja-JP" sz="1100">
              <a:solidFill>
                <a:schemeClr val="dk1"/>
              </a:solidFill>
              <a:effectLst/>
              <a:latin typeface="+mn-lt"/>
              <a:ea typeface="+mn-ea"/>
              <a:cs typeface="+mn-cs"/>
            </a:rPr>
            <a:t>17.4</a:t>
          </a:r>
          <a:r>
            <a:rPr lang="ja-JP" altLang="ja-JP" sz="1100">
              <a:solidFill>
                <a:schemeClr val="dk1"/>
              </a:solidFill>
              <a:effectLst/>
              <a:latin typeface="+mn-lt"/>
              <a:ea typeface="+mn-ea"/>
              <a:cs typeface="+mn-cs"/>
            </a:rPr>
            <a:t>ポイント悪化した。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類似団体平均を上回る要因として、新庁舎及び消防庁舎建設事業、学校建設事業など、近年大型事業が集中したことによる地方債残高の増が主な要因となっている。今後も、小中学校の長寿命化事業、給食センター整備事業、防災型立体駐車場整備事業等の大型事業が控えていることから、地方債残高の増加が見込まれるため、新規地方債発行の抑制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167035</xdr:rowOff>
    </xdr:from>
    <xdr:to>
      <xdr:col>81</xdr:col>
      <xdr:colOff>44450</xdr:colOff>
      <xdr:row>20</xdr:row>
      <xdr:rowOff>24069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3253135"/>
          <a:ext cx="8382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167035</xdr:rowOff>
    </xdr:from>
    <xdr:to>
      <xdr:col>77</xdr:col>
      <xdr:colOff>44450</xdr:colOff>
      <xdr:row>19</xdr:row>
      <xdr:rowOff>124278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3253135"/>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124278</xdr:rowOff>
    </xdr:from>
    <xdr:to>
      <xdr:col>72</xdr:col>
      <xdr:colOff>203200</xdr:colOff>
      <xdr:row>20</xdr:row>
      <xdr:rowOff>58541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381828"/>
          <a:ext cx="889000" cy="10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169092</xdr:rowOff>
    </xdr:from>
    <xdr:to>
      <xdr:col>68</xdr:col>
      <xdr:colOff>152400</xdr:colOff>
      <xdr:row>20</xdr:row>
      <xdr:rowOff>58541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3426642"/>
          <a:ext cx="8890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10100</xdr:rowOff>
    </xdr:from>
    <xdr:to>
      <xdr:col>68</xdr:col>
      <xdr:colOff>203200</xdr:colOff>
      <xdr:row>15</xdr:row>
      <xdr:rowOff>111700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144719</xdr:rowOff>
    </xdr:from>
    <xdr:to>
      <xdr:col>81</xdr:col>
      <xdr:colOff>95250</xdr:colOff>
      <xdr:row>20</xdr:row>
      <xdr:rowOff>74869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340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116796</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3374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116235</xdr:rowOff>
    </xdr:from>
    <xdr:to>
      <xdr:col>77</xdr:col>
      <xdr:colOff>95250</xdr:colOff>
      <xdr:row>19</xdr:row>
      <xdr:rowOff>46385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20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31162</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288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73478</xdr:rowOff>
    </xdr:from>
    <xdr:to>
      <xdr:col>73</xdr:col>
      <xdr:colOff>44450</xdr:colOff>
      <xdr:row>20</xdr:row>
      <xdr:rowOff>3628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33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159855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41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7741</xdr:rowOff>
    </xdr:from>
    <xdr:to>
      <xdr:col>68</xdr:col>
      <xdr:colOff>203200</xdr:colOff>
      <xdr:row>20</xdr:row>
      <xdr:rowOff>109341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43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94118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52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118292</xdr:rowOff>
    </xdr:from>
    <xdr:to>
      <xdr:col>64</xdr:col>
      <xdr:colOff>152400</xdr:colOff>
      <xdr:row>20</xdr:row>
      <xdr:rowOff>48442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37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33219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462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66,101
65,542
19.33
35,302,469
34,655,052
301,023
13,760,466
30,471,288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ポイント増加し、類似団体平均値を</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ポイント下回る</a:t>
          </a:r>
          <a:r>
            <a:rPr kumimoji="1" lang="en-US" altLang="ja-JP" sz="1100">
              <a:solidFill>
                <a:schemeClr val="dk1"/>
              </a:solidFill>
              <a:effectLst/>
              <a:latin typeface="+mn-lt"/>
              <a:ea typeface="+mn-ea"/>
              <a:cs typeface="+mn-cs"/>
            </a:rPr>
            <a:t>23.6</a:t>
          </a:r>
          <a:r>
            <a:rPr kumimoji="1" lang="ja-JP" altLang="ja-JP" sz="1100">
              <a:solidFill>
                <a:schemeClr val="dk1"/>
              </a:solidFill>
              <a:effectLst/>
              <a:latin typeface="+mn-lt"/>
              <a:ea typeface="+mn-ea"/>
              <a:cs typeface="+mn-cs"/>
            </a:rPr>
            <a:t>％となった。人口増加に伴う行政ニーズの多様化、行政需要の高まりに対応すべく、第</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次豊見城市行政改革アクションプランにおいて、職員定数の随時見直しが図られている。今後も引き続き事務事業全般の見直しを行うと伴に、</a:t>
          </a:r>
          <a:r>
            <a:rPr kumimoji="1" lang="ja-JP" altLang="en-US" sz="1100">
              <a:solidFill>
                <a:schemeClr val="dk1"/>
              </a:solidFill>
              <a:effectLst/>
              <a:latin typeface="+mn-lt"/>
              <a:ea typeface="+mn-ea"/>
              <a:cs typeface="+mn-cs"/>
            </a:rPr>
            <a:t>定員適正化計画の取組み</a:t>
          </a:r>
          <a:r>
            <a:rPr kumimoji="1" lang="ja-JP" altLang="ja-JP" sz="1100">
              <a:solidFill>
                <a:schemeClr val="dk1"/>
              </a:solidFill>
              <a:effectLst/>
              <a:latin typeface="+mn-lt"/>
              <a:ea typeface="+mn-ea"/>
              <a:cs typeface="+mn-cs"/>
            </a:rPr>
            <a:t>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144961</xdr:rowOff>
    </xdr:from>
    <xdr:to>
      <xdr:col>24</xdr:col>
      <xdr:colOff>25400</xdr:colOff>
      <xdr:row>35</xdr:row>
      <xdr:rowOff>158024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14571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144961</xdr:rowOff>
    </xdr:from>
    <xdr:to>
      <xdr:col>19</xdr:col>
      <xdr:colOff>187325</xdr:colOff>
      <xdr:row>35</xdr:row>
      <xdr:rowOff>144961</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45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144961</xdr:rowOff>
    </xdr:from>
    <xdr:to>
      <xdr:col>15</xdr:col>
      <xdr:colOff>98425</xdr:colOff>
      <xdr:row>36</xdr:row>
      <xdr:rowOff>71483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4571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158024</xdr:rowOff>
    </xdr:from>
    <xdr:to>
      <xdr:col>11</xdr:col>
      <xdr:colOff>9525</xdr:colOff>
      <xdr:row>36</xdr:row>
      <xdr:rowOff>71483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5877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33746</xdr:rowOff>
    </xdr:from>
    <xdr:to>
      <xdr:col>11</xdr:col>
      <xdr:colOff>60325</xdr:colOff>
      <xdr:row>36</xdr:row>
      <xdr:rowOff>135346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0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120123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107224</xdr:rowOff>
    </xdr:from>
    <xdr:to>
      <xdr:col>24</xdr:col>
      <xdr:colOff>76200</xdr:colOff>
      <xdr:row>36</xdr:row>
      <xdr:rowOff>37374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123751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5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94161</xdr:rowOff>
    </xdr:from>
    <xdr:to>
      <xdr:col>20</xdr:col>
      <xdr:colOff>38100</xdr:colOff>
      <xdr:row>36</xdr:row>
      <xdr:rowOff>24311</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34488</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6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94161</xdr:rowOff>
    </xdr:from>
    <xdr:to>
      <xdr:col>15</xdr:col>
      <xdr:colOff>149225</xdr:colOff>
      <xdr:row>36</xdr:row>
      <xdr:rowOff>24311</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34488</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6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20683</xdr:rowOff>
    </xdr:from>
    <xdr:to>
      <xdr:col>11</xdr:col>
      <xdr:colOff>60325</xdr:colOff>
      <xdr:row>36</xdr:row>
      <xdr:rowOff>122283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132460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6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107224</xdr:rowOff>
    </xdr:from>
    <xdr:to>
      <xdr:col>6</xdr:col>
      <xdr:colOff>171450</xdr:colOff>
      <xdr:row>36</xdr:row>
      <xdr:rowOff>37374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22151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9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11.6</a:t>
          </a:r>
          <a:r>
            <a:rPr kumimoji="1" lang="ja-JP" altLang="ja-JP" sz="1100">
              <a:solidFill>
                <a:schemeClr val="dk1"/>
              </a:solidFill>
              <a:effectLst/>
              <a:latin typeface="+mn-lt"/>
              <a:ea typeface="+mn-ea"/>
              <a:cs typeface="+mn-cs"/>
            </a:rPr>
            <a:t>％となった。類似団体と比較して</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ポイント大幅に下回っているが、</a:t>
          </a:r>
          <a:r>
            <a:rPr kumimoji="1" lang="ja-JP" altLang="en-US" sz="1100">
              <a:solidFill>
                <a:schemeClr val="dk1"/>
              </a:solidFill>
              <a:effectLst/>
              <a:latin typeface="+mn-lt"/>
              <a:ea typeface="+mn-ea"/>
              <a:cs typeface="+mn-cs"/>
            </a:rPr>
            <a:t>物価高、労務単価等の増加に伴い経費の増加が見込まれる。</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管理経費等の見直しを図りコスト削減に努める。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124714</xdr:rowOff>
    </xdr:from>
    <xdr:to>
      <xdr:col>82</xdr:col>
      <xdr:colOff>107950</xdr:colOff>
      <xdr:row>14</xdr:row>
      <xdr:rowOff>44704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35356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124714</xdr:rowOff>
    </xdr:from>
    <xdr:to>
      <xdr:col>78</xdr:col>
      <xdr:colOff>69850</xdr:colOff>
      <xdr:row>13</xdr:row>
      <xdr:rowOff>170434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3535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170434</xdr:rowOff>
    </xdr:from>
    <xdr:to>
      <xdr:col>73</xdr:col>
      <xdr:colOff>180975</xdr:colOff>
      <xdr:row>14</xdr:row>
      <xdr:rowOff>35560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3992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35560</xdr:rowOff>
    </xdr:from>
    <xdr:to>
      <xdr:col>69</xdr:col>
      <xdr:colOff>92075</xdr:colOff>
      <xdr:row>15</xdr:row>
      <xdr:rowOff>28702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43586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5334</xdr:rowOff>
    </xdr:from>
    <xdr:to>
      <xdr:col>69</xdr:col>
      <xdr:colOff>142875</xdr:colOff>
      <xdr:row>15</xdr:row>
      <xdr:rowOff>106934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91711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115062</xdr:rowOff>
    </xdr:from>
    <xdr:to>
      <xdr:col>65</xdr:col>
      <xdr:colOff>53975</xdr:colOff>
      <xdr:row>16</xdr:row>
      <xdr:rowOff>45212</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29989</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165354</xdr:rowOff>
    </xdr:from>
    <xdr:to>
      <xdr:col>82</xdr:col>
      <xdr:colOff>158750</xdr:colOff>
      <xdr:row>14</xdr:row>
      <xdr:rowOff>95504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10431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3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73914</xdr:rowOff>
    </xdr:from>
    <xdr:to>
      <xdr:col>78</xdr:col>
      <xdr:colOff>120650</xdr:colOff>
      <xdr:row>14</xdr:row>
      <xdr:rowOff>4064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14241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071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119634</xdr:rowOff>
    </xdr:from>
    <xdr:to>
      <xdr:col>74</xdr:col>
      <xdr:colOff>31750</xdr:colOff>
      <xdr:row>14</xdr:row>
      <xdr:rowOff>49784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3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59961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156210</xdr:rowOff>
    </xdr:from>
    <xdr:to>
      <xdr:col>69</xdr:col>
      <xdr:colOff>142875</xdr:colOff>
      <xdr:row>14</xdr:row>
      <xdr:rowOff>86360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96537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149352</xdr:rowOff>
    </xdr:from>
    <xdr:to>
      <xdr:col>65</xdr:col>
      <xdr:colOff>53975</xdr:colOff>
      <xdr:row>15</xdr:row>
      <xdr:rowOff>79502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89679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ポイント増加し、類似団体平均を</a:t>
          </a:r>
          <a:r>
            <a:rPr kumimoji="1" lang="en-US" altLang="ja-JP" sz="1100">
              <a:solidFill>
                <a:schemeClr val="dk1"/>
              </a:solidFill>
              <a:effectLst/>
              <a:latin typeface="+mn-lt"/>
              <a:ea typeface="+mn-ea"/>
              <a:cs typeface="+mn-cs"/>
            </a:rPr>
            <a:t>9.2</a:t>
          </a:r>
          <a:r>
            <a:rPr kumimoji="1" lang="ja-JP" altLang="ja-JP" sz="1100">
              <a:solidFill>
                <a:schemeClr val="dk1"/>
              </a:solidFill>
              <a:effectLst/>
              <a:latin typeface="+mn-lt"/>
              <a:ea typeface="+mn-ea"/>
              <a:cs typeface="+mn-cs"/>
            </a:rPr>
            <a:t>ポイントと大幅に上回る</a:t>
          </a:r>
          <a:r>
            <a:rPr kumimoji="1" lang="en-US" altLang="ja-JP" sz="1100">
              <a:solidFill>
                <a:schemeClr val="dk1"/>
              </a:solidFill>
              <a:effectLst/>
              <a:latin typeface="+mn-lt"/>
              <a:ea typeface="+mn-ea"/>
              <a:cs typeface="+mn-cs"/>
            </a:rPr>
            <a:t>22.4</a:t>
          </a:r>
          <a:r>
            <a:rPr kumimoji="1" lang="ja-JP" altLang="ja-JP" sz="1100">
              <a:solidFill>
                <a:schemeClr val="dk1"/>
              </a:solidFill>
              <a:effectLst/>
              <a:latin typeface="+mn-lt"/>
              <a:ea typeface="+mn-ea"/>
              <a:cs typeface="+mn-cs"/>
            </a:rPr>
            <a:t>％となり、類似団体中２番目に高い水準</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ある。主な要因として、障がい福祉サービス費等給付費、生活保護費</a:t>
          </a:r>
          <a:r>
            <a:rPr kumimoji="1" lang="ja-JP" altLang="en-US" sz="1100">
              <a:solidFill>
                <a:schemeClr val="dk1"/>
              </a:solidFill>
              <a:effectLst/>
              <a:latin typeface="+mn-lt"/>
              <a:ea typeface="+mn-ea"/>
              <a:cs typeface="+mn-cs"/>
            </a:rPr>
            <a:t>、法人立認可保育園給付費負担金</a:t>
          </a:r>
          <a:r>
            <a:rPr kumimoji="1" lang="ja-JP" altLang="ja-JP" sz="1100">
              <a:solidFill>
                <a:schemeClr val="dk1"/>
              </a:solidFill>
              <a:effectLst/>
              <a:latin typeface="+mn-lt"/>
              <a:ea typeface="+mn-ea"/>
              <a:cs typeface="+mn-cs"/>
            </a:rPr>
            <a:t>の増加が挙げられる。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27940</xdr:rowOff>
    </xdr:from>
    <xdr:to>
      <xdr:col>24</xdr:col>
      <xdr:colOff>25400</xdr:colOff>
      <xdr:row>60</xdr:row>
      <xdr:rowOff>119380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3149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39370</xdr:rowOff>
    </xdr:from>
    <xdr:to>
      <xdr:col>19</xdr:col>
      <xdr:colOff>187325</xdr:colOff>
      <xdr:row>60</xdr:row>
      <xdr:rowOff>27940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1549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39370</xdr:rowOff>
    </xdr:from>
    <xdr:to>
      <xdr:col>15</xdr:col>
      <xdr:colOff>98425</xdr:colOff>
      <xdr:row>59</xdr:row>
      <xdr:rowOff>168910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1549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168910</xdr:rowOff>
    </xdr:from>
    <xdr:to>
      <xdr:col>11</xdr:col>
      <xdr:colOff>9525</xdr:colOff>
      <xdr:row>59</xdr:row>
      <xdr:rowOff>168910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284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167640</xdr:rowOff>
    </xdr:from>
    <xdr:to>
      <xdr:col>11</xdr:col>
      <xdr:colOff>60325</xdr:colOff>
      <xdr:row>55</xdr:row>
      <xdr:rowOff>97790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107967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5097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68580</xdr:rowOff>
    </xdr:from>
    <xdr:to>
      <xdr:col>24</xdr:col>
      <xdr:colOff>76200</xdr:colOff>
      <xdr:row>60</xdr:row>
      <xdr:rowOff>170180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148607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26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148590</xdr:rowOff>
    </xdr:from>
    <xdr:to>
      <xdr:col>20</xdr:col>
      <xdr:colOff>38100</xdr:colOff>
      <xdr:row>60</xdr:row>
      <xdr:rowOff>78740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63517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35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160020</xdr:rowOff>
    </xdr:from>
    <xdr:to>
      <xdr:col>15</xdr:col>
      <xdr:colOff>149225</xdr:colOff>
      <xdr:row>59</xdr:row>
      <xdr:rowOff>90170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74947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118110</xdr:rowOff>
    </xdr:from>
    <xdr:to>
      <xdr:col>11</xdr:col>
      <xdr:colOff>60325</xdr:colOff>
      <xdr:row>60</xdr:row>
      <xdr:rowOff>48260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33037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118110</xdr:rowOff>
    </xdr:from>
    <xdr:to>
      <xdr:col>6</xdr:col>
      <xdr:colOff>171450</xdr:colOff>
      <xdr:row>60</xdr:row>
      <xdr:rowOff>48260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33037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％となり、類似団体平均を</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ポイント下回った。その他経費については、主に道路や学校の維持補修費や国民健康保険事業特別会計への繰出金が挙げられる。</a:t>
          </a:r>
          <a:endParaRPr lang="ja-JP" altLang="ja-JP" sz="1400">
            <a:effectLst/>
          </a:endParaRPr>
        </a:p>
        <a:p>
          <a:r>
            <a:rPr kumimoji="1" lang="ja-JP" altLang="ja-JP" sz="1100">
              <a:solidFill>
                <a:schemeClr val="dk1"/>
              </a:solidFill>
              <a:effectLst/>
              <a:latin typeface="+mn-lt"/>
              <a:ea typeface="+mn-ea"/>
              <a:cs typeface="+mn-cs"/>
            </a:rPr>
            <a:t>　今後は、維持補修費の緊急性及び必要性をしっかりと精査する</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適正化を図るよう努めていく。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140607</xdr:rowOff>
    </xdr:from>
    <xdr:to>
      <xdr:col>82</xdr:col>
      <xdr:colOff>107950</xdr:colOff>
      <xdr:row>55</xdr:row>
      <xdr:rowOff>151493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703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118835</xdr:rowOff>
    </xdr:from>
    <xdr:to>
      <xdr:col>78</xdr:col>
      <xdr:colOff>69850</xdr:colOff>
      <xdr:row>55</xdr:row>
      <xdr:rowOff>140607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48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118835</xdr:rowOff>
    </xdr:from>
    <xdr:to>
      <xdr:col>73</xdr:col>
      <xdr:colOff>180975</xdr:colOff>
      <xdr:row>56</xdr:row>
      <xdr:rowOff>34472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485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34472</xdr:rowOff>
    </xdr:from>
    <xdr:to>
      <xdr:col>69</xdr:col>
      <xdr:colOff>92075</xdr:colOff>
      <xdr:row>56</xdr:row>
      <xdr:rowOff>56243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35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146957</xdr:rowOff>
    </xdr:from>
    <xdr:to>
      <xdr:col>69</xdr:col>
      <xdr:colOff>142875</xdr:colOff>
      <xdr:row>57</xdr:row>
      <xdr:rowOff>77107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61884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100693</xdr:rowOff>
    </xdr:from>
    <xdr:to>
      <xdr:col>82</xdr:col>
      <xdr:colOff>158750</xdr:colOff>
      <xdr:row>56</xdr:row>
      <xdr:rowOff>30843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117220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89807</xdr:rowOff>
    </xdr:from>
    <xdr:to>
      <xdr:col>78</xdr:col>
      <xdr:colOff>120650</xdr:colOff>
      <xdr:row>56</xdr:row>
      <xdr:rowOff>19957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30134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68035</xdr:rowOff>
    </xdr:from>
    <xdr:to>
      <xdr:col>74</xdr:col>
      <xdr:colOff>31750</xdr:colOff>
      <xdr:row>55</xdr:row>
      <xdr:rowOff>169635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8362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155122</xdr:rowOff>
    </xdr:from>
    <xdr:to>
      <xdr:col>69</xdr:col>
      <xdr:colOff>142875</xdr:colOff>
      <xdr:row>56</xdr:row>
      <xdr:rowOff>85272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95449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5443</xdr:rowOff>
    </xdr:from>
    <xdr:to>
      <xdr:col>65</xdr:col>
      <xdr:colOff>53975</xdr:colOff>
      <xdr:row>56</xdr:row>
      <xdr:rowOff>107043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117220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前年度より</a:t>
          </a:r>
          <a:r>
            <a:rPr kumimoji="1" lang="en-US" altLang="ja-JP" sz="1100" b="0" i="0" u="none" strike="noStrike" kern="0" cap="none" spc="0" normalizeH="0" baseline="0" noProof="0">
              <a:ln>
                <a:noFill/>
              </a:ln>
              <a:solidFill>
                <a:prstClr val="black"/>
              </a:solidFill>
              <a:effectLst/>
              <a:uLnTx/>
              <a:uFillTx/>
              <a:latin typeface="+mn-lt"/>
              <a:ea typeface="+mn-ea"/>
              <a:cs typeface="+mn-cs"/>
            </a:rPr>
            <a:t>1.2</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減少</a:t>
          </a:r>
          <a:r>
            <a:rPr kumimoji="1" lang="ja-JP" altLang="ja-JP" sz="1100" b="0" i="0" u="none" strike="noStrike" kern="0" cap="none" spc="0" normalizeH="0" baseline="0" noProof="0">
              <a:ln>
                <a:noFill/>
              </a:ln>
              <a:solidFill>
                <a:prstClr val="black"/>
              </a:solidFill>
              <a:effectLst/>
              <a:uLnTx/>
              <a:uFillTx/>
              <a:latin typeface="+mn-lt"/>
              <a:ea typeface="+mn-ea"/>
              <a:cs typeface="+mn-cs"/>
            </a:rPr>
            <a:t>し、</a:t>
          </a:r>
          <a:r>
            <a:rPr kumimoji="1" lang="en-US" altLang="ja-JP" sz="1100" b="0" i="0" u="none" strike="noStrike" kern="0" cap="none" spc="0" normalizeH="0" baseline="0" noProof="0">
              <a:ln>
                <a:noFill/>
              </a:ln>
              <a:solidFill>
                <a:prstClr val="black"/>
              </a:solidFill>
              <a:effectLst/>
              <a:uLnTx/>
              <a:uFillTx/>
              <a:latin typeface="+mn-lt"/>
              <a:ea typeface="+mn-ea"/>
              <a:cs typeface="+mn-cs"/>
            </a:rPr>
            <a:t>6.0</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r>
            <a:rPr kumimoji="1" lang="ja-JP" altLang="en-US" sz="1100" b="0" i="0" u="none" strike="noStrike" kern="0" cap="none" spc="0" normalizeH="0" baseline="0" noProof="0">
              <a:ln>
                <a:noFill/>
              </a:ln>
              <a:solidFill>
                <a:prstClr val="black"/>
              </a:solidFill>
              <a:effectLst/>
              <a:uLnTx/>
              <a:uFillTx/>
              <a:latin typeface="+mn-lt"/>
              <a:ea typeface="+mn-ea"/>
              <a:cs typeface="+mn-cs"/>
            </a:rPr>
            <a:t>人件費、扶助費、公債費等の増により相対的に減少したと考えられる。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類似団体平均を</a:t>
          </a:r>
          <a:r>
            <a:rPr kumimoji="1" lang="en-US" altLang="ja-JP" sz="1100" b="0" i="0" u="none" strike="noStrike" kern="0" cap="none" spc="0" normalizeH="0" baseline="0" noProof="0">
              <a:ln>
                <a:noFill/>
              </a:ln>
              <a:solidFill>
                <a:prstClr val="black"/>
              </a:solidFill>
              <a:effectLst/>
              <a:uLnTx/>
              <a:uFillTx/>
              <a:latin typeface="+mn-lt"/>
              <a:ea typeface="+mn-ea"/>
              <a:cs typeface="+mn-cs"/>
            </a:rPr>
            <a:t>6.4</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ポイント下回る結果となっているが、</a:t>
          </a:r>
          <a:r>
            <a:rPr kumimoji="1" lang="ja-JP" altLang="en-US" sz="1100" b="0" i="0" u="none" strike="noStrike" kern="0" cap="none" spc="0" normalizeH="0" baseline="0" noProof="0">
              <a:ln>
                <a:noFill/>
              </a:ln>
              <a:solidFill>
                <a:prstClr val="black"/>
              </a:solidFill>
              <a:effectLst/>
              <a:uLnTx/>
              <a:uFillTx/>
              <a:latin typeface="+mn-lt"/>
              <a:ea typeface="+mn-ea"/>
              <a:cs typeface="+mn-cs"/>
            </a:rPr>
            <a:t>義務的な補償費等は削減が困難であるが支出水準の妥当性、事業効果を見極めていく。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107950</xdr:rowOff>
    </xdr:from>
    <xdr:to>
      <xdr:col>82</xdr:col>
      <xdr:colOff>107950</xdr:colOff>
      <xdr:row>36</xdr:row>
      <xdr:rowOff>27940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1087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16510</xdr:rowOff>
    </xdr:from>
    <xdr:to>
      <xdr:col>78</xdr:col>
      <xdr:colOff>69850</xdr:colOff>
      <xdr:row>36</xdr:row>
      <xdr:rowOff>27940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0172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16510</xdr:rowOff>
    </xdr:from>
    <xdr:to>
      <xdr:col>73</xdr:col>
      <xdr:colOff>180975</xdr:colOff>
      <xdr:row>36</xdr:row>
      <xdr:rowOff>50800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0172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50800</xdr:rowOff>
    </xdr:from>
    <xdr:to>
      <xdr:col>69</xdr:col>
      <xdr:colOff>92075</xdr:colOff>
      <xdr:row>36</xdr:row>
      <xdr:rowOff>165100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22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163830</xdr:rowOff>
    </xdr:from>
    <xdr:to>
      <xdr:col>69</xdr:col>
      <xdr:colOff>142875</xdr:colOff>
      <xdr:row>38</xdr:row>
      <xdr:rowOff>93980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78757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57150</xdr:rowOff>
    </xdr:from>
    <xdr:to>
      <xdr:col>65</xdr:col>
      <xdr:colOff>53975</xdr:colOff>
      <xdr:row>37</xdr:row>
      <xdr:rowOff>158750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143527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57150</xdr:rowOff>
    </xdr:from>
    <xdr:to>
      <xdr:col>82</xdr:col>
      <xdr:colOff>158750</xdr:colOff>
      <xdr:row>35</xdr:row>
      <xdr:rowOff>158750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73677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148590</xdr:rowOff>
    </xdr:from>
    <xdr:to>
      <xdr:col>78</xdr:col>
      <xdr:colOff>120650</xdr:colOff>
      <xdr:row>36</xdr:row>
      <xdr:rowOff>78740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88917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137160</xdr:rowOff>
    </xdr:from>
    <xdr:to>
      <xdr:col>74</xdr:col>
      <xdr:colOff>31750</xdr:colOff>
      <xdr:row>35</xdr:row>
      <xdr:rowOff>67310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77487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0</xdr:rowOff>
    </xdr:from>
    <xdr:to>
      <xdr:col>69</xdr:col>
      <xdr:colOff>142875</xdr:colOff>
      <xdr:row>36</xdr:row>
      <xdr:rowOff>101600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111777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a:t>
          </a:r>
          <a:r>
            <a:rPr kumimoji="1" lang="ja-JP" altLang="ja-JP" sz="1100" baseline="0">
              <a:solidFill>
                <a:schemeClr val="dk1"/>
              </a:solidFill>
              <a:effectLst/>
              <a:latin typeface="+mn-lt"/>
              <a:ea typeface="+mn-ea"/>
              <a:cs typeface="+mn-cs"/>
            </a:rPr>
            <a:t>類似団体平均を</a:t>
          </a:r>
          <a:r>
            <a:rPr kumimoji="1" lang="en-US" altLang="ja-JP" sz="1100" baseline="0">
              <a:solidFill>
                <a:schemeClr val="dk1"/>
              </a:solidFill>
              <a:effectLst/>
              <a:latin typeface="+mn-lt"/>
              <a:ea typeface="+mn-ea"/>
              <a:cs typeface="+mn-cs"/>
            </a:rPr>
            <a:t>0.4</a:t>
          </a:r>
          <a:r>
            <a:rPr kumimoji="1" lang="ja-JP" altLang="ja-JP" sz="1100" baseline="0">
              <a:solidFill>
                <a:schemeClr val="dk1"/>
              </a:solidFill>
              <a:effectLst/>
              <a:latin typeface="+mn-lt"/>
              <a:ea typeface="+mn-ea"/>
              <a:cs typeface="+mn-cs"/>
            </a:rPr>
            <a:t>ポイント</a:t>
          </a:r>
          <a:r>
            <a:rPr kumimoji="1" lang="ja-JP" altLang="en-US" sz="1100" baseline="0">
              <a:solidFill>
                <a:schemeClr val="dk1"/>
              </a:solidFill>
              <a:effectLst/>
              <a:latin typeface="+mn-lt"/>
              <a:ea typeface="+mn-ea"/>
              <a:cs typeface="+mn-cs"/>
            </a:rPr>
            <a:t>上</a:t>
          </a:r>
          <a:r>
            <a:rPr kumimoji="1" lang="ja-JP" altLang="ja-JP" sz="1100" baseline="0">
              <a:solidFill>
                <a:schemeClr val="dk1"/>
              </a:solidFill>
              <a:effectLst/>
              <a:latin typeface="+mn-lt"/>
              <a:ea typeface="+mn-ea"/>
              <a:cs typeface="+mn-cs"/>
            </a:rPr>
            <a:t>回る</a:t>
          </a:r>
          <a:r>
            <a:rPr kumimoji="1" lang="en-US" altLang="ja-JP" sz="1100" baseline="0">
              <a:solidFill>
                <a:schemeClr val="dk1"/>
              </a:solidFill>
              <a:effectLst/>
              <a:latin typeface="+mn-lt"/>
              <a:ea typeface="+mn-ea"/>
              <a:cs typeface="+mn-cs"/>
            </a:rPr>
            <a:t>14.4</a:t>
          </a:r>
          <a:r>
            <a:rPr kumimoji="1" lang="ja-JP" altLang="ja-JP" sz="1100" baseline="0">
              <a:solidFill>
                <a:schemeClr val="dk1"/>
              </a:solidFill>
              <a:effectLst/>
              <a:latin typeface="+mn-lt"/>
              <a:ea typeface="+mn-ea"/>
              <a:cs typeface="+mn-cs"/>
            </a:rPr>
            <a:t>％となった。主な要因は、</a:t>
          </a:r>
          <a:r>
            <a:rPr kumimoji="1" lang="ja-JP" altLang="ja-JP" sz="1100">
              <a:solidFill>
                <a:schemeClr val="dk1"/>
              </a:solidFill>
              <a:effectLst/>
              <a:latin typeface="+mn-lt"/>
              <a:ea typeface="+mn-ea"/>
              <a:cs typeface="+mn-cs"/>
            </a:rPr>
            <a:t>学校関連施設等に係る償還開始によるものである。</a:t>
          </a:r>
          <a:r>
            <a:rPr kumimoji="1" lang="ja-JP" altLang="ja-JP" sz="1100" baseline="0">
              <a:solidFill>
                <a:schemeClr val="dk1"/>
              </a:solidFill>
              <a:effectLst/>
              <a:latin typeface="+mn-lt"/>
              <a:ea typeface="+mn-ea"/>
              <a:cs typeface="+mn-cs"/>
            </a:rPr>
            <a:t>今後も、近年の学校新築及び改築事業等の起債償還が順次開始されることから、普通建設事業費の緊急性及び必要性を精査し、引き続き起債発行額が将来の財政運営に支障を及ぼすことのないよう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8889</xdr:rowOff>
    </xdr:from>
    <xdr:to>
      <xdr:col>24</xdr:col>
      <xdr:colOff>25400</xdr:colOff>
      <xdr:row>77</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2105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8889</xdr:rowOff>
    </xdr:from>
    <xdr:to>
      <xdr:col>19</xdr:col>
      <xdr:colOff>187325</xdr:colOff>
      <xdr:row>77</xdr:row>
      <xdr:rowOff>8889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210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8889</xdr:rowOff>
    </xdr:from>
    <xdr:to>
      <xdr:col>15</xdr:col>
      <xdr:colOff>98425</xdr:colOff>
      <xdr:row>77</xdr:row>
      <xdr:rowOff>46989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2105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138430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2486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91439</xdr:rowOff>
    </xdr:from>
    <xdr:to>
      <xdr:col>11</xdr:col>
      <xdr:colOff>60325</xdr:colOff>
      <xdr:row>79</xdr:row>
      <xdr:rowOff>21589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6366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91439</xdr:rowOff>
    </xdr:from>
    <xdr:to>
      <xdr:col>6</xdr:col>
      <xdr:colOff>171450</xdr:colOff>
      <xdr:row>79</xdr:row>
      <xdr:rowOff>21589</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6366</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129539</xdr:rowOff>
    </xdr:from>
    <xdr:to>
      <xdr:col>20</xdr:col>
      <xdr:colOff>38100</xdr:colOff>
      <xdr:row>77</xdr:row>
      <xdr:rowOff>59689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69867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129539</xdr:rowOff>
    </xdr:from>
    <xdr:to>
      <xdr:col>15</xdr:col>
      <xdr:colOff>149225</xdr:colOff>
      <xdr:row>77</xdr:row>
      <xdr:rowOff>59689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44466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27957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ポイント下回る</a:t>
          </a:r>
          <a:r>
            <a:rPr kumimoji="1" lang="en-US" altLang="ja-JP" sz="1100">
              <a:solidFill>
                <a:schemeClr val="dk1"/>
              </a:solidFill>
              <a:effectLst/>
              <a:latin typeface="+mn-lt"/>
              <a:ea typeface="+mn-ea"/>
              <a:cs typeface="+mn-cs"/>
            </a:rPr>
            <a:t>74.7</a:t>
          </a:r>
          <a:r>
            <a:rPr kumimoji="1" lang="ja-JP" altLang="ja-JP" sz="1100">
              <a:solidFill>
                <a:schemeClr val="dk1"/>
              </a:solidFill>
              <a:effectLst/>
              <a:latin typeface="+mn-lt"/>
              <a:ea typeface="+mn-ea"/>
              <a:cs typeface="+mn-cs"/>
            </a:rPr>
            <a:t>％となっている。本市における当該経費については主に人件費、扶助費が占めており、人件費については類似</a:t>
          </a:r>
          <a:r>
            <a:rPr kumimoji="1" lang="ja-JP" altLang="en-US" sz="1100">
              <a:solidFill>
                <a:schemeClr val="dk1"/>
              </a:solidFill>
              <a:effectLst/>
              <a:latin typeface="+mn-lt"/>
              <a:ea typeface="+mn-ea"/>
              <a:cs typeface="+mn-cs"/>
            </a:rPr>
            <a:t>団体平均</a:t>
          </a:r>
          <a:r>
            <a:rPr kumimoji="1" lang="ja-JP" altLang="ja-JP" sz="1100">
              <a:solidFill>
                <a:schemeClr val="dk1"/>
              </a:solidFill>
              <a:effectLst/>
              <a:latin typeface="+mn-lt"/>
              <a:ea typeface="+mn-ea"/>
              <a:cs typeface="+mn-cs"/>
            </a:rPr>
            <a:t>とほぼ同水準となっているものの、扶助費については類似団体</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と比べ大幅に高い水準となっていることから、今後も更なる適正化を図る必要がある。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35560</xdr:rowOff>
    </xdr:from>
    <xdr:to>
      <xdr:col>82</xdr:col>
      <xdr:colOff>107950</xdr:colOff>
      <xdr:row>75</xdr:row>
      <xdr:rowOff>109855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89431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138430</xdr:rowOff>
    </xdr:from>
    <xdr:to>
      <xdr:col>78</xdr:col>
      <xdr:colOff>69850</xdr:colOff>
      <xdr:row>75</xdr:row>
      <xdr:rowOff>35560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65428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138430</xdr:rowOff>
    </xdr:from>
    <xdr:to>
      <xdr:col>73</xdr:col>
      <xdr:colOff>180975</xdr:colOff>
      <xdr:row>76</xdr:row>
      <xdr:rowOff>29845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654280"/>
          <a:ext cx="889000" cy="40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29845</xdr:rowOff>
    </xdr:from>
    <xdr:to>
      <xdr:col>69</xdr:col>
      <xdr:colOff>92075</xdr:colOff>
      <xdr:row>76</xdr:row>
      <xdr:rowOff>155575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06004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xdr:rowOff>
    </xdr:from>
    <xdr:to>
      <xdr:col>69</xdr:col>
      <xdr:colOff>142875</xdr:colOff>
      <xdr:row>75</xdr:row>
      <xdr:rowOff>114935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125112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53340</xdr:rowOff>
    </xdr:from>
    <xdr:to>
      <xdr:col>65</xdr:col>
      <xdr:colOff>53975</xdr:colOff>
      <xdr:row>75</xdr:row>
      <xdr:rowOff>154939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165117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59055</xdr:rowOff>
    </xdr:from>
    <xdr:to>
      <xdr:col>82</xdr:col>
      <xdr:colOff>158750</xdr:colOff>
      <xdr:row>75</xdr:row>
      <xdr:rowOff>160655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75582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6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156210</xdr:rowOff>
    </xdr:from>
    <xdr:to>
      <xdr:col>78</xdr:col>
      <xdr:colOff>120650</xdr:colOff>
      <xdr:row>75</xdr:row>
      <xdr:rowOff>86360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96537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87630</xdr:rowOff>
    </xdr:from>
    <xdr:to>
      <xdr:col>74</xdr:col>
      <xdr:colOff>31750</xdr:colOff>
      <xdr:row>74</xdr:row>
      <xdr:rowOff>17780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27957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150495</xdr:rowOff>
    </xdr:from>
    <xdr:to>
      <xdr:col>69</xdr:col>
      <xdr:colOff>142875</xdr:colOff>
      <xdr:row>76</xdr:row>
      <xdr:rowOff>80645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65422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09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104775</xdr:rowOff>
    </xdr:from>
    <xdr:to>
      <xdr:col>65</xdr:col>
      <xdr:colOff>53975</xdr:colOff>
      <xdr:row>77</xdr:row>
      <xdr:rowOff>34925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19702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30950</xdr:rowOff>
    </xdr:from>
    <xdr:to>
      <xdr:col>29</xdr:col>
      <xdr:colOff>127000</xdr:colOff>
      <xdr:row>18</xdr:row>
      <xdr:rowOff>40310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64675"/>
          <a:ext cx="647700" cy="9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40310</xdr:rowOff>
    </xdr:from>
    <xdr:to>
      <xdr:col>26</xdr:col>
      <xdr:colOff>50800</xdr:colOff>
      <xdr:row>18</xdr:row>
      <xdr:rowOff>50368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74035"/>
          <a:ext cx="698500" cy="10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50368</xdr:rowOff>
    </xdr:from>
    <xdr:to>
      <xdr:col>22</xdr:col>
      <xdr:colOff>114300</xdr:colOff>
      <xdr:row>18</xdr:row>
      <xdr:rowOff>104102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84093"/>
          <a:ext cx="698500" cy="53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104102</xdr:rowOff>
    </xdr:from>
    <xdr:to>
      <xdr:col>18</xdr:col>
      <xdr:colOff>177800</xdr:colOff>
      <xdr:row>18</xdr:row>
      <xdr:rowOff>152591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37827"/>
          <a:ext cx="698500" cy="48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170091</xdr:rowOff>
    </xdr:from>
    <xdr:to>
      <xdr:col>19</xdr:col>
      <xdr:colOff>38100</xdr:colOff>
      <xdr:row>16</xdr:row>
      <xdr:rowOff>100241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9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110418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28753</xdr:rowOff>
    </xdr:from>
    <xdr:to>
      <xdr:col>15</xdr:col>
      <xdr:colOff>101600</xdr:colOff>
      <xdr:row>16</xdr:row>
      <xdr:rowOff>130353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19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140530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8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151600</xdr:rowOff>
    </xdr:from>
    <xdr:to>
      <xdr:col>29</xdr:col>
      <xdr:colOff>177800</xdr:colOff>
      <xdr:row>18</xdr:row>
      <xdr:rowOff>81750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13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60177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160960</xdr:rowOff>
    </xdr:from>
    <xdr:to>
      <xdr:col>26</xdr:col>
      <xdr:colOff>101600</xdr:colOff>
      <xdr:row>18</xdr:row>
      <xdr:rowOff>91110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23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75887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09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171018</xdr:rowOff>
    </xdr:from>
    <xdr:to>
      <xdr:col>22</xdr:col>
      <xdr:colOff>165100</xdr:colOff>
      <xdr:row>18</xdr:row>
      <xdr:rowOff>101168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33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85945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19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53302</xdr:rowOff>
    </xdr:from>
    <xdr:to>
      <xdr:col>19</xdr:col>
      <xdr:colOff>38100</xdr:colOff>
      <xdr:row>18</xdr:row>
      <xdr:rowOff>154902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87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139679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7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101790</xdr:rowOff>
    </xdr:from>
    <xdr:to>
      <xdr:col>15</xdr:col>
      <xdr:colOff>101600</xdr:colOff>
      <xdr:row>19</xdr:row>
      <xdr:rowOff>31941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3551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16718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2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130201</xdr:rowOff>
    </xdr:from>
    <xdr:to>
      <xdr:col>29</xdr:col>
      <xdr:colOff>127000</xdr:colOff>
      <xdr:row>35</xdr:row>
      <xdr:rowOff>158645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40551"/>
          <a:ext cx="647700" cy="28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197553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07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132683</xdr:rowOff>
    </xdr:from>
    <xdr:to>
      <xdr:col>26</xdr:col>
      <xdr:colOff>50800</xdr:colOff>
      <xdr:row>35</xdr:row>
      <xdr:rowOff>158645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743033"/>
          <a:ext cx="698500" cy="25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132683</xdr:rowOff>
    </xdr:from>
    <xdr:to>
      <xdr:col>22</xdr:col>
      <xdr:colOff>114300</xdr:colOff>
      <xdr:row>35</xdr:row>
      <xdr:rowOff>208741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743033"/>
          <a:ext cx="698500" cy="76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132094</xdr:rowOff>
    </xdr:from>
    <xdr:to>
      <xdr:col>18</xdr:col>
      <xdr:colOff>177800</xdr:colOff>
      <xdr:row>35</xdr:row>
      <xdr:rowOff>208741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42444"/>
          <a:ext cx="698500" cy="76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53111</xdr:rowOff>
    </xdr:from>
    <xdr:to>
      <xdr:col>19</xdr:col>
      <xdr:colOff>38100</xdr:colOff>
      <xdr:row>35</xdr:row>
      <xdr:rowOff>154711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63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164888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3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47756</xdr:rowOff>
    </xdr:from>
    <xdr:to>
      <xdr:col>15</xdr:col>
      <xdr:colOff>101600</xdr:colOff>
      <xdr:row>35</xdr:row>
      <xdr:rowOff>149356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159533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2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79401</xdr:rowOff>
    </xdr:from>
    <xdr:to>
      <xdr:col>29</xdr:col>
      <xdr:colOff>177800</xdr:colOff>
      <xdr:row>35</xdr:row>
      <xdr:rowOff>181001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89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267378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3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107845</xdr:rowOff>
    </xdr:from>
    <xdr:to>
      <xdr:col>26</xdr:col>
      <xdr:colOff>101600</xdr:colOff>
      <xdr:row>35</xdr:row>
      <xdr:rowOff>209445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18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219622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8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81883</xdr:rowOff>
    </xdr:from>
    <xdr:to>
      <xdr:col>22</xdr:col>
      <xdr:colOff>165100</xdr:colOff>
      <xdr:row>35</xdr:row>
      <xdr:rowOff>183483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92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193660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6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157941</xdr:rowOff>
    </xdr:from>
    <xdr:to>
      <xdr:col>19</xdr:col>
      <xdr:colOff>38100</xdr:colOff>
      <xdr:row>35</xdr:row>
      <xdr:rowOff>259541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68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244318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85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81294</xdr:rowOff>
    </xdr:from>
    <xdr:to>
      <xdr:col>15</xdr:col>
      <xdr:colOff>101600</xdr:colOff>
      <xdr:row>35</xdr:row>
      <xdr:rowOff>182894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91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167671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77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66,101
65,542
19.33
35,302,469
34,655,052
301,023
13,760,466
30,471,288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26924</xdr:rowOff>
    </xdr:from>
    <xdr:to>
      <xdr:col>24</xdr:col>
      <xdr:colOff>63500</xdr:colOff>
      <xdr:row>37</xdr:row>
      <xdr:rowOff>38640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70574"/>
          <a:ext cx="8382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38640</xdr:rowOff>
    </xdr:from>
    <xdr:to>
      <xdr:col>19</xdr:col>
      <xdr:colOff>177800</xdr:colOff>
      <xdr:row>37</xdr:row>
      <xdr:rowOff>46736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82290"/>
          <a:ext cx="88900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46736</xdr:rowOff>
    </xdr:from>
    <xdr:to>
      <xdr:col>15</xdr:col>
      <xdr:colOff>50800</xdr:colOff>
      <xdr:row>37</xdr:row>
      <xdr:rowOff>113754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90386"/>
          <a:ext cx="889000" cy="6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113754</xdr:rowOff>
    </xdr:from>
    <xdr:to>
      <xdr:col>10</xdr:col>
      <xdr:colOff>114300</xdr:colOff>
      <xdr:row>38</xdr:row>
      <xdr:rowOff>76378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57404"/>
          <a:ext cx="889000" cy="13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66078</xdr:rowOff>
    </xdr:from>
    <xdr:to>
      <xdr:col>10</xdr:col>
      <xdr:colOff>165100</xdr:colOff>
      <xdr:row>34</xdr:row>
      <xdr:rowOff>167678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12755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48571</xdr:rowOff>
    </xdr:from>
    <xdr:to>
      <xdr:col>6</xdr:col>
      <xdr:colOff>38100</xdr:colOff>
      <xdr:row>35</xdr:row>
      <xdr:rowOff>150171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166698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147574</xdr:rowOff>
    </xdr:from>
    <xdr:to>
      <xdr:col>24</xdr:col>
      <xdr:colOff>114300</xdr:colOff>
      <xdr:row>37</xdr:row>
      <xdr:rowOff>77724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1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126001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9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159290</xdr:rowOff>
    </xdr:from>
    <xdr:to>
      <xdr:col>20</xdr:col>
      <xdr:colOff>38100</xdr:colOff>
      <xdr:row>37</xdr:row>
      <xdr:rowOff>89440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80567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2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167386</xdr:rowOff>
    </xdr:from>
    <xdr:to>
      <xdr:col>15</xdr:col>
      <xdr:colOff>101600</xdr:colOff>
      <xdr:row>37</xdr:row>
      <xdr:rowOff>97536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3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88663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3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62954</xdr:rowOff>
    </xdr:from>
    <xdr:to>
      <xdr:col>10</xdr:col>
      <xdr:colOff>165100</xdr:colOff>
      <xdr:row>37</xdr:row>
      <xdr:rowOff>164554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0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155681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9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25578</xdr:rowOff>
    </xdr:from>
    <xdr:to>
      <xdr:col>6</xdr:col>
      <xdr:colOff>38100</xdr:colOff>
      <xdr:row>38</xdr:row>
      <xdr:rowOff>127178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4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118305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3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129692</xdr:rowOff>
    </xdr:from>
    <xdr:to>
      <xdr:col>24</xdr:col>
      <xdr:colOff>63500</xdr:colOff>
      <xdr:row>57</xdr:row>
      <xdr:rowOff>69748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30892"/>
          <a:ext cx="838200" cy="1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129692</xdr:rowOff>
    </xdr:from>
    <xdr:to>
      <xdr:col>19</xdr:col>
      <xdr:colOff>177800</xdr:colOff>
      <xdr:row>57</xdr:row>
      <xdr:rowOff>126238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30892"/>
          <a:ext cx="889000" cy="16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52972</xdr:rowOff>
    </xdr:from>
    <xdr:to>
      <xdr:col>15</xdr:col>
      <xdr:colOff>50800</xdr:colOff>
      <xdr:row>57</xdr:row>
      <xdr:rowOff>126238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25622"/>
          <a:ext cx="889000" cy="7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52972</xdr:rowOff>
    </xdr:from>
    <xdr:to>
      <xdr:col>10</xdr:col>
      <xdr:colOff>114300</xdr:colOff>
      <xdr:row>58</xdr:row>
      <xdr:rowOff>18276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25622"/>
          <a:ext cx="889000" cy="13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153467</xdr:rowOff>
    </xdr:from>
    <xdr:to>
      <xdr:col>10</xdr:col>
      <xdr:colOff>165100</xdr:colOff>
      <xdr:row>56</xdr:row>
      <xdr:rowOff>83617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8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100144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5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18923</xdr:rowOff>
    </xdr:from>
    <xdr:to>
      <xdr:col>6</xdr:col>
      <xdr:colOff>38100</xdr:colOff>
      <xdr:row>56</xdr:row>
      <xdr:rowOff>120523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2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137050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39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18948</xdr:rowOff>
    </xdr:from>
    <xdr:to>
      <xdr:col>24</xdr:col>
      <xdr:colOff>114300</xdr:colOff>
      <xdr:row>57</xdr:row>
      <xdr:rowOff>120548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168825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7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78892</xdr:rowOff>
    </xdr:from>
    <xdr:to>
      <xdr:col>20</xdr:col>
      <xdr:colOff>38100</xdr:colOff>
      <xdr:row>57</xdr:row>
      <xdr:rowOff>9042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8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7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75438</xdr:rowOff>
    </xdr:from>
    <xdr:to>
      <xdr:col>15</xdr:col>
      <xdr:colOff>101600</xdr:colOff>
      <xdr:row>58</xdr:row>
      <xdr:rowOff>5588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4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168165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4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2172</xdr:rowOff>
    </xdr:from>
    <xdr:to>
      <xdr:col>10</xdr:col>
      <xdr:colOff>165100</xdr:colOff>
      <xdr:row>57</xdr:row>
      <xdr:rowOff>103772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7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94899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6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138926</xdr:rowOff>
    </xdr:from>
    <xdr:to>
      <xdr:col>6</xdr:col>
      <xdr:colOff>38100</xdr:colOff>
      <xdr:row>58</xdr:row>
      <xdr:rowOff>69076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1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60203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0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4369</xdr:rowOff>
    </xdr:from>
    <xdr:to>
      <xdr:col>24</xdr:col>
      <xdr:colOff>63500</xdr:colOff>
      <xdr:row>78</xdr:row>
      <xdr:rowOff>14312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77469"/>
          <a:ext cx="8382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345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4369</xdr:rowOff>
    </xdr:from>
    <xdr:to>
      <xdr:col>19</xdr:col>
      <xdr:colOff>177800</xdr:colOff>
      <xdr:row>78</xdr:row>
      <xdr:rowOff>35992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77469"/>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93160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6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24181</xdr:rowOff>
    </xdr:from>
    <xdr:to>
      <xdr:col>15</xdr:col>
      <xdr:colOff>50800</xdr:colOff>
      <xdr:row>78</xdr:row>
      <xdr:rowOff>35992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97281"/>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92663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24181</xdr:rowOff>
    </xdr:from>
    <xdr:to>
      <xdr:col>10</xdr:col>
      <xdr:colOff>114300</xdr:colOff>
      <xdr:row>78</xdr:row>
      <xdr:rowOff>30238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97281"/>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33007</xdr:rowOff>
    </xdr:from>
    <xdr:to>
      <xdr:col>10</xdr:col>
      <xdr:colOff>165100</xdr:colOff>
      <xdr:row>77</xdr:row>
      <xdr:rowOff>134607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151134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107798</xdr:rowOff>
    </xdr:from>
    <xdr:to>
      <xdr:col>6</xdr:col>
      <xdr:colOff>38100</xdr:colOff>
      <xdr:row>78</xdr:row>
      <xdr:rowOff>37948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54475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134962</xdr:rowOff>
    </xdr:from>
    <xdr:to>
      <xdr:col>24</xdr:col>
      <xdr:colOff>114300</xdr:colOff>
      <xdr:row>78</xdr:row>
      <xdr:rowOff>65112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3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157839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8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125019</xdr:rowOff>
    </xdr:from>
    <xdr:to>
      <xdr:col>20</xdr:col>
      <xdr:colOff>38100</xdr:colOff>
      <xdr:row>78</xdr:row>
      <xdr:rowOff>55169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71696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0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156642</xdr:rowOff>
    </xdr:from>
    <xdr:to>
      <xdr:col>15</xdr:col>
      <xdr:colOff>101600</xdr:colOff>
      <xdr:row>78</xdr:row>
      <xdr:rowOff>86792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5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103319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3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144831</xdr:rowOff>
    </xdr:from>
    <xdr:to>
      <xdr:col>10</xdr:col>
      <xdr:colOff>165100</xdr:colOff>
      <xdr:row>78</xdr:row>
      <xdr:rowOff>74981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4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66108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3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150888</xdr:rowOff>
    </xdr:from>
    <xdr:to>
      <xdr:col>6</xdr:col>
      <xdr:colOff>38100</xdr:colOff>
      <xdr:row>78</xdr:row>
      <xdr:rowOff>81038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72165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4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137196</xdr:rowOff>
    </xdr:from>
    <xdr:to>
      <xdr:col>24</xdr:col>
      <xdr:colOff>63500</xdr:colOff>
      <xdr:row>92</xdr:row>
      <xdr:rowOff>2899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739146"/>
          <a:ext cx="838200" cy="3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96560</xdr:rowOff>
    </xdr:from>
    <xdr:to>
      <xdr:col>19</xdr:col>
      <xdr:colOff>177800</xdr:colOff>
      <xdr:row>92</xdr:row>
      <xdr:rowOff>2899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5698510"/>
          <a:ext cx="889000" cy="7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96560</xdr:rowOff>
    </xdr:from>
    <xdr:to>
      <xdr:col>15</xdr:col>
      <xdr:colOff>50800</xdr:colOff>
      <xdr:row>93</xdr:row>
      <xdr:rowOff>115447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5698510"/>
          <a:ext cx="889000" cy="36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115447</xdr:rowOff>
    </xdr:from>
    <xdr:to>
      <xdr:col>10</xdr:col>
      <xdr:colOff>114300</xdr:colOff>
      <xdr:row>94</xdr:row>
      <xdr:rowOff>78316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060297"/>
          <a:ext cx="889000" cy="13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8631</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40820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86396</xdr:rowOff>
    </xdr:from>
    <xdr:to>
      <xdr:col>24</xdr:col>
      <xdr:colOff>114300</xdr:colOff>
      <xdr:row>92</xdr:row>
      <xdr:rowOff>16546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68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109273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53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123549</xdr:rowOff>
    </xdr:from>
    <xdr:to>
      <xdr:col>20</xdr:col>
      <xdr:colOff>38100</xdr:colOff>
      <xdr:row>92</xdr:row>
      <xdr:rowOff>53699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72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70226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500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45760</xdr:rowOff>
    </xdr:from>
    <xdr:to>
      <xdr:col>15</xdr:col>
      <xdr:colOff>101600</xdr:colOff>
      <xdr:row>91</xdr:row>
      <xdr:rowOff>147360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64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163887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42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64647</xdr:rowOff>
    </xdr:from>
    <xdr:to>
      <xdr:col>10</xdr:col>
      <xdr:colOff>165100</xdr:colOff>
      <xdr:row>93</xdr:row>
      <xdr:rowOff>166247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00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11324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784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27516</xdr:rowOff>
    </xdr:from>
    <xdr:to>
      <xdr:col>6</xdr:col>
      <xdr:colOff>38100</xdr:colOff>
      <xdr:row>94</xdr:row>
      <xdr:rowOff>129116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1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145643</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5919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152471</xdr:rowOff>
    </xdr:from>
    <xdr:to>
      <xdr:col>55</xdr:col>
      <xdr:colOff>0</xdr:colOff>
      <xdr:row>37</xdr:row>
      <xdr:rowOff>8903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24671"/>
          <a:ext cx="838200" cy="2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8903</xdr:rowOff>
    </xdr:from>
    <xdr:to>
      <xdr:col>50</xdr:col>
      <xdr:colOff>114300</xdr:colOff>
      <xdr:row>37</xdr:row>
      <xdr:rowOff>127600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52553"/>
          <a:ext cx="889000" cy="11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39550</xdr:rowOff>
    </xdr:from>
    <xdr:to>
      <xdr:col>45</xdr:col>
      <xdr:colOff>177800</xdr:colOff>
      <xdr:row>37</xdr:row>
      <xdr:rowOff>127600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697400"/>
          <a:ext cx="889000" cy="77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39550</xdr:rowOff>
    </xdr:from>
    <xdr:to>
      <xdr:col>41</xdr:col>
      <xdr:colOff>50800</xdr:colOff>
      <xdr:row>37</xdr:row>
      <xdr:rowOff>160389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697400"/>
          <a:ext cx="889000" cy="80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34866</xdr:rowOff>
    </xdr:from>
    <xdr:to>
      <xdr:col>41</xdr:col>
      <xdr:colOff>101600</xdr:colOff>
      <xdr:row>31</xdr:row>
      <xdr:rowOff>136466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152993</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12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92032</xdr:rowOff>
    </xdr:from>
    <xdr:to>
      <xdr:col>36</xdr:col>
      <xdr:colOff>165100</xdr:colOff>
      <xdr:row>37</xdr:row>
      <xdr:rowOff>22182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38709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101671</xdr:rowOff>
    </xdr:from>
    <xdr:to>
      <xdr:col>55</xdr:col>
      <xdr:colOff>50800</xdr:colOff>
      <xdr:row>37</xdr:row>
      <xdr:rowOff>31821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7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80098</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5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129553</xdr:rowOff>
    </xdr:from>
    <xdr:to>
      <xdr:col>50</xdr:col>
      <xdr:colOff>165100</xdr:colOff>
      <xdr:row>37</xdr:row>
      <xdr:rowOff>59703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0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50830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39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76800</xdr:rowOff>
    </xdr:from>
    <xdr:to>
      <xdr:col>46</xdr:col>
      <xdr:colOff>38100</xdr:colOff>
      <xdr:row>38</xdr:row>
      <xdr:rowOff>6950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2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169526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1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160200</xdr:rowOff>
    </xdr:from>
    <xdr:to>
      <xdr:col>41</xdr:col>
      <xdr:colOff>101600</xdr:colOff>
      <xdr:row>33</xdr:row>
      <xdr:rowOff>90350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6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81477</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73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109588</xdr:rowOff>
    </xdr:from>
    <xdr:to>
      <xdr:col>36</xdr:col>
      <xdr:colOff>165100</xdr:colOff>
      <xdr:row>38</xdr:row>
      <xdr:rowOff>39739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532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30866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4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41542</xdr:rowOff>
    </xdr:from>
    <xdr:to>
      <xdr:col>55</xdr:col>
      <xdr:colOff>0</xdr:colOff>
      <xdr:row>54</xdr:row>
      <xdr:rowOff>28486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8956942"/>
          <a:ext cx="838200" cy="3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28486</xdr:rowOff>
    </xdr:from>
    <xdr:to>
      <xdr:col>50</xdr:col>
      <xdr:colOff>114300</xdr:colOff>
      <xdr:row>56</xdr:row>
      <xdr:rowOff>19215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286786"/>
          <a:ext cx="889000" cy="33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35895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19215</xdr:rowOff>
    </xdr:from>
    <xdr:to>
      <xdr:col>45</xdr:col>
      <xdr:colOff>177800</xdr:colOff>
      <xdr:row>56</xdr:row>
      <xdr:rowOff>21869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620415"/>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126657</xdr:rowOff>
    </xdr:from>
    <xdr:to>
      <xdr:col>41</xdr:col>
      <xdr:colOff>50800</xdr:colOff>
      <xdr:row>56</xdr:row>
      <xdr:rowOff>21869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384957"/>
          <a:ext cx="889000" cy="23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129172</xdr:rowOff>
    </xdr:from>
    <xdr:to>
      <xdr:col>41</xdr:col>
      <xdr:colOff>101600</xdr:colOff>
      <xdr:row>54</xdr:row>
      <xdr:rowOff>59322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21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75849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899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131242</xdr:rowOff>
    </xdr:from>
    <xdr:to>
      <xdr:col>36</xdr:col>
      <xdr:colOff>165100</xdr:colOff>
      <xdr:row>54</xdr:row>
      <xdr:rowOff>61392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21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77919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89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162192</xdr:rowOff>
    </xdr:from>
    <xdr:to>
      <xdr:col>55</xdr:col>
      <xdr:colOff>50800</xdr:colOff>
      <xdr:row>52</xdr:row>
      <xdr:rowOff>92342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890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13619</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875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149136</xdr:rowOff>
    </xdr:from>
    <xdr:to>
      <xdr:col>50</xdr:col>
      <xdr:colOff>165100</xdr:colOff>
      <xdr:row>54</xdr:row>
      <xdr:rowOff>79286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23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95813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01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139865</xdr:rowOff>
    </xdr:from>
    <xdr:to>
      <xdr:col>46</xdr:col>
      <xdr:colOff>38100</xdr:colOff>
      <xdr:row>56</xdr:row>
      <xdr:rowOff>70015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56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61142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66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142519</xdr:rowOff>
    </xdr:from>
    <xdr:to>
      <xdr:col>41</xdr:col>
      <xdr:colOff>101600</xdr:colOff>
      <xdr:row>56</xdr:row>
      <xdr:rowOff>72669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7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63796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66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75857</xdr:rowOff>
    </xdr:from>
    <xdr:to>
      <xdr:col>36</xdr:col>
      <xdr:colOff>165100</xdr:colOff>
      <xdr:row>55</xdr:row>
      <xdr:rowOff>6007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33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168584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42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70872</xdr:rowOff>
    </xdr:from>
    <xdr:to>
      <xdr:col>55</xdr:col>
      <xdr:colOff>0</xdr:colOff>
      <xdr:row>75</xdr:row>
      <xdr:rowOff>42735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2072372"/>
          <a:ext cx="838200" cy="82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98302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42735</xdr:rowOff>
    </xdr:from>
    <xdr:to>
      <xdr:col>50</xdr:col>
      <xdr:colOff>114300</xdr:colOff>
      <xdr:row>77</xdr:row>
      <xdr:rowOff>87598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2901485"/>
          <a:ext cx="889000" cy="38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151321</xdr:rowOff>
    </xdr:from>
    <xdr:to>
      <xdr:col>45</xdr:col>
      <xdr:colOff>177800</xdr:colOff>
      <xdr:row>77</xdr:row>
      <xdr:rowOff>87598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181521"/>
          <a:ext cx="889000" cy="10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42715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1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102209</xdr:rowOff>
    </xdr:from>
    <xdr:to>
      <xdr:col>41</xdr:col>
      <xdr:colOff>50800</xdr:colOff>
      <xdr:row>76</xdr:row>
      <xdr:rowOff>151321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132409"/>
          <a:ext cx="889000" cy="4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85444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2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107370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30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20072</xdr:rowOff>
    </xdr:from>
    <xdr:to>
      <xdr:col>55</xdr:col>
      <xdr:colOff>50800</xdr:colOff>
      <xdr:row>70</xdr:row>
      <xdr:rowOff>121672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02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144549</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197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163385</xdr:rowOff>
    </xdr:from>
    <xdr:to>
      <xdr:col>50</xdr:col>
      <xdr:colOff>165100</xdr:colOff>
      <xdr:row>75</xdr:row>
      <xdr:rowOff>93535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85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110062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62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36798</xdr:rowOff>
    </xdr:from>
    <xdr:to>
      <xdr:col>46</xdr:col>
      <xdr:colOff>38100</xdr:colOff>
      <xdr:row>77</xdr:row>
      <xdr:rowOff>138398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154925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01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100521</xdr:rowOff>
    </xdr:from>
    <xdr:to>
      <xdr:col>41</xdr:col>
      <xdr:colOff>101600</xdr:colOff>
      <xdr:row>77</xdr:row>
      <xdr:rowOff>30671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1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47197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90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51409</xdr:rowOff>
    </xdr:from>
    <xdr:to>
      <xdr:col>36</xdr:col>
      <xdr:colOff>165100</xdr:colOff>
      <xdr:row>76</xdr:row>
      <xdr:rowOff>153009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08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169536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85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163719</xdr:rowOff>
    </xdr:from>
    <xdr:to>
      <xdr:col>55</xdr:col>
      <xdr:colOff>0</xdr:colOff>
      <xdr:row>99</xdr:row>
      <xdr:rowOff>32307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965819"/>
          <a:ext cx="838200" cy="4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32552</xdr:rowOff>
    </xdr:from>
    <xdr:to>
      <xdr:col>50</xdr:col>
      <xdr:colOff>114300</xdr:colOff>
      <xdr:row>98</xdr:row>
      <xdr:rowOff>163719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834652"/>
          <a:ext cx="889000" cy="13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161531</xdr:rowOff>
    </xdr:from>
    <xdr:to>
      <xdr:col>45</xdr:col>
      <xdr:colOff>177800</xdr:colOff>
      <xdr:row>98</xdr:row>
      <xdr:rowOff>32552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792181"/>
          <a:ext cx="889000" cy="4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122816</xdr:rowOff>
    </xdr:from>
    <xdr:to>
      <xdr:col>41</xdr:col>
      <xdr:colOff>50800</xdr:colOff>
      <xdr:row>97</xdr:row>
      <xdr:rowOff>161531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582016"/>
          <a:ext cx="889000" cy="21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68441</xdr:rowOff>
    </xdr:from>
    <xdr:to>
      <xdr:col>41</xdr:col>
      <xdr:colOff>101600</xdr:colOff>
      <xdr:row>95</xdr:row>
      <xdr:rowOff>170041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15118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76637</xdr:rowOff>
    </xdr:from>
    <xdr:to>
      <xdr:col>36</xdr:col>
      <xdr:colOff>165100</xdr:colOff>
      <xdr:row>96</xdr:row>
      <xdr:rowOff>6787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23314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152957</xdr:rowOff>
    </xdr:from>
    <xdr:to>
      <xdr:col>55</xdr:col>
      <xdr:colOff>50800</xdr:colOff>
      <xdr:row>99</xdr:row>
      <xdr:rowOff>83107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95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67884</xdr:rowOff>
    </xdr:from>
    <xdr:ext cx="469744"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86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112919</xdr:rowOff>
    </xdr:from>
    <xdr:to>
      <xdr:col>50</xdr:col>
      <xdr:colOff>165100</xdr:colOff>
      <xdr:row>99</xdr:row>
      <xdr:rowOff>43069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91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34196</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04428" y="1700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153202</xdr:rowOff>
    </xdr:from>
    <xdr:to>
      <xdr:col>46</xdr:col>
      <xdr:colOff>38100</xdr:colOff>
      <xdr:row>98</xdr:row>
      <xdr:rowOff>83352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8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74479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7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110731</xdr:rowOff>
    </xdr:from>
    <xdr:to>
      <xdr:col>41</xdr:col>
      <xdr:colOff>101600</xdr:colOff>
      <xdr:row>98</xdr:row>
      <xdr:rowOff>40881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4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32008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72016</xdr:rowOff>
    </xdr:from>
    <xdr:to>
      <xdr:col>36</xdr:col>
      <xdr:colOff>165100</xdr:colOff>
      <xdr:row>97</xdr:row>
      <xdr:rowOff>2166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164743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62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68742</xdr:rowOff>
    </xdr:from>
    <xdr:to>
      <xdr:col>85</xdr:col>
      <xdr:colOff>127000</xdr:colOff>
      <xdr:row>38</xdr:row>
      <xdr:rowOff>105684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583842"/>
          <a:ext cx="8382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23527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38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105684</xdr:rowOff>
    </xdr:from>
    <xdr:to>
      <xdr:col>81</xdr:col>
      <xdr:colOff>50800</xdr:colOff>
      <xdr:row>38</xdr:row>
      <xdr:rowOff>131333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620784"/>
          <a:ext cx="8890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131333</xdr:rowOff>
    </xdr:from>
    <xdr:to>
      <xdr:col>76</xdr:col>
      <xdr:colOff>114300</xdr:colOff>
      <xdr:row>38</xdr:row>
      <xdr:rowOff>136774</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646433"/>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136774</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651874"/>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75595</xdr:rowOff>
    </xdr:from>
    <xdr:to>
      <xdr:col>72</xdr:col>
      <xdr:colOff>38100</xdr:colOff>
      <xdr:row>37</xdr:row>
      <xdr:rowOff>5745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2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22272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02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77058</xdr:rowOff>
    </xdr:from>
    <xdr:to>
      <xdr:col>67</xdr:col>
      <xdr:colOff>101600</xdr:colOff>
      <xdr:row>37</xdr:row>
      <xdr:rowOff>7208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24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23735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02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17942</xdr:rowOff>
    </xdr:from>
    <xdr:to>
      <xdr:col>85</xdr:col>
      <xdr:colOff>177800</xdr:colOff>
      <xdr:row>38</xdr:row>
      <xdr:rowOff>119542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3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148770</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32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54884</xdr:rowOff>
    </xdr:from>
    <xdr:to>
      <xdr:col>81</xdr:col>
      <xdr:colOff>101600</xdr:colOff>
      <xdr:row>38</xdr:row>
      <xdr:rowOff>156484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56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147611</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662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80533</xdr:rowOff>
    </xdr:from>
    <xdr:to>
      <xdr:col>76</xdr:col>
      <xdr:colOff>165100</xdr:colOff>
      <xdr:row>39</xdr:row>
      <xdr:rowOff>10683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9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1810</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688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85974</xdr:rowOff>
    </xdr:from>
    <xdr:to>
      <xdr:col>72</xdr:col>
      <xdr:colOff>38100</xdr:colOff>
      <xdr:row>39</xdr:row>
      <xdr:rowOff>16124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7251</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46333" y="6693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135496</xdr:rowOff>
    </xdr:from>
    <xdr:to>
      <xdr:col>85</xdr:col>
      <xdr:colOff>127000</xdr:colOff>
      <xdr:row>76</xdr:row>
      <xdr:rowOff>143103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165696"/>
          <a:ext cx="838200" cy="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143103</xdr:rowOff>
    </xdr:from>
    <xdr:to>
      <xdr:col>81</xdr:col>
      <xdr:colOff>50800</xdr:colOff>
      <xdr:row>76</xdr:row>
      <xdr:rowOff>147562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173303"/>
          <a:ext cx="889000" cy="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147562</xdr:rowOff>
    </xdr:from>
    <xdr:to>
      <xdr:col>76</xdr:col>
      <xdr:colOff>114300</xdr:colOff>
      <xdr:row>77</xdr:row>
      <xdr:rowOff>1308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177762"/>
          <a:ext cx="889000" cy="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152870</xdr:rowOff>
    </xdr:from>
    <xdr:to>
      <xdr:col>71</xdr:col>
      <xdr:colOff>177800</xdr:colOff>
      <xdr:row>77</xdr:row>
      <xdr:rowOff>1308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183070"/>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154280</xdr:rowOff>
    </xdr:from>
    <xdr:to>
      <xdr:col>72</xdr:col>
      <xdr:colOff>38100</xdr:colOff>
      <xdr:row>75</xdr:row>
      <xdr:rowOff>84430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100957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1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158090</xdr:rowOff>
    </xdr:from>
    <xdr:to>
      <xdr:col>67</xdr:col>
      <xdr:colOff>101600</xdr:colOff>
      <xdr:row>75</xdr:row>
      <xdr:rowOff>88240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104767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84696</xdr:rowOff>
    </xdr:from>
    <xdr:to>
      <xdr:col>85</xdr:col>
      <xdr:colOff>177800</xdr:colOff>
      <xdr:row>77</xdr:row>
      <xdr:rowOff>14846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63123</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09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92303</xdr:rowOff>
    </xdr:from>
    <xdr:to>
      <xdr:col>81</xdr:col>
      <xdr:colOff>101600</xdr:colOff>
      <xdr:row>77</xdr:row>
      <xdr:rowOff>22453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2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13580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96762</xdr:rowOff>
    </xdr:from>
    <xdr:to>
      <xdr:col>76</xdr:col>
      <xdr:colOff>165100</xdr:colOff>
      <xdr:row>77</xdr:row>
      <xdr:rowOff>26912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2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18039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21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121958</xdr:rowOff>
    </xdr:from>
    <xdr:to>
      <xdr:col>72</xdr:col>
      <xdr:colOff>38100</xdr:colOff>
      <xdr:row>77</xdr:row>
      <xdr:rowOff>52108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43235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24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102070</xdr:rowOff>
    </xdr:from>
    <xdr:to>
      <xdr:col>67</xdr:col>
      <xdr:colOff>101600</xdr:colOff>
      <xdr:row>77</xdr:row>
      <xdr:rowOff>32220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23347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22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27394</xdr:rowOff>
    </xdr:from>
    <xdr:to>
      <xdr:col>85</xdr:col>
      <xdr:colOff>127000</xdr:colOff>
      <xdr:row>98</xdr:row>
      <xdr:rowOff>40360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829494"/>
          <a:ext cx="838200" cy="1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159460</xdr:rowOff>
    </xdr:from>
    <xdr:to>
      <xdr:col>81</xdr:col>
      <xdr:colOff>50800</xdr:colOff>
      <xdr:row>98</xdr:row>
      <xdr:rowOff>27394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790110"/>
          <a:ext cx="889000" cy="3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159460</xdr:rowOff>
    </xdr:from>
    <xdr:to>
      <xdr:col>76</xdr:col>
      <xdr:colOff>114300</xdr:colOff>
      <xdr:row>98</xdr:row>
      <xdr:rowOff>48104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90110"/>
          <a:ext cx="889000" cy="6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26873</xdr:rowOff>
    </xdr:from>
    <xdr:to>
      <xdr:col>71</xdr:col>
      <xdr:colOff>177800</xdr:colOff>
      <xdr:row>98</xdr:row>
      <xdr:rowOff>48104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28973"/>
          <a:ext cx="889000" cy="2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115646</xdr:rowOff>
    </xdr:from>
    <xdr:to>
      <xdr:col>72</xdr:col>
      <xdr:colOff>38100</xdr:colOff>
      <xdr:row>98</xdr:row>
      <xdr:rowOff>45796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4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62323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127405</xdr:rowOff>
    </xdr:from>
    <xdr:to>
      <xdr:col>67</xdr:col>
      <xdr:colOff>101600</xdr:colOff>
      <xdr:row>98</xdr:row>
      <xdr:rowOff>57555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74082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161010</xdr:rowOff>
    </xdr:from>
    <xdr:to>
      <xdr:col>85</xdr:col>
      <xdr:colOff>177800</xdr:colOff>
      <xdr:row>98</xdr:row>
      <xdr:rowOff>91160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9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75937</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0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148044</xdr:rowOff>
    </xdr:from>
    <xdr:to>
      <xdr:col>81</xdr:col>
      <xdr:colOff>101600</xdr:colOff>
      <xdr:row>98</xdr:row>
      <xdr:rowOff>78194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7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69321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87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108660</xdr:rowOff>
    </xdr:from>
    <xdr:to>
      <xdr:col>76</xdr:col>
      <xdr:colOff>165100</xdr:colOff>
      <xdr:row>98</xdr:row>
      <xdr:rowOff>38810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3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29937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83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168754</xdr:rowOff>
    </xdr:from>
    <xdr:to>
      <xdr:col>72</xdr:col>
      <xdr:colOff>38100</xdr:colOff>
      <xdr:row>98</xdr:row>
      <xdr:rowOff>98904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9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90031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89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147523</xdr:rowOff>
    </xdr:from>
    <xdr:to>
      <xdr:col>67</xdr:col>
      <xdr:colOff>101600</xdr:colOff>
      <xdr:row>98</xdr:row>
      <xdr:rowOff>77673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7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68800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87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169418</xdr:rowOff>
    </xdr:from>
    <xdr:to>
      <xdr:col>102</xdr:col>
      <xdr:colOff>165100</xdr:colOff>
      <xdr:row>36</xdr:row>
      <xdr:rowOff>99568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17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116095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594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34925</xdr:rowOff>
    </xdr:from>
    <xdr:to>
      <xdr:col>98</xdr:col>
      <xdr:colOff>38100</xdr:colOff>
      <xdr:row>37</xdr:row>
      <xdr:rowOff>136525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153052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15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43574</xdr:rowOff>
    </xdr:from>
    <xdr:to>
      <xdr:col>116</xdr:col>
      <xdr:colOff>63500</xdr:colOff>
      <xdr:row>59</xdr:row>
      <xdr:rowOff>43917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159124"/>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43764</xdr:rowOff>
    </xdr:from>
    <xdr:to>
      <xdr:col>111</xdr:col>
      <xdr:colOff>177800</xdr:colOff>
      <xdr:row>59</xdr:row>
      <xdr:rowOff>43917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59314"/>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40640</xdr:rowOff>
    </xdr:from>
    <xdr:to>
      <xdr:col>107</xdr:col>
      <xdr:colOff>50800</xdr:colOff>
      <xdr:row>59</xdr:row>
      <xdr:rowOff>43764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56190"/>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39039</xdr:rowOff>
    </xdr:from>
    <xdr:to>
      <xdr:col>102</xdr:col>
      <xdr:colOff>114300</xdr:colOff>
      <xdr:row>59</xdr:row>
      <xdr:rowOff>40640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54589"/>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125171</xdr:rowOff>
    </xdr:from>
    <xdr:to>
      <xdr:col>102</xdr:col>
      <xdr:colOff>165100</xdr:colOff>
      <xdr:row>58</xdr:row>
      <xdr:rowOff>55321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71848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134048</xdr:rowOff>
    </xdr:from>
    <xdr:to>
      <xdr:col>98</xdr:col>
      <xdr:colOff>38100</xdr:colOff>
      <xdr:row>58</xdr:row>
      <xdr:rowOff>64198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80725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164224</xdr:rowOff>
    </xdr:from>
    <xdr:to>
      <xdr:col>116</xdr:col>
      <xdr:colOff>114300</xdr:colOff>
      <xdr:row>59</xdr:row>
      <xdr:rowOff>94374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79151</xdr:rowOff>
    </xdr:from>
    <xdr:ext cx="313932"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32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164567</xdr:rowOff>
    </xdr:from>
    <xdr:to>
      <xdr:col>112</xdr:col>
      <xdr:colOff>38100</xdr:colOff>
      <xdr:row>59</xdr:row>
      <xdr:rowOff>94717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85844</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66333" y="10201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164414</xdr:rowOff>
    </xdr:from>
    <xdr:to>
      <xdr:col>107</xdr:col>
      <xdr:colOff>101600</xdr:colOff>
      <xdr:row>59</xdr:row>
      <xdr:rowOff>94564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85691</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77333" y="1020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161290</xdr:rowOff>
    </xdr:from>
    <xdr:to>
      <xdr:col>102</xdr:col>
      <xdr:colOff>165100</xdr:colOff>
      <xdr:row>59</xdr:row>
      <xdr:rowOff>91440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82567</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9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159689</xdr:rowOff>
    </xdr:from>
    <xdr:to>
      <xdr:col>98</xdr:col>
      <xdr:colOff>38100</xdr:colOff>
      <xdr:row>59</xdr:row>
      <xdr:rowOff>89839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80966</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96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151000</xdr:rowOff>
    </xdr:from>
    <xdr:to>
      <xdr:col>116</xdr:col>
      <xdr:colOff>63500</xdr:colOff>
      <xdr:row>77</xdr:row>
      <xdr:rowOff>155963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181200"/>
          <a:ext cx="838200" cy="17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151000</xdr:rowOff>
    </xdr:from>
    <xdr:to>
      <xdr:col>111</xdr:col>
      <xdr:colOff>177800</xdr:colOff>
      <xdr:row>78</xdr:row>
      <xdr:rowOff>56327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181200"/>
          <a:ext cx="889000" cy="2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56327</xdr:rowOff>
    </xdr:from>
    <xdr:to>
      <xdr:col>107</xdr:col>
      <xdr:colOff>50800</xdr:colOff>
      <xdr:row>78</xdr:row>
      <xdr:rowOff>79905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429427"/>
          <a:ext cx="889000" cy="2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165826</xdr:rowOff>
    </xdr:from>
    <xdr:to>
      <xdr:col>102</xdr:col>
      <xdr:colOff>114300</xdr:colOff>
      <xdr:row>78</xdr:row>
      <xdr:rowOff>79905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853126"/>
          <a:ext cx="889000" cy="59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164926</xdr:rowOff>
    </xdr:from>
    <xdr:to>
      <xdr:col>102</xdr:col>
      <xdr:colOff>165100</xdr:colOff>
      <xdr:row>75</xdr:row>
      <xdr:rowOff>95076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5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111603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2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144090</xdr:rowOff>
    </xdr:from>
    <xdr:to>
      <xdr:col>98</xdr:col>
      <xdr:colOff>38100</xdr:colOff>
      <xdr:row>74</xdr:row>
      <xdr:rowOff>74240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65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90767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43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105163</xdr:rowOff>
    </xdr:from>
    <xdr:to>
      <xdr:col>116</xdr:col>
      <xdr:colOff>114300</xdr:colOff>
      <xdr:row>78</xdr:row>
      <xdr:rowOff>35313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30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83590</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100200</xdr:rowOff>
    </xdr:from>
    <xdr:to>
      <xdr:col>112</xdr:col>
      <xdr:colOff>38100</xdr:colOff>
      <xdr:row>77</xdr:row>
      <xdr:rowOff>30350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21477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22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5527</xdr:rowOff>
    </xdr:from>
    <xdr:to>
      <xdr:col>107</xdr:col>
      <xdr:colOff>101600</xdr:colOff>
      <xdr:row>78</xdr:row>
      <xdr:rowOff>107127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37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98254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47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29105</xdr:rowOff>
    </xdr:from>
    <xdr:to>
      <xdr:col>102</xdr:col>
      <xdr:colOff>165100</xdr:colOff>
      <xdr:row>78</xdr:row>
      <xdr:rowOff>130705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40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121832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49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115026</xdr:rowOff>
    </xdr:from>
    <xdr:to>
      <xdr:col>98</xdr:col>
      <xdr:colOff>38100</xdr:colOff>
      <xdr:row>75</xdr:row>
      <xdr:rowOff>45176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0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36303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89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人件費は、住民一人当たり</a:t>
          </a:r>
          <a:r>
            <a:rPr kumimoji="1" lang="en-US" altLang="ja-JP" sz="1100">
              <a:solidFill>
                <a:schemeClr val="dk1"/>
              </a:solidFill>
              <a:effectLst/>
              <a:latin typeface="+mn-lt"/>
              <a:ea typeface="+mn-ea"/>
              <a:cs typeface="+mn-cs"/>
            </a:rPr>
            <a:t>58,920</a:t>
          </a:r>
          <a:r>
            <a:rPr kumimoji="1" lang="ja-JP" altLang="ja-JP" sz="1100">
              <a:solidFill>
                <a:schemeClr val="dk1"/>
              </a:solidFill>
              <a:effectLst/>
              <a:latin typeface="+mn-lt"/>
              <a:ea typeface="+mn-ea"/>
              <a:cs typeface="+mn-cs"/>
            </a:rPr>
            <a:t>円と前年度より増加したが、現在においても類似団体平均を下回る水準で推移してきている。今後も行政需要に応じた事務事業の見直し及び効率化により市民サービスの更なる向上を目指すとともに、</a:t>
          </a:r>
          <a:r>
            <a:rPr kumimoji="1" lang="ja-JP" altLang="en-US" sz="1100">
              <a:solidFill>
                <a:schemeClr val="dk1"/>
              </a:solidFill>
              <a:effectLst/>
              <a:latin typeface="+mn-lt"/>
              <a:ea typeface="+mn-ea"/>
              <a:cs typeface="+mn-cs"/>
            </a:rPr>
            <a:t>定員適正化計画の取組み</a:t>
          </a:r>
          <a:r>
            <a:rPr kumimoji="1" lang="ja-JP" altLang="ja-JP" sz="1100">
              <a:solidFill>
                <a:schemeClr val="dk1"/>
              </a:solidFill>
              <a:effectLst/>
              <a:latin typeface="+mn-lt"/>
              <a:ea typeface="+mn-ea"/>
              <a:cs typeface="+mn-cs"/>
            </a:rPr>
            <a:t>を図っていく。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扶助費は前年度より</a:t>
          </a:r>
          <a:r>
            <a:rPr kumimoji="1" lang="en-US" altLang="ja-JP" sz="1100">
              <a:solidFill>
                <a:schemeClr val="dk1"/>
              </a:solidFill>
              <a:effectLst/>
              <a:latin typeface="+mn-lt"/>
              <a:ea typeface="+mn-ea"/>
              <a:cs typeface="+mn-cs"/>
            </a:rPr>
            <a:t>5,413</a:t>
          </a:r>
          <a:r>
            <a:rPr kumimoji="1" lang="ja-JP" altLang="en-US" sz="1100">
              <a:solidFill>
                <a:schemeClr val="dk1"/>
              </a:solidFill>
              <a:effectLst/>
              <a:latin typeface="+mn-lt"/>
              <a:ea typeface="+mn-ea"/>
              <a:cs typeface="+mn-cs"/>
            </a:rPr>
            <a:t>円増加し</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182,480</a:t>
          </a:r>
          <a:r>
            <a:rPr kumimoji="1" lang="ja-JP" altLang="ja-JP" sz="1100">
              <a:solidFill>
                <a:schemeClr val="dk1"/>
              </a:solidFill>
              <a:effectLst/>
              <a:latin typeface="+mn-lt"/>
              <a:ea typeface="+mn-ea"/>
              <a:cs typeface="+mn-cs"/>
            </a:rPr>
            <a:t>円と類似団体内において</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番目に高い水準となっており、特に障がい福祉サービス費等給付費、生活保護費等が増加している。　</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普通建設事業費（うち新規整備）</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79,613</a:t>
          </a:r>
          <a:r>
            <a:rPr kumimoji="1" lang="ja-JP" altLang="ja-JP" sz="1100">
              <a:solidFill>
                <a:schemeClr val="dk1"/>
              </a:solidFill>
              <a:effectLst/>
              <a:latin typeface="+mn-lt"/>
              <a:ea typeface="+mn-ea"/>
              <a:cs typeface="+mn-cs"/>
            </a:rPr>
            <a:t>円と前年度より</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増加し</a:t>
          </a:r>
          <a:r>
            <a:rPr kumimoji="1" lang="ja-JP" altLang="en-US" sz="1100">
              <a:solidFill>
                <a:schemeClr val="dk1"/>
              </a:solidFill>
              <a:effectLst/>
              <a:latin typeface="+mn-lt"/>
              <a:ea typeface="+mn-ea"/>
              <a:cs typeface="+mn-cs"/>
            </a:rPr>
            <a:t>ており、豊崎中学校建設事業</a:t>
          </a:r>
          <a:r>
            <a:rPr kumimoji="1" lang="ja-JP" altLang="en-US" sz="1100">
              <a:solidFill>
                <a:sysClr val="windowText" lastClr="000000"/>
              </a:solidFill>
              <a:effectLst/>
              <a:latin typeface="+mn-lt"/>
              <a:ea typeface="+mn-ea"/>
              <a:cs typeface="+mn-cs"/>
            </a:rPr>
            <a:t>や保育所等施設整備事業等</a:t>
          </a:r>
          <a:r>
            <a:rPr kumimoji="1" lang="ja-JP" altLang="ja-JP" sz="1100">
              <a:solidFill>
                <a:sysClr val="windowText" lastClr="000000"/>
              </a:solidFill>
              <a:effectLst/>
              <a:latin typeface="+mn-lt"/>
              <a:ea typeface="+mn-ea"/>
              <a:cs typeface="+mn-cs"/>
            </a:rPr>
            <a:t>の皆増</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が大きな要因となっている。</a:t>
          </a:r>
          <a:endParaRPr lang="ja-JP" altLang="ja-JP" sz="1400">
            <a:solidFill>
              <a:sysClr val="windowText" lastClr="000000"/>
            </a:solidFill>
            <a:effectLst/>
          </a:endParaRPr>
        </a:p>
        <a:p>
          <a:pPr eaLnBrk="1" fontAlgn="auto" latinLnBrk="0" hangingPunct="1"/>
          <a:r>
            <a:rPr kumimoji="1" lang="ja-JP" altLang="ja-JP" sz="1100">
              <a:solidFill>
                <a:schemeClr val="dk1"/>
              </a:solidFill>
              <a:effectLst/>
              <a:latin typeface="+mn-lt"/>
              <a:ea typeface="+mn-ea"/>
              <a:cs typeface="+mn-cs"/>
            </a:rPr>
            <a:t>繰出金は、</a:t>
          </a:r>
          <a:r>
            <a:rPr kumimoji="1" lang="ja-JP" altLang="ja-JP" sz="1100">
              <a:solidFill>
                <a:sysClr val="windowText" lastClr="000000"/>
              </a:solidFill>
              <a:effectLst/>
              <a:latin typeface="+mn-lt"/>
              <a:ea typeface="+mn-ea"/>
              <a:cs typeface="+mn-cs"/>
            </a:rPr>
            <a:t>住民一人当たり</a:t>
          </a:r>
          <a:r>
            <a:rPr kumimoji="1" lang="en-US" altLang="ja-JP" sz="1100">
              <a:solidFill>
                <a:sysClr val="windowText" lastClr="000000"/>
              </a:solidFill>
              <a:effectLst/>
              <a:latin typeface="+mn-lt"/>
              <a:ea typeface="+mn-ea"/>
              <a:cs typeface="+mn-cs"/>
            </a:rPr>
            <a:t>28,752</a:t>
          </a:r>
          <a:r>
            <a:rPr kumimoji="1" lang="ja-JP" altLang="ja-JP" sz="1100">
              <a:solidFill>
                <a:sysClr val="windowText" lastClr="000000"/>
              </a:solidFill>
              <a:effectLst/>
              <a:latin typeface="+mn-lt"/>
              <a:ea typeface="+mn-ea"/>
              <a:cs typeface="+mn-cs"/>
            </a:rPr>
            <a:t>円と前年度より</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した主な要因は国民健康保険特別会計への</a:t>
          </a:r>
          <a:r>
            <a:rPr lang="ja-JP" altLang="ja-JP" sz="1100">
              <a:solidFill>
                <a:sysClr val="windowText" lastClr="000000"/>
              </a:solidFill>
              <a:effectLst/>
              <a:latin typeface="+mn-lt"/>
              <a:ea typeface="+mn-ea"/>
              <a:cs typeface="+mn-cs"/>
            </a:rPr>
            <a:t>繰出金の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であり、</a:t>
          </a:r>
          <a:r>
            <a:rPr kumimoji="1" lang="ja-JP" altLang="en-US" sz="1100">
              <a:solidFill>
                <a:sysClr val="windowText" lastClr="000000"/>
              </a:solidFill>
              <a:effectLst/>
              <a:latin typeface="+mn-lt"/>
              <a:ea typeface="+mn-ea"/>
              <a:cs typeface="+mn-cs"/>
            </a:rPr>
            <a:t>今後も</a:t>
          </a:r>
          <a:r>
            <a:rPr kumimoji="1" lang="ja-JP" altLang="ja-JP" sz="1100">
              <a:solidFill>
                <a:sysClr val="windowText" lastClr="000000"/>
              </a:solidFill>
              <a:effectLst/>
              <a:latin typeface="+mn-lt"/>
              <a:ea typeface="+mn-ea"/>
              <a:cs typeface="+mn-cs"/>
            </a:rPr>
            <a:t>国民健康保険税の適正化を図ることなどにより、普通会計の負担額を抑制するよう努めていく。</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66,101
65,542
19.33
35,302,469
34,655,052
301,023
13,760,466
30,471,288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16256</xdr:rowOff>
    </xdr:from>
    <xdr:to>
      <xdr:col>24</xdr:col>
      <xdr:colOff>63500</xdr:colOff>
      <xdr:row>35</xdr:row>
      <xdr:rowOff>67005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17006"/>
          <a:ext cx="8382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35458</xdr:rowOff>
    </xdr:from>
    <xdr:to>
      <xdr:col>19</xdr:col>
      <xdr:colOff>177800</xdr:colOff>
      <xdr:row>35</xdr:row>
      <xdr:rowOff>67005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36208"/>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35458</xdr:rowOff>
    </xdr:from>
    <xdr:to>
      <xdr:col>15</xdr:col>
      <xdr:colOff>50800</xdr:colOff>
      <xdr:row>35</xdr:row>
      <xdr:rowOff>40031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36208"/>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1169</xdr:rowOff>
    </xdr:from>
    <xdr:to>
      <xdr:col>10</xdr:col>
      <xdr:colOff>114300</xdr:colOff>
      <xdr:row>35</xdr:row>
      <xdr:rowOff>40031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01919"/>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141478</xdr:rowOff>
    </xdr:from>
    <xdr:to>
      <xdr:col>10</xdr:col>
      <xdr:colOff>165100</xdr:colOff>
      <xdr:row>35</xdr:row>
      <xdr:rowOff>71628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88155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94386</xdr:rowOff>
    </xdr:from>
    <xdr:to>
      <xdr:col>6</xdr:col>
      <xdr:colOff>38100</xdr:colOff>
      <xdr:row>35</xdr:row>
      <xdr:rowOff>24536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41063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136906</xdr:rowOff>
    </xdr:from>
    <xdr:to>
      <xdr:col>24</xdr:col>
      <xdr:colOff>114300</xdr:colOff>
      <xdr:row>35</xdr:row>
      <xdr:rowOff>67056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159783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1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16205</xdr:rowOff>
    </xdr:from>
    <xdr:to>
      <xdr:col>20</xdr:col>
      <xdr:colOff>38100</xdr:colOff>
      <xdr:row>35</xdr:row>
      <xdr:rowOff>117805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156108</xdr:rowOff>
    </xdr:from>
    <xdr:to>
      <xdr:col>15</xdr:col>
      <xdr:colOff>101600</xdr:colOff>
      <xdr:row>35</xdr:row>
      <xdr:rowOff>86258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102785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6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160681</xdr:rowOff>
    </xdr:from>
    <xdr:to>
      <xdr:col>10</xdr:col>
      <xdr:colOff>165100</xdr:colOff>
      <xdr:row>35</xdr:row>
      <xdr:rowOff>90831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8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81958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08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121819</xdr:rowOff>
    </xdr:from>
    <xdr:to>
      <xdr:col>6</xdr:col>
      <xdr:colOff>38100</xdr:colOff>
      <xdr:row>35</xdr:row>
      <xdr:rowOff>51969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43096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79632</xdr:rowOff>
    </xdr:from>
    <xdr:to>
      <xdr:col>24</xdr:col>
      <xdr:colOff>63500</xdr:colOff>
      <xdr:row>57</xdr:row>
      <xdr:rowOff>51110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80832"/>
          <a:ext cx="838200" cy="14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79632</xdr:rowOff>
    </xdr:from>
    <xdr:to>
      <xdr:col>19</xdr:col>
      <xdr:colOff>177800</xdr:colOff>
      <xdr:row>56</xdr:row>
      <xdr:rowOff>170127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680832"/>
          <a:ext cx="889000" cy="9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106858</xdr:rowOff>
    </xdr:from>
    <xdr:to>
      <xdr:col>15</xdr:col>
      <xdr:colOff>50800</xdr:colOff>
      <xdr:row>56</xdr:row>
      <xdr:rowOff>170127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022258"/>
          <a:ext cx="889000" cy="74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106858</xdr:rowOff>
    </xdr:from>
    <xdr:to>
      <xdr:col>10</xdr:col>
      <xdr:colOff>114300</xdr:colOff>
      <xdr:row>57</xdr:row>
      <xdr:rowOff>62631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022258"/>
          <a:ext cx="889000" cy="81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33350</xdr:rowOff>
    </xdr:from>
    <xdr:to>
      <xdr:col>10</xdr:col>
      <xdr:colOff>165100</xdr:colOff>
      <xdr:row>51</xdr:row>
      <xdr:rowOff>134950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151477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151871</xdr:rowOff>
    </xdr:from>
    <xdr:to>
      <xdr:col>6</xdr:col>
      <xdr:colOff>38100</xdr:colOff>
      <xdr:row>56</xdr:row>
      <xdr:rowOff>82021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98548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310</xdr:rowOff>
    </xdr:from>
    <xdr:to>
      <xdr:col>24</xdr:col>
      <xdr:colOff>114300</xdr:colOff>
      <xdr:row>57</xdr:row>
      <xdr:rowOff>101910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86687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8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28832</xdr:rowOff>
    </xdr:from>
    <xdr:to>
      <xdr:col>20</xdr:col>
      <xdr:colOff>38100</xdr:colOff>
      <xdr:row>56</xdr:row>
      <xdr:rowOff>130432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3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121559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2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119327</xdr:rowOff>
    </xdr:from>
    <xdr:to>
      <xdr:col>15</xdr:col>
      <xdr:colOff>101600</xdr:colOff>
      <xdr:row>57</xdr:row>
      <xdr:rowOff>49477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2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40604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1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56058</xdr:rowOff>
    </xdr:from>
    <xdr:to>
      <xdr:col>10</xdr:col>
      <xdr:colOff>165100</xdr:colOff>
      <xdr:row>52</xdr:row>
      <xdr:rowOff>157658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97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148785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06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11831</xdr:rowOff>
    </xdr:from>
    <xdr:to>
      <xdr:col>6</xdr:col>
      <xdr:colOff>38100</xdr:colOff>
      <xdr:row>57</xdr:row>
      <xdr:rowOff>113431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8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104558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7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113964</xdr:rowOff>
    </xdr:from>
    <xdr:to>
      <xdr:col>24</xdr:col>
      <xdr:colOff>63500</xdr:colOff>
      <xdr:row>72</xdr:row>
      <xdr:rowOff>156664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458364"/>
          <a:ext cx="838200" cy="4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113964</xdr:rowOff>
    </xdr:from>
    <xdr:to>
      <xdr:col>19</xdr:col>
      <xdr:colOff>177800</xdr:colOff>
      <xdr:row>73</xdr:row>
      <xdr:rowOff>6531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458364"/>
          <a:ext cx="889000" cy="6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6531</xdr:rowOff>
    </xdr:from>
    <xdr:to>
      <xdr:col>15</xdr:col>
      <xdr:colOff>50800</xdr:colOff>
      <xdr:row>75</xdr:row>
      <xdr:rowOff>66739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522381"/>
          <a:ext cx="889000" cy="40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50029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45955</xdr:rowOff>
    </xdr:from>
    <xdr:to>
      <xdr:col>10</xdr:col>
      <xdr:colOff>114300</xdr:colOff>
      <xdr:row>75</xdr:row>
      <xdr:rowOff>66739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904705"/>
          <a:ext cx="889000" cy="2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73746</xdr:rowOff>
    </xdr:from>
    <xdr:to>
      <xdr:col>10</xdr:col>
      <xdr:colOff>165100</xdr:colOff>
      <xdr:row>77</xdr:row>
      <xdr:rowOff>3896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0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166473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9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124591</xdr:rowOff>
    </xdr:from>
    <xdr:to>
      <xdr:col>6</xdr:col>
      <xdr:colOff>38100</xdr:colOff>
      <xdr:row>77</xdr:row>
      <xdr:rowOff>54741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5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45868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4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105864</xdr:rowOff>
    </xdr:from>
    <xdr:to>
      <xdr:col>24</xdr:col>
      <xdr:colOff>114300</xdr:colOff>
      <xdr:row>73</xdr:row>
      <xdr:rowOff>36014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45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128741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30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63164</xdr:rowOff>
    </xdr:from>
    <xdr:to>
      <xdr:col>20</xdr:col>
      <xdr:colOff>38100</xdr:colOff>
      <xdr:row>72</xdr:row>
      <xdr:rowOff>164764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4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9841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18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127181</xdr:rowOff>
    </xdr:from>
    <xdr:to>
      <xdr:col>15</xdr:col>
      <xdr:colOff>101600</xdr:colOff>
      <xdr:row>73</xdr:row>
      <xdr:rowOff>57331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47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73858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24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15939</xdr:rowOff>
    </xdr:from>
    <xdr:to>
      <xdr:col>10</xdr:col>
      <xdr:colOff>165100</xdr:colOff>
      <xdr:row>75</xdr:row>
      <xdr:rowOff>117539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7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134066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4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166605</xdr:rowOff>
    </xdr:from>
    <xdr:to>
      <xdr:col>6</xdr:col>
      <xdr:colOff>38100</xdr:colOff>
      <xdr:row>75</xdr:row>
      <xdr:rowOff>96755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5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113282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2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163570</xdr:rowOff>
    </xdr:from>
    <xdr:to>
      <xdr:col>24</xdr:col>
      <xdr:colOff>62865</xdr:colOff>
      <xdr:row>98</xdr:row>
      <xdr:rowOff>91208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94070"/>
          <a:ext cx="1270" cy="12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95035</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91208</xdr:rowOff>
    </xdr:from>
    <xdr:to>
      <xdr:col>24</xdr:col>
      <xdr:colOff>152400</xdr:colOff>
      <xdr:row>98</xdr:row>
      <xdr:rowOff>91208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9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110247</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6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163570</xdr:rowOff>
    </xdr:from>
    <xdr:to>
      <xdr:col>24</xdr:col>
      <xdr:colOff>152400</xdr:colOff>
      <xdr:row>90</xdr:row>
      <xdr:rowOff>163570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5398</xdr:rowOff>
    </xdr:from>
    <xdr:to>
      <xdr:col>24</xdr:col>
      <xdr:colOff>63500</xdr:colOff>
      <xdr:row>98</xdr:row>
      <xdr:rowOff>11379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807498"/>
          <a:ext cx="8382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44197</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03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21320</xdr:rowOff>
    </xdr:from>
    <xdr:to>
      <xdr:col>24</xdr:col>
      <xdr:colOff>114300</xdr:colOff>
      <xdr:row>97</xdr:row>
      <xdr:rowOff>122920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11379</xdr:rowOff>
    </xdr:from>
    <xdr:to>
      <xdr:col>19</xdr:col>
      <xdr:colOff>177800</xdr:colOff>
      <xdr:row>98</xdr:row>
      <xdr:rowOff>31781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813479"/>
          <a:ext cx="889000" cy="2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4451</xdr:rowOff>
    </xdr:from>
    <xdr:to>
      <xdr:col>20</xdr:col>
      <xdr:colOff>38100</xdr:colOff>
      <xdr:row>97</xdr:row>
      <xdr:rowOff>106051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63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122578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1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31781</xdr:rowOff>
    </xdr:from>
    <xdr:to>
      <xdr:col>15</xdr:col>
      <xdr:colOff>50800</xdr:colOff>
      <xdr:row>98</xdr:row>
      <xdr:rowOff>97761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833881"/>
          <a:ext cx="889000" cy="6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17701</xdr:rowOff>
    </xdr:from>
    <xdr:to>
      <xdr:col>15</xdr:col>
      <xdr:colOff>101600</xdr:colOff>
      <xdr:row>97</xdr:row>
      <xdr:rowOff>119301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4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135828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42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97761</xdr:rowOff>
    </xdr:from>
    <xdr:to>
      <xdr:col>10</xdr:col>
      <xdr:colOff>114300</xdr:colOff>
      <xdr:row>98</xdr:row>
      <xdr:rowOff>108059</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899861"/>
          <a:ext cx="889000" cy="1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163985</xdr:rowOff>
    </xdr:from>
    <xdr:to>
      <xdr:col>10</xdr:col>
      <xdr:colOff>165100</xdr:colOff>
      <xdr:row>97</xdr:row>
      <xdr:rowOff>94135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62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110662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9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23701</xdr:rowOff>
    </xdr:from>
    <xdr:to>
      <xdr:col>6</xdr:col>
      <xdr:colOff>38100</xdr:colOff>
      <xdr:row>97</xdr:row>
      <xdr:rowOff>125301</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65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141828</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42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126048</xdr:rowOff>
    </xdr:from>
    <xdr:to>
      <xdr:col>24</xdr:col>
      <xdr:colOff>114300</xdr:colOff>
      <xdr:row>98</xdr:row>
      <xdr:rowOff>56198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5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40975</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67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132029</xdr:rowOff>
    </xdr:from>
    <xdr:to>
      <xdr:col>20</xdr:col>
      <xdr:colOff>38100</xdr:colOff>
      <xdr:row>98</xdr:row>
      <xdr:rowOff>62179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76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53306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85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152431</xdr:rowOff>
    </xdr:from>
    <xdr:to>
      <xdr:col>15</xdr:col>
      <xdr:colOff>101600</xdr:colOff>
      <xdr:row>98</xdr:row>
      <xdr:rowOff>82581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8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73708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87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46961</xdr:rowOff>
    </xdr:from>
    <xdr:to>
      <xdr:col>10</xdr:col>
      <xdr:colOff>165100</xdr:colOff>
      <xdr:row>98</xdr:row>
      <xdr:rowOff>148561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84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139688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94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57259</xdr:rowOff>
    </xdr:from>
    <xdr:to>
      <xdr:col>6</xdr:col>
      <xdr:colOff>38100</xdr:colOff>
      <xdr:row>98</xdr:row>
      <xdr:rowOff>158859</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85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149986</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95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165826</xdr:rowOff>
    </xdr:from>
    <xdr:to>
      <xdr:col>55</xdr:col>
      <xdr:colOff>0</xdr:colOff>
      <xdr:row>39</xdr:row>
      <xdr:rowOff>28992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680926"/>
          <a:ext cx="838200" cy="3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165826</xdr:rowOff>
    </xdr:from>
    <xdr:to>
      <xdr:col>50</xdr:col>
      <xdr:colOff>114300</xdr:colOff>
      <xdr:row>39</xdr:row>
      <xdr:rowOff>1234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668092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1234</xdr:rowOff>
    </xdr:from>
    <xdr:to>
      <xdr:col>45</xdr:col>
      <xdr:colOff>177800</xdr:colOff>
      <xdr:row>39</xdr:row>
      <xdr:rowOff>7438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7861300" y="6687784"/>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7438</xdr:rowOff>
    </xdr:from>
    <xdr:to>
      <xdr:col>41</xdr:col>
      <xdr:colOff>50800</xdr:colOff>
      <xdr:row>39</xdr:row>
      <xdr:rowOff>28992</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flipV="1">
          <a:off x="6972300" y="6693988"/>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92166</xdr:rowOff>
    </xdr:from>
    <xdr:to>
      <xdr:col>41</xdr:col>
      <xdr:colOff>101600</xdr:colOff>
      <xdr:row>38</xdr:row>
      <xdr:rowOff>22316</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38843</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211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159439</xdr:rowOff>
    </xdr:from>
    <xdr:to>
      <xdr:col>36</xdr:col>
      <xdr:colOff>165100</xdr:colOff>
      <xdr:row>38</xdr:row>
      <xdr:rowOff>89589</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5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106116</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27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149642</xdr:rowOff>
    </xdr:from>
    <xdr:to>
      <xdr:col>55</xdr:col>
      <xdr:colOff>50800</xdr:colOff>
      <xdr:row>39</xdr:row>
      <xdr:rowOff>79792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6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64569</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579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115026</xdr:rowOff>
    </xdr:from>
    <xdr:to>
      <xdr:col>50</xdr:col>
      <xdr:colOff>165100</xdr:colOff>
      <xdr:row>39</xdr:row>
      <xdr:rowOff>45176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63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36303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121884</xdr:rowOff>
    </xdr:from>
    <xdr:to>
      <xdr:col>46</xdr:col>
      <xdr:colOff>38100</xdr:colOff>
      <xdr:row>39</xdr:row>
      <xdr:rowOff>52034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63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43161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729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128088</xdr:rowOff>
    </xdr:from>
    <xdr:to>
      <xdr:col>41</xdr:col>
      <xdr:colOff>101600</xdr:colOff>
      <xdr:row>39</xdr:row>
      <xdr:rowOff>58238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64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49365</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735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149642</xdr:rowOff>
    </xdr:from>
    <xdr:to>
      <xdr:col>36</xdr:col>
      <xdr:colOff>165100</xdr:colOff>
      <xdr:row>39</xdr:row>
      <xdr:rowOff>79792</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6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70919</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757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35420</xdr:rowOff>
    </xdr:from>
    <xdr:to>
      <xdr:col>55</xdr:col>
      <xdr:colOff>0</xdr:colOff>
      <xdr:row>58</xdr:row>
      <xdr:rowOff>93828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979520"/>
          <a:ext cx="838200" cy="5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118973</xdr:rowOff>
    </xdr:from>
    <xdr:to>
      <xdr:col>50</xdr:col>
      <xdr:colOff>114300</xdr:colOff>
      <xdr:row>58</xdr:row>
      <xdr:rowOff>35420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750300" y="9891623"/>
          <a:ext cx="889000" cy="8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118973</xdr:rowOff>
    </xdr:from>
    <xdr:to>
      <xdr:col>45</xdr:col>
      <xdr:colOff>177800</xdr:colOff>
      <xdr:row>58</xdr:row>
      <xdr:rowOff>92113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9891623"/>
          <a:ext cx="889000" cy="14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11930</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15428" y="995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57366</xdr:rowOff>
    </xdr:from>
    <xdr:to>
      <xdr:col>41</xdr:col>
      <xdr:colOff>50800</xdr:colOff>
      <xdr:row>58</xdr:row>
      <xdr:rowOff>92113</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10001466"/>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98463</xdr:rowOff>
    </xdr:from>
    <xdr:to>
      <xdr:col>41</xdr:col>
      <xdr:colOff>101600</xdr:colOff>
      <xdr:row>54</xdr:row>
      <xdr:rowOff>28613</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18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45140</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896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133820</xdr:rowOff>
    </xdr:from>
    <xdr:to>
      <xdr:col>36</xdr:col>
      <xdr:colOff>165100</xdr:colOff>
      <xdr:row>54</xdr:row>
      <xdr:rowOff>63970</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22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80497</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899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43028</xdr:rowOff>
    </xdr:from>
    <xdr:to>
      <xdr:col>55</xdr:col>
      <xdr:colOff>50800</xdr:colOff>
      <xdr:row>58</xdr:row>
      <xdr:rowOff>144628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9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129405</xdr:rowOff>
    </xdr:from>
    <xdr:ext cx="469744"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90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156070</xdr:rowOff>
    </xdr:from>
    <xdr:to>
      <xdr:col>50</xdr:col>
      <xdr:colOff>165100</xdr:colOff>
      <xdr:row>58</xdr:row>
      <xdr:rowOff>86220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9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77347</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404428" y="1002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68173</xdr:rowOff>
    </xdr:from>
    <xdr:to>
      <xdr:col>46</xdr:col>
      <xdr:colOff>38100</xdr:colOff>
      <xdr:row>57</xdr:row>
      <xdr:rowOff>169773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84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14850</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515428" y="961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41313</xdr:rowOff>
    </xdr:from>
    <xdr:to>
      <xdr:col>41</xdr:col>
      <xdr:colOff>101600</xdr:colOff>
      <xdr:row>58</xdr:row>
      <xdr:rowOff>142913</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98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134040</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626428" y="100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6566</xdr:rowOff>
    </xdr:from>
    <xdr:to>
      <xdr:col>36</xdr:col>
      <xdr:colOff>165100</xdr:colOff>
      <xdr:row>58</xdr:row>
      <xdr:rowOff>108166</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95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99293</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37428" y="1004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22493</xdr:rowOff>
    </xdr:from>
    <xdr:to>
      <xdr:col>55</xdr:col>
      <xdr:colOff>0</xdr:colOff>
      <xdr:row>78</xdr:row>
      <xdr:rowOff>79186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9639300" y="13395593"/>
          <a:ext cx="8382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22493</xdr:rowOff>
    </xdr:from>
    <xdr:to>
      <xdr:col>50</xdr:col>
      <xdr:colOff>114300</xdr:colOff>
      <xdr:row>79</xdr:row>
      <xdr:rowOff>36471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3395593"/>
          <a:ext cx="889000" cy="18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23048</xdr:rowOff>
    </xdr:from>
    <xdr:to>
      <xdr:col>45</xdr:col>
      <xdr:colOff>177800</xdr:colOff>
      <xdr:row>79</xdr:row>
      <xdr:rowOff>36471</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3396148"/>
          <a:ext cx="889000" cy="18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23048</xdr:rowOff>
    </xdr:from>
    <xdr:to>
      <xdr:col>41</xdr:col>
      <xdr:colOff>50800</xdr:colOff>
      <xdr:row>79</xdr:row>
      <xdr:rowOff>12697</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6972300" y="13396148"/>
          <a:ext cx="889000" cy="16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129858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64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92727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9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28386</xdr:rowOff>
    </xdr:from>
    <xdr:to>
      <xdr:col>55</xdr:col>
      <xdr:colOff>50800</xdr:colOff>
      <xdr:row>78</xdr:row>
      <xdr:rowOff>129986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40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6813</xdr:rowOff>
    </xdr:from>
    <xdr:ext cx="469744"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37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143143</xdr:rowOff>
    </xdr:from>
    <xdr:to>
      <xdr:col>50</xdr:col>
      <xdr:colOff>165100</xdr:colOff>
      <xdr:row>78</xdr:row>
      <xdr:rowOff>73293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3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64420</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404428" y="1343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157121</xdr:rowOff>
    </xdr:from>
    <xdr:to>
      <xdr:col>46</xdr:col>
      <xdr:colOff>38100</xdr:colOff>
      <xdr:row>79</xdr:row>
      <xdr:rowOff>87271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53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78398</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515428" y="136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143698</xdr:rowOff>
    </xdr:from>
    <xdr:to>
      <xdr:col>41</xdr:col>
      <xdr:colOff>101600</xdr:colOff>
      <xdr:row>78</xdr:row>
      <xdr:rowOff>73848</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34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64975</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626428" y="1343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133347</xdr:rowOff>
    </xdr:from>
    <xdr:to>
      <xdr:col>36</xdr:col>
      <xdr:colOff>165100</xdr:colOff>
      <xdr:row>79</xdr:row>
      <xdr:rowOff>63497</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50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54624</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37428" y="1359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85156</xdr:rowOff>
    </xdr:from>
    <xdr:to>
      <xdr:col>55</xdr:col>
      <xdr:colOff>0</xdr:colOff>
      <xdr:row>97</xdr:row>
      <xdr:rowOff>91785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544356"/>
          <a:ext cx="838200" cy="17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85156</xdr:rowOff>
    </xdr:from>
    <xdr:to>
      <xdr:col>50</xdr:col>
      <xdr:colOff>114300</xdr:colOff>
      <xdr:row>97</xdr:row>
      <xdr:rowOff>132476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544356"/>
          <a:ext cx="889000" cy="21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132476</xdr:rowOff>
    </xdr:from>
    <xdr:to>
      <xdr:col>45</xdr:col>
      <xdr:colOff>177800</xdr:colOff>
      <xdr:row>97</xdr:row>
      <xdr:rowOff>158468</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763126"/>
          <a:ext cx="889000" cy="2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15044</xdr:rowOff>
    </xdr:from>
    <xdr:to>
      <xdr:col>41</xdr:col>
      <xdr:colOff>50800</xdr:colOff>
      <xdr:row>97</xdr:row>
      <xdr:rowOff>158468</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645694"/>
          <a:ext cx="889000" cy="14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60485</xdr:rowOff>
    </xdr:from>
    <xdr:to>
      <xdr:col>41</xdr:col>
      <xdr:colOff>101600</xdr:colOff>
      <xdr:row>94</xdr:row>
      <xdr:rowOff>162085</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1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7162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59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127648</xdr:rowOff>
    </xdr:from>
    <xdr:to>
      <xdr:col>36</xdr:col>
      <xdr:colOff>165100</xdr:colOff>
      <xdr:row>95</xdr:row>
      <xdr:rowOff>57798</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24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74325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01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40985</xdr:rowOff>
    </xdr:from>
    <xdr:to>
      <xdr:col>55</xdr:col>
      <xdr:colOff>50800</xdr:colOff>
      <xdr:row>97</xdr:row>
      <xdr:rowOff>142585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7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19412</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5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34356</xdr:rowOff>
    </xdr:from>
    <xdr:to>
      <xdr:col>50</xdr:col>
      <xdr:colOff>165100</xdr:colOff>
      <xdr:row>96</xdr:row>
      <xdr:rowOff>135956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49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127083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58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81676</xdr:rowOff>
    </xdr:from>
    <xdr:to>
      <xdr:col>46</xdr:col>
      <xdr:colOff>38100</xdr:colOff>
      <xdr:row>98</xdr:row>
      <xdr:rowOff>11826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71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2953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80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107668</xdr:rowOff>
    </xdr:from>
    <xdr:to>
      <xdr:col>41</xdr:col>
      <xdr:colOff>101600</xdr:colOff>
      <xdr:row>98</xdr:row>
      <xdr:rowOff>37818</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73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28945</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83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135694</xdr:rowOff>
    </xdr:from>
    <xdr:to>
      <xdr:col>36</xdr:col>
      <xdr:colOff>165100</xdr:colOff>
      <xdr:row>97</xdr:row>
      <xdr:rowOff>65844</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56971</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68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52718</xdr:rowOff>
    </xdr:from>
    <xdr:to>
      <xdr:col>85</xdr:col>
      <xdr:colOff>127000</xdr:colOff>
      <xdr:row>39</xdr:row>
      <xdr:rowOff>117487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6739268"/>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52718</xdr:rowOff>
    </xdr:from>
    <xdr:to>
      <xdr:col>81</xdr:col>
      <xdr:colOff>50800</xdr:colOff>
      <xdr:row>39</xdr:row>
      <xdr:rowOff>130099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739268"/>
          <a:ext cx="889000" cy="7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128842</xdr:rowOff>
    </xdr:from>
    <xdr:to>
      <xdr:col>76</xdr:col>
      <xdr:colOff>114300</xdr:colOff>
      <xdr:row>39</xdr:row>
      <xdr:rowOff>130099</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6815392"/>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110325</xdr:rowOff>
    </xdr:from>
    <xdr:to>
      <xdr:col>71</xdr:col>
      <xdr:colOff>177800</xdr:colOff>
      <xdr:row>39</xdr:row>
      <xdr:rowOff>128842</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6796875"/>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29595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99737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1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66687</xdr:rowOff>
    </xdr:from>
    <xdr:to>
      <xdr:col>85</xdr:col>
      <xdr:colOff>177800</xdr:colOff>
      <xdr:row>39</xdr:row>
      <xdr:rowOff>168287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75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153064</xdr:rowOff>
    </xdr:from>
    <xdr:ext cx="469744"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66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1918</xdr:rowOff>
    </xdr:from>
    <xdr:to>
      <xdr:col>81</xdr:col>
      <xdr:colOff>101600</xdr:colOff>
      <xdr:row>39</xdr:row>
      <xdr:rowOff>103518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68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94645</xdr:rowOff>
    </xdr:from>
    <xdr:ext cx="469744"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46428" y="678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79299</xdr:rowOff>
    </xdr:from>
    <xdr:to>
      <xdr:col>76</xdr:col>
      <xdr:colOff>165100</xdr:colOff>
      <xdr:row>40</xdr:row>
      <xdr:rowOff>9449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76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40</xdr:row>
      <xdr:rowOff>576</xdr:rowOff>
    </xdr:from>
    <xdr:ext cx="469744"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57428" y="685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78042</xdr:rowOff>
    </xdr:from>
    <xdr:to>
      <xdr:col>72</xdr:col>
      <xdr:colOff>38100</xdr:colOff>
      <xdr:row>40</xdr:row>
      <xdr:rowOff>8192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7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170769</xdr:rowOff>
    </xdr:from>
    <xdr:ext cx="469744"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68428" y="685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59525</xdr:rowOff>
    </xdr:from>
    <xdr:to>
      <xdr:col>67</xdr:col>
      <xdr:colOff>101600</xdr:colOff>
      <xdr:row>39</xdr:row>
      <xdr:rowOff>161125</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74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152252</xdr:rowOff>
    </xdr:from>
    <xdr:ext cx="469744"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79428" y="68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31915</xdr:rowOff>
    </xdr:from>
    <xdr:to>
      <xdr:col>85</xdr:col>
      <xdr:colOff>127000</xdr:colOff>
      <xdr:row>55</xdr:row>
      <xdr:rowOff>42904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8604415"/>
          <a:ext cx="838200" cy="86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20105</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621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42904</xdr:rowOff>
    </xdr:from>
    <xdr:to>
      <xdr:col>81</xdr:col>
      <xdr:colOff>50800</xdr:colOff>
      <xdr:row>56</xdr:row>
      <xdr:rowOff>145954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4592300" y="9472654"/>
          <a:ext cx="889000" cy="27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94176</xdr:rowOff>
    </xdr:from>
    <xdr:to>
      <xdr:col>76</xdr:col>
      <xdr:colOff>114300</xdr:colOff>
      <xdr:row>56</xdr:row>
      <xdr:rowOff>145954</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3703300" y="9523926"/>
          <a:ext cx="889000" cy="2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40581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165058</xdr:rowOff>
    </xdr:from>
    <xdr:to>
      <xdr:col>71</xdr:col>
      <xdr:colOff>177800</xdr:colOff>
      <xdr:row>55</xdr:row>
      <xdr:rowOff>94176</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814300" y="9423358"/>
          <a:ext cx="889000" cy="10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122619</xdr:rowOff>
    </xdr:from>
    <xdr:to>
      <xdr:col>72</xdr:col>
      <xdr:colOff>38100</xdr:colOff>
      <xdr:row>56</xdr:row>
      <xdr:rowOff>52769</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43896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64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15715</xdr:rowOff>
    </xdr:from>
    <xdr:to>
      <xdr:col>67</xdr:col>
      <xdr:colOff>101600</xdr:colOff>
      <xdr:row>56</xdr:row>
      <xdr:rowOff>117315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108442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49</xdr:row>
      <xdr:rowOff>152565</xdr:rowOff>
    </xdr:from>
    <xdr:to>
      <xdr:col>85</xdr:col>
      <xdr:colOff>177800</xdr:colOff>
      <xdr:row>50</xdr:row>
      <xdr:rowOff>82715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855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105592</xdr:rowOff>
    </xdr:from>
    <xdr:ext cx="599010"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850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163554</xdr:rowOff>
    </xdr:from>
    <xdr:to>
      <xdr:col>81</xdr:col>
      <xdr:colOff>101600</xdr:colOff>
      <xdr:row>55</xdr:row>
      <xdr:rowOff>93704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42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110231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19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95154</xdr:rowOff>
    </xdr:from>
    <xdr:to>
      <xdr:col>76</xdr:col>
      <xdr:colOff>165100</xdr:colOff>
      <xdr:row>57</xdr:row>
      <xdr:rowOff>25304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6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41831</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4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43376</xdr:rowOff>
    </xdr:from>
    <xdr:to>
      <xdr:col>72</xdr:col>
      <xdr:colOff>38100</xdr:colOff>
      <xdr:row>55</xdr:row>
      <xdr:rowOff>144976</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47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161503</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24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114258</xdr:rowOff>
    </xdr:from>
    <xdr:to>
      <xdr:col>67</xdr:col>
      <xdr:colOff>101600</xdr:colOff>
      <xdr:row>55</xdr:row>
      <xdr:rowOff>44408</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37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60935</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14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68743</xdr:rowOff>
    </xdr:from>
    <xdr:to>
      <xdr:col>85</xdr:col>
      <xdr:colOff>127000</xdr:colOff>
      <xdr:row>78</xdr:row>
      <xdr:rowOff>105685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441843"/>
          <a:ext cx="8382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23527</xdr:rowOff>
    </xdr:from>
    <xdr:ext cx="378565"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96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105685</xdr:rowOff>
    </xdr:from>
    <xdr:to>
      <xdr:col>81</xdr:col>
      <xdr:colOff>50800</xdr:colOff>
      <xdr:row>78</xdr:row>
      <xdr:rowOff>131333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478785"/>
          <a:ext cx="889000" cy="2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131333</xdr:rowOff>
    </xdr:from>
    <xdr:to>
      <xdr:col>76</xdr:col>
      <xdr:colOff>114300</xdr:colOff>
      <xdr:row>78</xdr:row>
      <xdr:rowOff>136775</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504433"/>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136775</xdr:rowOff>
    </xdr:from>
    <xdr:to>
      <xdr:col>71</xdr:col>
      <xdr:colOff>177800</xdr:colOff>
      <xdr:row>78</xdr:row>
      <xdr:rowOff>139700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509875"/>
          <a:ext cx="8890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75595</xdr:rowOff>
    </xdr:from>
    <xdr:to>
      <xdr:col>72</xdr:col>
      <xdr:colOff>38100</xdr:colOff>
      <xdr:row>77</xdr:row>
      <xdr:rowOff>5745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10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22272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288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77059</xdr:rowOff>
    </xdr:from>
    <xdr:to>
      <xdr:col>67</xdr:col>
      <xdr:colOff>101600</xdr:colOff>
      <xdr:row>77</xdr:row>
      <xdr:rowOff>7209</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10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23736</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288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17943</xdr:rowOff>
    </xdr:from>
    <xdr:to>
      <xdr:col>85</xdr:col>
      <xdr:colOff>177800</xdr:colOff>
      <xdr:row>78</xdr:row>
      <xdr:rowOff>119543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39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148770</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17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54885</xdr:rowOff>
    </xdr:from>
    <xdr:to>
      <xdr:col>81</xdr:col>
      <xdr:colOff>101600</xdr:colOff>
      <xdr:row>78</xdr:row>
      <xdr:rowOff>156485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4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147612</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92017" y="13520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80533</xdr:rowOff>
    </xdr:from>
    <xdr:to>
      <xdr:col>76</xdr:col>
      <xdr:colOff>165100</xdr:colOff>
      <xdr:row>79</xdr:row>
      <xdr:rowOff>10683</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4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1810</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03017" y="13546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85975</xdr:rowOff>
    </xdr:from>
    <xdr:to>
      <xdr:col>72</xdr:col>
      <xdr:colOff>38100</xdr:colOff>
      <xdr:row>79</xdr:row>
      <xdr:rowOff>16125</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45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7252</xdr:rowOff>
    </xdr:from>
    <xdr:ext cx="313932"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46333" y="13551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135496</xdr:rowOff>
    </xdr:from>
    <xdr:to>
      <xdr:col>85</xdr:col>
      <xdr:colOff>127000</xdr:colOff>
      <xdr:row>96</xdr:row>
      <xdr:rowOff>143103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594696"/>
          <a:ext cx="838200" cy="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143103</xdr:rowOff>
    </xdr:from>
    <xdr:to>
      <xdr:col>81</xdr:col>
      <xdr:colOff>50800</xdr:colOff>
      <xdr:row>96</xdr:row>
      <xdr:rowOff>147562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602303"/>
          <a:ext cx="889000" cy="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147562</xdr:rowOff>
    </xdr:from>
    <xdr:to>
      <xdr:col>76</xdr:col>
      <xdr:colOff>114300</xdr:colOff>
      <xdr:row>97</xdr:row>
      <xdr:rowOff>1308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606762"/>
          <a:ext cx="889000" cy="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152870</xdr:rowOff>
    </xdr:from>
    <xdr:to>
      <xdr:col>71</xdr:col>
      <xdr:colOff>177800</xdr:colOff>
      <xdr:row>97</xdr:row>
      <xdr:rowOff>1308</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612070"/>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154229</xdr:rowOff>
    </xdr:from>
    <xdr:to>
      <xdr:col>72</xdr:col>
      <xdr:colOff>38100</xdr:colOff>
      <xdr:row>95</xdr:row>
      <xdr:rowOff>84379</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100906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4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158026</xdr:rowOff>
    </xdr:from>
    <xdr:to>
      <xdr:col>67</xdr:col>
      <xdr:colOff>101600</xdr:colOff>
      <xdr:row>95</xdr:row>
      <xdr:rowOff>88176</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104703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84696</xdr:rowOff>
    </xdr:from>
    <xdr:to>
      <xdr:col>85</xdr:col>
      <xdr:colOff>177800</xdr:colOff>
      <xdr:row>97</xdr:row>
      <xdr:rowOff>14846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54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63123</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5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92303</xdr:rowOff>
    </xdr:from>
    <xdr:to>
      <xdr:col>81</xdr:col>
      <xdr:colOff>101600</xdr:colOff>
      <xdr:row>97</xdr:row>
      <xdr:rowOff>22453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55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13580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6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96762</xdr:rowOff>
    </xdr:from>
    <xdr:to>
      <xdr:col>76</xdr:col>
      <xdr:colOff>165100</xdr:colOff>
      <xdr:row>97</xdr:row>
      <xdr:rowOff>26912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55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18039</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64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121958</xdr:rowOff>
    </xdr:from>
    <xdr:to>
      <xdr:col>72</xdr:col>
      <xdr:colOff>38100</xdr:colOff>
      <xdr:row>97</xdr:row>
      <xdr:rowOff>52108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58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43235</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6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102070</xdr:rowOff>
    </xdr:from>
    <xdr:to>
      <xdr:col>67</xdr:col>
      <xdr:colOff>101600</xdr:colOff>
      <xdr:row>97</xdr:row>
      <xdr:rowOff>32220</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5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23347</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65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165709</xdr:rowOff>
    </xdr:from>
    <xdr:to>
      <xdr:col>102</xdr:col>
      <xdr:colOff>165100</xdr:colOff>
      <xdr:row>38</xdr:row>
      <xdr:rowOff>95859</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5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112387</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284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20777</xdr:rowOff>
    </xdr:from>
    <xdr:to>
      <xdr:col>98</xdr:col>
      <xdr:colOff>38100</xdr:colOff>
      <xdr:row>38</xdr:row>
      <xdr:rowOff>122377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53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138904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311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総務費は、前年度より減少し、類似団体より低い水準となっている。</a:t>
          </a:r>
          <a:r>
            <a:rPr kumimoji="1" lang="ja-JP" altLang="en-US" sz="1100">
              <a:solidFill>
                <a:sysClr val="windowText" lastClr="000000"/>
              </a:solidFill>
              <a:latin typeface="+mn-ea"/>
              <a:ea typeface="+mn-ea"/>
            </a:rPr>
            <a:t>文化観光創出事業（豊見城城址跡地整備等）の減が大きな要因となっている。</a:t>
          </a:r>
        </a:p>
        <a:p>
          <a:r>
            <a:rPr kumimoji="1" lang="ja-JP" altLang="en-US" sz="1100">
              <a:solidFill>
                <a:sysClr val="windowText" lastClr="000000"/>
              </a:solidFill>
              <a:latin typeface="+mn-ea"/>
              <a:ea typeface="+mn-ea"/>
            </a:rPr>
            <a:t>民生費は、前年度より減少したものの、類似団体内より高い水準となっている。減少の主な要因は子育て世帯等臨時特別支援事業の皆減や、国民健康保険特別会計繰出の減となっている。</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教育費は、前年度より増加し、</a:t>
          </a:r>
          <a:r>
            <a:rPr kumimoji="1" lang="ja-JP" altLang="ja-JP" sz="1100">
              <a:solidFill>
                <a:schemeClr val="dk1"/>
              </a:solidFill>
              <a:effectLst/>
              <a:latin typeface="+mn-lt"/>
              <a:ea typeface="+mn-ea"/>
              <a:cs typeface="+mn-cs"/>
            </a:rPr>
            <a:t>類似団体内より</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高い水準となっている。</a:t>
          </a:r>
          <a:r>
            <a:rPr kumimoji="1" lang="ja-JP" altLang="en-US" sz="1100">
              <a:solidFill>
                <a:schemeClr val="dk1"/>
              </a:solidFill>
              <a:effectLst/>
              <a:latin typeface="+mn-lt"/>
              <a:ea typeface="+mn-ea"/>
              <a:cs typeface="+mn-cs"/>
            </a:rPr>
            <a:t>豊崎中学校建設事業の増が大きな要因となっている。</a:t>
          </a:r>
          <a:endParaRPr kumimoji="1" lang="ja-JP" altLang="en-US" sz="1100">
            <a:solidFill>
              <a:sysClr val="windowText" lastClr="000000"/>
            </a:solidFill>
            <a:latin typeface="+mn-ea"/>
            <a:ea typeface="+mn-ea"/>
          </a:endParaRPr>
        </a:p>
        <a:p>
          <a:r>
            <a:rPr kumimoji="1" lang="ja-JP" altLang="en-US" sz="1100">
              <a:solidFill>
                <a:sysClr val="windowText" lastClr="000000"/>
              </a:solidFill>
              <a:latin typeface="+mn-ea"/>
              <a:ea typeface="+mn-ea"/>
            </a:rPr>
            <a:t>公債費の伸びはほぼ横ばいで現時点では類似団体内平均と同水準にあるものの、豊崎中学校建設事業等により将来的には増加が見込まれることから、各事業の緊急性及び必要性を精査のうえ、将来の財政運営に影響を及ぼすことがないよう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effectLst/>
              <a:latin typeface="+mn-lt"/>
              <a:ea typeface="+mn-ea"/>
              <a:cs typeface="+mn-cs"/>
            </a:rPr>
            <a:t>標準財政規模に対する実質収支額の比率が前年度より</a:t>
          </a:r>
          <a:r>
            <a:rPr kumimoji="1" lang="en-US" altLang="ja-JP" sz="1050">
              <a:solidFill>
                <a:sysClr val="windowText" lastClr="000000"/>
              </a:solidFill>
              <a:effectLst/>
              <a:latin typeface="+mn-lt"/>
              <a:ea typeface="+mn-ea"/>
              <a:cs typeface="+mn-cs"/>
            </a:rPr>
            <a:t>0.37</a:t>
          </a:r>
          <a:r>
            <a:rPr kumimoji="1" lang="ja-JP" altLang="en-US" sz="1050">
              <a:solidFill>
                <a:sysClr val="windowText" lastClr="000000"/>
              </a:solidFill>
              <a:effectLst/>
              <a:latin typeface="+mn-lt"/>
              <a:ea typeface="+mn-ea"/>
              <a:cs typeface="+mn-cs"/>
            </a:rPr>
            <a:t>上回る要因は、歳入決算額、歳出決算額ともに増加したが、歳入決算額は地方税、国庫支出金、繰入等の増を要因とし、歳出の伸びを上回る増加率となり、実質収支額が増加したことによる。</a:t>
          </a:r>
          <a:endParaRPr kumimoji="1" lang="en-US" altLang="ja-JP" sz="1050">
            <a:solidFill>
              <a:sysClr val="windowText" lastClr="000000"/>
            </a:solidFill>
            <a:effectLst/>
            <a:latin typeface="+mn-lt"/>
            <a:ea typeface="+mn-ea"/>
            <a:cs typeface="+mn-cs"/>
          </a:endParaRPr>
        </a:p>
        <a:p>
          <a:r>
            <a:rPr kumimoji="1" lang="ja-JP" altLang="en-US" sz="1050">
              <a:solidFill>
                <a:schemeClr val="dk1"/>
              </a:solidFill>
              <a:effectLst/>
              <a:latin typeface="+mn-lt"/>
              <a:ea typeface="+mn-ea"/>
              <a:cs typeface="+mn-cs"/>
            </a:rPr>
            <a:t>財政調整基金残高は、前年度より</a:t>
          </a:r>
          <a:r>
            <a:rPr kumimoji="1" lang="en-US" altLang="ja-JP" sz="1050">
              <a:solidFill>
                <a:schemeClr val="dk1"/>
              </a:solidFill>
              <a:effectLst/>
              <a:latin typeface="+mn-lt"/>
              <a:ea typeface="+mn-ea"/>
              <a:cs typeface="+mn-cs"/>
            </a:rPr>
            <a:t>3.32</a:t>
          </a:r>
          <a:r>
            <a:rPr kumimoji="1" lang="ja-JP" altLang="en-US" sz="1050">
              <a:solidFill>
                <a:schemeClr val="dk1"/>
              </a:solidFill>
              <a:effectLst/>
              <a:latin typeface="+mn-lt"/>
              <a:ea typeface="+mn-ea"/>
              <a:cs typeface="+mn-cs"/>
            </a:rPr>
            <a:t>ポイント悪化</a:t>
          </a:r>
          <a:r>
            <a:rPr kumimoji="1" lang="ja-JP" altLang="en-US" sz="1050">
              <a:solidFill>
                <a:sysClr val="windowText" lastClr="000000"/>
              </a:solidFill>
              <a:effectLst/>
              <a:latin typeface="+mn-lt"/>
              <a:ea typeface="+mn-ea"/>
              <a:cs typeface="+mn-cs"/>
            </a:rPr>
            <a:t>している。物価高騰や人口増加に伴う扶助費の増加、地方債発行による公債費の増加等の影響により、義務的経費の割合増加に加え、普通建設事業費の充当一般財源の増加傾向にあるため、引き続き健全な財政運営となるよう事業の取捨選択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一般会計は、固定資産税をはじめとする市税や国庫支出金、基金繰入金の増により実質収支が増となった。</a:t>
          </a:r>
          <a:endParaRPr lang="ja-JP" altLang="ja-JP" sz="1400">
            <a:effectLst/>
          </a:endParaRPr>
        </a:p>
        <a:p>
          <a:r>
            <a:rPr kumimoji="1" lang="ja-JP" altLang="ja-JP" sz="1100">
              <a:solidFill>
                <a:schemeClr val="dk1"/>
              </a:solidFill>
              <a:effectLst/>
              <a:latin typeface="+mn-lt"/>
              <a:ea typeface="+mn-ea"/>
              <a:cs typeface="+mn-cs"/>
            </a:rPr>
            <a:t>国民健康保険特別会計において、平成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年度までは実質収支が赤字となっていたが、令和元年度に旧庁舎等の財産売払いを行うことで累積赤字を解消したため、令和元年度から赤字額が発生していない状況である。しかし、</a:t>
          </a:r>
          <a:r>
            <a:rPr lang="ja-JP" altLang="ja-JP" sz="1100" b="0" i="0">
              <a:solidFill>
                <a:schemeClr val="dk1"/>
              </a:solidFill>
              <a:effectLst/>
              <a:latin typeface="+mn-lt"/>
              <a:ea typeface="+mn-ea"/>
              <a:cs typeface="+mn-cs"/>
            </a:rPr>
            <a:t>国民健康保険基金残高が年々減少しているため、国保税の見直しを図り一般会計からの繰入金に頼ることのないよう努めていく。</a:t>
          </a:r>
          <a:endParaRPr lang="ja-JP" altLang="ja-JP" sz="1400">
            <a:effectLst/>
          </a:endParaRPr>
        </a:p>
        <a:p>
          <a:r>
            <a:rPr kumimoji="1" lang="ja-JP" altLang="ja-JP" sz="1100">
              <a:solidFill>
                <a:schemeClr val="dk1"/>
              </a:solidFill>
              <a:effectLst/>
              <a:latin typeface="+mn-lt"/>
              <a:ea typeface="+mn-ea"/>
              <a:cs typeface="+mn-cs"/>
            </a:rPr>
            <a:t>その他の特別会計及び公営企業会計については、今後も引き続き適正な料金体系の検討や経費削減を図り、一般会計からの繰入金をできる限り減らしていくよう努める。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市役所庁舎、消防庁舎、豊見城中学校の改築事業などの</a:t>
          </a:r>
          <a:r>
            <a:rPr lang="ja-JP" altLang="ja-JP" sz="1100" b="0" i="0" baseline="0">
              <a:solidFill>
                <a:schemeClr val="dk1"/>
              </a:solidFill>
              <a:effectLst/>
              <a:latin typeface="+mn-lt"/>
              <a:ea typeface="+mn-ea"/>
              <a:cs typeface="+mn-cs"/>
            </a:rPr>
            <a:t>近年の大型整備事業の</a:t>
          </a:r>
          <a:r>
            <a:rPr lang="ja-JP" altLang="ja-JP" sz="1100">
              <a:solidFill>
                <a:schemeClr val="dk1"/>
              </a:solidFill>
              <a:effectLst/>
              <a:latin typeface="+mn-lt"/>
              <a:ea typeface="+mn-ea"/>
              <a:cs typeface="+mn-cs"/>
            </a:rPr>
            <a:t>本格償還の影響を受け、元利償還金が増加している。</a:t>
          </a:r>
          <a:endParaRPr lang="ja-JP" altLang="ja-JP" sz="1400">
            <a:effectLst/>
          </a:endParaRPr>
        </a:p>
        <a:p>
          <a:r>
            <a:rPr kumimoji="1" lang="ja-JP" altLang="ja-JP" sz="1100">
              <a:solidFill>
                <a:schemeClr val="dk1"/>
              </a:solidFill>
              <a:effectLst/>
              <a:latin typeface="+mn-lt"/>
              <a:ea typeface="+mn-ea"/>
              <a:cs typeface="+mn-cs"/>
            </a:rPr>
            <a:t>今後も豊崎中学校整備事業に係る元利償還金の本格償還が予定されていることから、事業の緊急性及び必要性等をしっかりと見極めた上で、地方債の新規発行をできるだけ抑えて、実質公債費比率の抑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豊崎中学校整備事業の新規借入により地方債の現在高が増加したことで将来負担額が増加した。将来負担額から控除する充当可能財源等は、充当可能基金が減少したことにより、前年度より減少した。</a:t>
          </a:r>
          <a:endParaRPr lang="ja-JP" altLang="ja-JP" sz="1400">
            <a:effectLst/>
          </a:endParaRPr>
        </a:p>
        <a:p>
          <a:r>
            <a:rPr kumimoji="1" lang="ja-JP" altLang="ja-JP" sz="1100">
              <a:solidFill>
                <a:schemeClr val="dk1"/>
              </a:solidFill>
              <a:effectLst/>
              <a:latin typeface="+mn-lt"/>
              <a:ea typeface="+mn-ea"/>
              <a:cs typeface="+mn-cs"/>
            </a:rPr>
            <a:t>今後も、小中学校の長寿命化事業、給食センター整備事業、防災型立体駐車場整備事業等の大型事業が控えていることから、地方債の新規発行抑制に努めるとともに、基金残高の適正化を図り、将来の財政運営に支障を及ぼすことのないよう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沖縄県豊見城市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財政調整基金は人件費、扶助費、公債費の増や物価高騰等の影響、教育関連施設等整備基金は豊崎中学校等の普通建設事業費の増加による影響で、基金全体として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775,307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崎中学校建設事業等の大規模事業終了に伴い収支は改善されていくと思われるが、今後も学校の長寿命化事業や防災施設等の建設事業を予定している状況であり、これらの事業の起債償還が始まると公債費の負担も大きくなることが予想される。また、堅調な人口の伸びにより、子育て支援に係る扶助費等も増加傾向にあるため、今後はより一層、財政調整基金の取崩しを抑制し、計画的に積立額の増加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ふるさとづくり基金：豊見城市に心を寄せ、又は豊見城市のまちづくりに共感を持つ個人及び団体から寄附金を募り、豊見城市の将来像である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「ひと・そら・みどりがつなぐ響（とよ）むまち　とみぐすく」の達成に資する事業に充てるため。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こども未来基金：親と子が健やかに暮らすことができる切れ目のない子育て支援施策の充実を図る事業に充てるため。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教育関連施設等整備基金：教育関連施設等整備に要する資金に充てるため。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ふるさとづくり基金：ふるさとづくり寄附金が減額となった。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こども未来基金：令和３年度より創設し、ふるさとづくり寄附金等を財源としてを積立ていたが、ふるさとづくり寄附金の減額に伴い減となった。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教育関連施設等整備基金：学校建設事業に要する資金に充てるため、積み増しを行い増額となった。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ふるさとづくり基金：寄附額が減少傾向にあるので、更なる返礼品の充実を図り本市の魅力等を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し、積立を継続していく。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こども未来基金：ふるさとづくり寄附金のほか個人及び法人・団体等からの寄附を募り、子育て支援施策の充実を図るため積立を継続していく。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教育関連施設等整備基金：今後も教育関連施設等の整備が予定されているため、計画的な基金の運用に努めていく。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人件費、扶助費、公債費の増や物価高騰等の影響により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2,326,225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崎中学校建設事業等の大規模事業終了に伴い収支は改善されていくと思われるが、今後も学校の長寿命化事業や防災施設等の建設事業を予定している状況であり、これらの事業の起債償還が始まると公債費の負担も大きくなることが予想される。また、堅調な人口の伸びにより、子育て支援に係る扶助費等も増加傾向にあるため、今後はより一層、財政調整基金の取崩しを抑制し、計画的に積立額の増加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条例分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千円（減債基金条例において毎年度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千円以上積み立てることとなっている）および臨時財政対策債償還基金費分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50,621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千円等の積立を行ったが、公債費の増加により財政負担の平準化を図るため取崩したことにより、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487,984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今後も公債費の増額が見込まれるため、それに備え毎年度計画的に積み立てる。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28" workbookViewId="0">
      <selection activeCell="E43" sqref="E43:S43"/>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35302469</v>
      </c>
      <c r="BO4" s="449"/>
      <c r="BP4" s="449"/>
      <c r="BQ4" s="449"/>
      <c r="BR4" s="449"/>
      <c r="BS4" s="449"/>
      <c r="BT4" s="449"/>
      <c r="BU4" s="450"/>
      <c r="BV4" s="448">
        <v>33668647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2.2000000000000002</v>
      </c>
      <c r="CU4" s="589"/>
      <c r="CV4" s="589"/>
      <c r="CW4" s="589"/>
      <c r="CX4" s="589"/>
      <c r="CY4" s="589"/>
      <c r="CZ4" s="589"/>
      <c r="DA4" s="590"/>
      <c r="DB4" s="588">
        <v>1.8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34655052</v>
      </c>
      <c r="BO5" s="420"/>
      <c r="BP5" s="420"/>
      <c r="BQ5" s="420"/>
      <c r="BR5" s="420"/>
      <c r="BS5" s="420"/>
      <c r="BT5" s="420"/>
      <c r="BU5" s="421"/>
      <c r="BV5" s="419">
        <v>33310694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89.1</v>
      </c>
      <c r="CU5" s="417"/>
      <c r="CV5" s="417"/>
      <c r="CW5" s="417"/>
      <c r="CX5" s="417"/>
      <c r="CY5" s="417"/>
      <c r="CZ5" s="417"/>
      <c r="DA5" s="418"/>
      <c r="DB5" s="416">
        <v>87.6</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647417</v>
      </c>
      <c r="BO6" s="420"/>
      <c r="BP6" s="420"/>
      <c r="BQ6" s="420"/>
      <c r="BR6" s="420"/>
      <c r="BS6" s="420"/>
      <c r="BT6" s="420"/>
      <c r="BU6" s="421"/>
      <c r="BV6" s="419">
        <v>357953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89.8</v>
      </c>
      <c r="CU6" s="563"/>
      <c r="CV6" s="563"/>
      <c r="CW6" s="563"/>
      <c r="CX6" s="563"/>
      <c r="CY6" s="563"/>
      <c r="CZ6" s="563"/>
      <c r="DA6" s="564"/>
      <c r="DB6" s="562">
        <v>89.2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346394</v>
      </c>
      <c r="BO7" s="420"/>
      <c r="BP7" s="420"/>
      <c r="BQ7" s="420"/>
      <c r="BR7" s="420"/>
      <c r="BS7" s="420"/>
      <c r="BT7" s="420"/>
      <c r="BU7" s="421"/>
      <c r="BV7" s="419">
        <v>114004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13760466</v>
      </c>
      <c r="CU7" s="420"/>
      <c r="CV7" s="420"/>
      <c r="CW7" s="420"/>
      <c r="CX7" s="420"/>
      <c r="CY7" s="420"/>
      <c r="CZ7" s="420"/>
      <c r="DA7" s="421"/>
      <c r="DB7" s="419">
        <v>13371881</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301023</v>
      </c>
      <c r="BO8" s="420"/>
      <c r="BP8" s="420"/>
      <c r="BQ8" s="420"/>
      <c r="BR8" s="420"/>
      <c r="BS8" s="420"/>
      <c r="BT8" s="420"/>
      <c r="BU8" s="421"/>
      <c r="BV8" s="419">
        <v>243949</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0.63</v>
      </c>
      <c r="CU8" s="523"/>
      <c r="CV8" s="523"/>
      <c r="CW8" s="523"/>
      <c r="CX8" s="523"/>
      <c r="CY8" s="523"/>
      <c r="CZ8" s="523"/>
      <c r="DA8" s="524"/>
      <c r="DB8" s="522">
        <v>0.63</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64612</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57074</v>
      </c>
      <c r="BO9" s="420"/>
      <c r="BP9" s="420"/>
      <c r="BQ9" s="420"/>
      <c r="BR9" s="420"/>
      <c r="BS9" s="420"/>
      <c r="BT9" s="420"/>
      <c r="BU9" s="421"/>
      <c r="BV9" s="419">
        <v>-965817</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12.1</v>
      </c>
      <c r="CU9" s="417"/>
      <c r="CV9" s="417"/>
      <c r="CW9" s="417"/>
      <c r="CX9" s="417"/>
      <c r="CY9" s="417"/>
      <c r="CZ9" s="417"/>
      <c r="DA9" s="418"/>
      <c r="DB9" s="416">
        <v>11.6</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61119</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565</v>
      </c>
      <c r="BO10" s="420"/>
      <c r="BP10" s="420"/>
      <c r="BQ10" s="420"/>
      <c r="BR10" s="420"/>
      <c r="BS10" s="420"/>
      <c r="BT10" s="420"/>
      <c r="BU10" s="421"/>
      <c r="BV10" s="419">
        <v>545</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81"/>
      <c r="B12" s="525" t="s">
        <v>122</v>
      </c>
      <c r="C12" s="526"/>
      <c r="D12" s="526"/>
      <c r="E12" s="526"/>
      <c r="F12" s="526"/>
      <c r="G12" s="526"/>
      <c r="H12" s="526"/>
      <c r="I12" s="526"/>
      <c r="J12" s="526"/>
      <c r="K12" s="527"/>
      <c r="L12" s="534" t="s">
        <v>123</v>
      </c>
      <c r="M12" s="535"/>
      <c r="N12" s="535"/>
      <c r="O12" s="535"/>
      <c r="P12" s="535"/>
      <c r="Q12" s="536"/>
      <c r="R12" s="537">
        <v>66101</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500000</v>
      </c>
      <c r="BO12" s="420"/>
      <c r="BP12" s="420"/>
      <c r="BQ12" s="420"/>
      <c r="BR12" s="420"/>
      <c r="BS12" s="420"/>
      <c r="BT12" s="420"/>
      <c r="BU12" s="421"/>
      <c r="BV12" s="419">
        <v>0</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129</v>
      </c>
      <c r="N13" s="504"/>
      <c r="O13" s="504"/>
      <c r="P13" s="504"/>
      <c r="Q13" s="505"/>
      <c r="R13" s="506">
        <v>65542</v>
      </c>
      <c r="S13" s="507"/>
      <c r="T13" s="507"/>
      <c r="U13" s="507"/>
      <c r="V13" s="508"/>
      <c r="W13" s="509" t="s">
        <v>130</v>
      </c>
      <c r="X13" s="405"/>
      <c r="Y13" s="405"/>
      <c r="Z13" s="405"/>
      <c r="AA13" s="405"/>
      <c r="AB13" s="406"/>
      <c r="AC13" s="372">
        <v>769</v>
      </c>
      <c r="AD13" s="373"/>
      <c r="AE13" s="373"/>
      <c r="AF13" s="373"/>
      <c r="AG13" s="374"/>
      <c r="AH13" s="372">
        <v>830</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-442361</v>
      </c>
      <c r="BO13" s="420"/>
      <c r="BP13" s="420"/>
      <c r="BQ13" s="420"/>
      <c r="BR13" s="420"/>
      <c r="BS13" s="420"/>
      <c r="BT13" s="420"/>
      <c r="BU13" s="421"/>
      <c r="BV13" s="419">
        <v>-965272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8.8000000000000007</v>
      </c>
      <c r="CU13" s="417"/>
      <c r="CV13" s="417"/>
      <c r="CW13" s="417"/>
      <c r="CX13" s="417"/>
      <c r="CY13" s="417"/>
      <c r="CZ13" s="417"/>
      <c r="DA13" s="418"/>
      <c r="DB13" s="416">
        <v>8.6999999999999993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65954</v>
      </c>
      <c r="S14" s="507"/>
      <c r="T14" s="507"/>
      <c r="U14" s="507"/>
      <c r="V14" s="508"/>
      <c r="W14" s="510"/>
      <c r="X14" s="408"/>
      <c r="Y14" s="408"/>
      <c r="Z14" s="408"/>
      <c r="AA14" s="408"/>
      <c r="AB14" s="409"/>
      <c r="AC14" s="499">
        <v>3</v>
      </c>
      <c r="AD14" s="500"/>
      <c r="AE14" s="500"/>
      <c r="AF14" s="500"/>
      <c r="AG14" s="501"/>
      <c r="AH14" s="499">
        <v>3.7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99.2</v>
      </c>
      <c r="CU14" s="517"/>
      <c r="CV14" s="517"/>
      <c r="CW14" s="517"/>
      <c r="CX14" s="517"/>
      <c r="CY14" s="517"/>
      <c r="CZ14" s="517"/>
      <c r="DA14" s="518"/>
      <c r="DB14" s="516">
        <v>81.8</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129</v>
      </c>
      <c r="N15" s="504"/>
      <c r="O15" s="504"/>
      <c r="P15" s="504"/>
      <c r="Q15" s="505"/>
      <c r="R15" s="506">
        <v>65539</v>
      </c>
      <c r="S15" s="507"/>
      <c r="T15" s="507"/>
      <c r="U15" s="507"/>
      <c r="V15" s="508"/>
      <c r="W15" s="509" t="s">
        <v>137</v>
      </c>
      <c r="X15" s="405"/>
      <c r="Y15" s="405"/>
      <c r="Z15" s="405"/>
      <c r="AA15" s="405"/>
      <c r="AB15" s="406"/>
      <c r="AC15" s="372">
        <v>3232</v>
      </c>
      <c r="AD15" s="373"/>
      <c r="AE15" s="373"/>
      <c r="AF15" s="373"/>
      <c r="AG15" s="374"/>
      <c r="AH15" s="372">
        <v>2962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7449719</v>
      </c>
      <c r="BO15" s="449"/>
      <c r="BP15" s="449"/>
      <c r="BQ15" s="449"/>
      <c r="BR15" s="449"/>
      <c r="BS15" s="449"/>
      <c r="BT15" s="449"/>
      <c r="BU15" s="450"/>
      <c r="BV15" s="448">
        <v>7028083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12.8</v>
      </c>
      <c r="AD16" s="500"/>
      <c r="AE16" s="500"/>
      <c r="AF16" s="500"/>
      <c r="AG16" s="501"/>
      <c r="AH16" s="499">
        <v>13.1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11674586</v>
      </c>
      <c r="BO16" s="420"/>
      <c r="BP16" s="420"/>
      <c r="BQ16" s="420"/>
      <c r="BR16" s="420"/>
      <c r="BS16" s="420"/>
      <c r="BT16" s="420"/>
      <c r="BU16" s="421"/>
      <c r="BV16" s="419">
        <v>11291966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21312</v>
      </c>
      <c r="AD17" s="373"/>
      <c r="AE17" s="373"/>
      <c r="AF17" s="373"/>
      <c r="AG17" s="374"/>
      <c r="AH17" s="372">
        <v>18846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9422184</v>
      </c>
      <c r="BO17" s="420"/>
      <c r="BP17" s="420"/>
      <c r="BQ17" s="420"/>
      <c r="BR17" s="420"/>
      <c r="BS17" s="420"/>
      <c r="BT17" s="420"/>
      <c r="BU17" s="421"/>
      <c r="BV17" s="419">
        <v>8872041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19.329999999999998</v>
      </c>
      <c r="M18" s="472"/>
      <c r="N18" s="472"/>
      <c r="O18" s="472"/>
      <c r="P18" s="472"/>
      <c r="Q18" s="472"/>
      <c r="R18" s="473"/>
      <c r="S18" s="473"/>
      <c r="T18" s="473"/>
      <c r="U18" s="473"/>
      <c r="V18" s="474"/>
      <c r="W18" s="490"/>
      <c r="X18" s="491"/>
      <c r="Y18" s="491"/>
      <c r="Z18" s="491"/>
      <c r="AA18" s="491"/>
      <c r="AB18" s="515"/>
      <c r="AC18" s="389">
        <v>84.2</v>
      </c>
      <c r="AD18" s="390"/>
      <c r="AE18" s="390"/>
      <c r="AF18" s="390"/>
      <c r="AG18" s="475"/>
      <c r="AH18" s="389">
        <v>83.2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12581704</v>
      </c>
      <c r="BO18" s="420"/>
      <c r="BP18" s="420"/>
      <c r="BQ18" s="420"/>
      <c r="BR18" s="420"/>
      <c r="BS18" s="420"/>
      <c r="BT18" s="420"/>
      <c r="BU18" s="421"/>
      <c r="BV18" s="419">
        <v>12287400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3343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16872476</v>
      </c>
      <c r="BO19" s="420"/>
      <c r="BP19" s="420"/>
      <c r="BQ19" s="420"/>
      <c r="BR19" s="420"/>
      <c r="BS19" s="420"/>
      <c r="BT19" s="420"/>
      <c r="BU19" s="421"/>
      <c r="BV19" s="419">
        <v>17085486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24580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30471288</v>
      </c>
      <c r="BO22" s="449"/>
      <c r="BP22" s="449"/>
      <c r="BQ22" s="449"/>
      <c r="BR22" s="449"/>
      <c r="BS22" s="449"/>
      <c r="BT22" s="449"/>
      <c r="BU22" s="450"/>
      <c r="BV22" s="448">
        <v>29545887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27015955</v>
      </c>
      <c r="BO23" s="420"/>
      <c r="BP23" s="420"/>
      <c r="BQ23" s="420"/>
      <c r="BR23" s="420"/>
      <c r="BS23" s="420"/>
      <c r="BT23" s="420"/>
      <c r="BU23" s="421"/>
      <c r="BV23" s="419">
        <v>26215547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8300</v>
      </c>
      <c r="R24" s="373"/>
      <c r="S24" s="373"/>
      <c r="T24" s="373"/>
      <c r="U24" s="373"/>
      <c r="V24" s="374"/>
      <c r="W24" s="462"/>
      <c r="X24" s="399"/>
      <c r="Y24" s="400"/>
      <c r="Z24" s="375" t="s">
        <v>162</v>
      </c>
      <c r="AA24" s="376"/>
      <c r="AB24" s="376"/>
      <c r="AC24" s="376"/>
      <c r="AD24" s="376"/>
      <c r="AE24" s="376"/>
      <c r="AF24" s="376"/>
      <c r="AG24" s="377"/>
      <c r="AH24" s="372">
        <v>400</v>
      </c>
      <c r="AI24" s="373"/>
      <c r="AJ24" s="373"/>
      <c r="AK24" s="373"/>
      <c r="AL24" s="374"/>
      <c r="AM24" s="372">
        <v>1154800</v>
      </c>
      <c r="AN24" s="373"/>
      <c r="AO24" s="373"/>
      <c r="AP24" s="373"/>
      <c r="AQ24" s="373"/>
      <c r="AR24" s="374"/>
      <c r="AS24" s="372">
        <v>2887</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23786290</v>
      </c>
      <c r="BO24" s="420"/>
      <c r="BP24" s="420"/>
      <c r="BQ24" s="420"/>
      <c r="BR24" s="420"/>
      <c r="BS24" s="420"/>
      <c r="BT24" s="420"/>
      <c r="BU24" s="421"/>
      <c r="BV24" s="419">
        <v>22299788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6840</v>
      </c>
      <c r="R25" s="373"/>
      <c r="S25" s="373"/>
      <c r="T25" s="373"/>
      <c r="U25" s="373"/>
      <c r="V25" s="374"/>
      <c r="W25" s="462"/>
      <c r="X25" s="399"/>
      <c r="Y25" s="400"/>
      <c r="Z25" s="375" t="s">
        <v>165</v>
      </c>
      <c r="AA25" s="376"/>
      <c r="AB25" s="376"/>
      <c r="AC25" s="376"/>
      <c r="AD25" s="376"/>
      <c r="AE25" s="376"/>
      <c r="AF25" s="376"/>
      <c r="AG25" s="377"/>
      <c r="AH25" s="372">
        <v>68</v>
      </c>
      <c r="AI25" s="373"/>
      <c r="AJ25" s="373"/>
      <c r="AK25" s="373"/>
      <c r="AL25" s="374"/>
      <c r="AM25" s="372">
        <v>186184</v>
      </c>
      <c r="AN25" s="373"/>
      <c r="AO25" s="373"/>
      <c r="AP25" s="373"/>
      <c r="AQ25" s="373"/>
      <c r="AR25" s="374"/>
      <c r="AS25" s="372">
        <v>2738</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2080887</v>
      </c>
      <c r="BO25" s="449"/>
      <c r="BP25" s="449"/>
      <c r="BQ25" s="449"/>
      <c r="BR25" s="449"/>
      <c r="BS25" s="449"/>
      <c r="BT25" s="449"/>
      <c r="BU25" s="450"/>
      <c r="BV25" s="448">
        <v>6211886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6260</v>
      </c>
      <c r="R26" s="373"/>
      <c r="S26" s="373"/>
      <c r="T26" s="373"/>
      <c r="U26" s="373"/>
      <c r="V26" s="374"/>
      <c r="W26" s="462"/>
      <c r="X26" s="399"/>
      <c r="Y26" s="400"/>
      <c r="Z26" s="375" t="s">
        <v>168</v>
      </c>
      <c r="AA26" s="430"/>
      <c r="AB26" s="430"/>
      <c r="AC26" s="430"/>
      <c r="AD26" s="430"/>
      <c r="AE26" s="430"/>
      <c r="AF26" s="430"/>
      <c r="AG26" s="431"/>
      <c r="AH26" s="372" t="s">
        <v>121</v>
      </c>
      <c r="AI26" s="373"/>
      <c r="AJ26" s="373"/>
      <c r="AK26" s="373"/>
      <c r="AL26" s="374"/>
      <c r="AM26" s="372" t="s">
        <v>121</v>
      </c>
      <c r="AN26" s="373"/>
      <c r="AO26" s="373"/>
      <c r="AP26" s="373"/>
      <c r="AQ26" s="373"/>
      <c r="AR26" s="374"/>
      <c r="AS26" s="372" t="s">
        <v>121</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4420</v>
      </c>
      <c r="R27" s="373"/>
      <c r="S27" s="373"/>
      <c r="T27" s="373"/>
      <c r="U27" s="373"/>
      <c r="V27" s="374"/>
      <c r="W27" s="462"/>
      <c r="X27" s="399"/>
      <c r="Y27" s="400"/>
      <c r="Z27" s="375" t="s">
        <v>171</v>
      </c>
      <c r="AA27" s="376"/>
      <c r="AB27" s="376"/>
      <c r="AC27" s="376"/>
      <c r="AD27" s="376"/>
      <c r="AE27" s="376"/>
      <c r="AF27" s="376"/>
      <c r="AG27" s="377"/>
      <c r="AH27" s="372">
        <v>27</v>
      </c>
      <c r="AI27" s="373"/>
      <c r="AJ27" s="373"/>
      <c r="AK27" s="373"/>
      <c r="AL27" s="374"/>
      <c r="AM27" s="372">
        <v>80526</v>
      </c>
      <c r="AN27" s="373"/>
      <c r="AO27" s="373"/>
      <c r="AP27" s="373"/>
      <c r="AQ27" s="373"/>
      <c r="AR27" s="374"/>
      <c r="AS27" s="372">
        <v>2982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6389</v>
      </c>
      <c r="BO27" s="454"/>
      <c r="BP27" s="454"/>
      <c r="BQ27" s="454"/>
      <c r="BR27" s="454"/>
      <c r="BS27" s="454"/>
      <c r="BT27" s="454"/>
      <c r="BU27" s="455"/>
      <c r="BV27" s="453">
        <v>6389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3950</v>
      </c>
      <c r="R28" s="373"/>
      <c r="S28" s="373"/>
      <c r="T28" s="373"/>
      <c r="U28" s="373"/>
      <c r="V28" s="374"/>
      <c r="W28" s="462"/>
      <c r="X28" s="399"/>
      <c r="Y28" s="400"/>
      <c r="Z28" s="375" t="s">
        <v>174</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2326225</v>
      </c>
      <c r="BO28" s="449"/>
      <c r="BP28" s="449"/>
      <c r="BQ28" s="449"/>
      <c r="BR28" s="449"/>
      <c r="BS28" s="449"/>
      <c r="BT28" s="449"/>
      <c r="BU28" s="450"/>
      <c r="BV28" s="448">
        <v>2705660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20</v>
      </c>
      <c r="M29" s="373"/>
      <c r="N29" s="373"/>
      <c r="O29" s="373"/>
      <c r="P29" s="374"/>
      <c r="Q29" s="372">
        <v>3710</v>
      </c>
      <c r="R29" s="373"/>
      <c r="S29" s="373"/>
      <c r="T29" s="373"/>
      <c r="U29" s="373"/>
      <c r="V29" s="374"/>
      <c r="W29" s="463"/>
      <c r="X29" s="464"/>
      <c r="Y29" s="465"/>
      <c r="Z29" s="375" t="s">
        <v>177</v>
      </c>
      <c r="AA29" s="376"/>
      <c r="AB29" s="376"/>
      <c r="AC29" s="376"/>
      <c r="AD29" s="376"/>
      <c r="AE29" s="376"/>
      <c r="AF29" s="376"/>
      <c r="AG29" s="377"/>
      <c r="AH29" s="372">
        <v>427</v>
      </c>
      <c r="AI29" s="373"/>
      <c r="AJ29" s="373"/>
      <c r="AK29" s="373"/>
      <c r="AL29" s="374"/>
      <c r="AM29" s="372">
        <v>1235326</v>
      </c>
      <c r="AN29" s="373"/>
      <c r="AO29" s="373"/>
      <c r="AP29" s="373"/>
      <c r="AQ29" s="373"/>
      <c r="AR29" s="374"/>
      <c r="AS29" s="372">
        <v>2893</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487984</v>
      </c>
      <c r="BO29" s="420"/>
      <c r="BP29" s="420"/>
      <c r="BQ29" s="420"/>
      <c r="BR29" s="420"/>
      <c r="BS29" s="420"/>
      <c r="BT29" s="420"/>
      <c r="BU29" s="421"/>
      <c r="BV29" s="419">
        <v>727357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1532694</v>
      </c>
      <c r="BO30" s="454"/>
      <c r="BP30" s="454"/>
      <c r="BQ30" s="454"/>
      <c r="BR30" s="454"/>
      <c r="BS30" s="454"/>
      <c r="BT30" s="454"/>
      <c r="BU30" s="455"/>
      <c r="BV30" s="453">
        <v>1689193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IF('各会計、関係団体の財政状況及び健全化判断比率'!B30="","",'各会計、関係団体の財政状況及び健全化判断比率'!B30)</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沖縄県後期高齢者医療広域連合（一般会計等）</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育英会特別会計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IF('各会計、関係団体の財政状況及び健全化判断比率'!B31="","",'各会計、関係団体の財政状況及び健全化判断比率'!B31)</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沖縄県後期高齢者医療広域連合（特別会計）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公営墓地事業特別会計</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沖縄県市町村自治会館管理組合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南部広域市町村圏事務組合（一般会計）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南部広域市町村圏事務組合（いなんせ斎苑特別会計）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南部広域市町村圏事務組合（南斎場特別会計）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沖縄県介護保険広域連合（一般会計）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沖縄県介護保険広域連合（特別会計）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南部広域行政組合一般会計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17</v>
      </c>
      <c r="BX43" s="367"/>
      <c r="BY43" s="368" t="str">
        <f>IF('各会計、関係団体の財政状況及び健全化判断比率'!B77="","",'各会計、関係団体の財政状況及び健全化判断比率'!B77)</f>
        <v>南部広域行政組合公共用地先行取得事業特別会計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KzoW6NpUjzk9oR0M5WFwOxSY3K9BmwIHmy6C9V0zqRFnnkLveHH2cMGU4I2YzJ1R4kWMAsY9ys1qSzi+GEGrYQ==" saltValue="meJEGN/pWkf7n6OSt7IXPg==" spinCount="100000" sheet="1" objects="1" scenarios="1"/>
  <customSheetViews>
    <customSheetView guid="{D7B07542-8F3F-41CA-B372-1E5741C49264}" showGridLines="0" fitToPage="1" hiddenRows="1" hiddenColumns="1" topLeftCell="A10">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 guid="{1D9B84AC-F432-4762-AB28-1C9F2D905AE1}" showGridLines="0" fitToPage="1" hiddenRows="1" hiddenColumns="1" topLeftCell="A10">
      <pageMargins left="0" right="0" top="0.39370078740157483" bottom="0.39370078740157483" header="0.19685039370078741" footer="0.19685039370078741"/>
      <printOptions horizontalCentered="1"/>
      <pageSetup paperSize="9" scale="55" orientation="landscape" cellComments="asDisplayed" horizontalDpi="300" verticalDpi="300" r:id="rId2"/>
      <headerFooter>
        <oddFooter>&amp;C&amp;P/&amp;N</oddFooter>
      </headerFooter>
    </customSheetView>
  </customSheetViews>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3"/>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R32" sqref="BR32:BW32"/>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7851172</v>
      </c>
      <c r="S5" s="677"/>
      <c r="T5" s="677"/>
      <c r="U5" s="677"/>
      <c r="V5" s="677"/>
      <c r="W5" s="677"/>
      <c r="X5" s="677"/>
      <c r="Y5" s="702"/>
      <c r="Z5" s="715">
        <v>22.2</v>
      </c>
      <c r="AA5" s="715"/>
      <c r="AB5" s="715"/>
      <c r="AC5" s="715"/>
      <c r="AD5" s="716">
        <v>7851172</v>
      </c>
      <c r="AE5" s="716"/>
      <c r="AF5" s="716"/>
      <c r="AG5" s="716"/>
      <c r="AH5" s="716"/>
      <c r="AI5" s="716"/>
      <c r="AJ5" s="716"/>
      <c r="AK5" s="716"/>
      <c r="AL5" s="703">
        <v>56.1</v>
      </c>
      <c r="AM5" s="685"/>
      <c r="AN5" s="685"/>
      <c r="AO5" s="704"/>
      <c r="AP5" s="679" t="s">
        <v>216</v>
      </c>
      <c r="AQ5" s="680"/>
      <c r="AR5" s="680"/>
      <c r="AS5" s="680"/>
      <c r="AT5" s="680"/>
      <c r="AU5" s="680"/>
      <c r="AV5" s="680"/>
      <c r="AW5" s="680"/>
      <c r="AX5" s="680"/>
      <c r="AY5" s="680"/>
      <c r="AZ5" s="680"/>
      <c r="BA5" s="680"/>
      <c r="BB5" s="680"/>
      <c r="BC5" s="680"/>
      <c r="BD5" s="680"/>
      <c r="BE5" s="680"/>
      <c r="BF5" s="681"/>
      <c r="BG5" s="621">
        <v>7817584</v>
      </c>
      <c r="BH5" s="622"/>
      <c r="BI5" s="622"/>
      <c r="BJ5" s="622"/>
      <c r="BK5" s="622"/>
      <c r="BL5" s="622"/>
      <c r="BM5" s="622"/>
      <c r="BN5" s="623"/>
      <c r="BO5" s="659">
        <v>99.6</v>
      </c>
      <c r="BP5" s="659"/>
      <c r="BQ5" s="659"/>
      <c r="BR5" s="659"/>
      <c r="BS5" s="660" t="s">
        <v>121</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129574</v>
      </c>
      <c r="S6" s="622"/>
      <c r="T6" s="622"/>
      <c r="U6" s="622"/>
      <c r="V6" s="622"/>
      <c r="W6" s="622"/>
      <c r="X6" s="622"/>
      <c r="Y6" s="623"/>
      <c r="Z6" s="659">
        <v>0.4</v>
      </c>
      <c r="AA6" s="659"/>
      <c r="AB6" s="659"/>
      <c r="AC6" s="659"/>
      <c r="AD6" s="660">
        <v>129574</v>
      </c>
      <c r="AE6" s="660"/>
      <c r="AF6" s="660"/>
      <c r="AG6" s="660"/>
      <c r="AH6" s="660"/>
      <c r="AI6" s="660"/>
      <c r="AJ6" s="660"/>
      <c r="AK6" s="660"/>
      <c r="AL6" s="624">
        <v>0.9</v>
      </c>
      <c r="AM6" s="625"/>
      <c r="AN6" s="625"/>
      <c r="AO6" s="661"/>
      <c r="AP6" s="618" t="s">
        <v>221</v>
      </c>
      <c r="AQ6" s="619"/>
      <c r="AR6" s="619"/>
      <c r="AS6" s="619"/>
      <c r="AT6" s="619"/>
      <c r="AU6" s="619"/>
      <c r="AV6" s="619"/>
      <c r="AW6" s="619"/>
      <c r="AX6" s="619"/>
      <c r="AY6" s="619"/>
      <c r="AZ6" s="619"/>
      <c r="BA6" s="619"/>
      <c r="BB6" s="619"/>
      <c r="BC6" s="619"/>
      <c r="BD6" s="619"/>
      <c r="BE6" s="619"/>
      <c r="BF6" s="620"/>
      <c r="BG6" s="621">
        <v>7817584</v>
      </c>
      <c r="BH6" s="622"/>
      <c r="BI6" s="622"/>
      <c r="BJ6" s="622"/>
      <c r="BK6" s="622"/>
      <c r="BL6" s="622"/>
      <c r="BM6" s="622"/>
      <c r="BN6" s="623"/>
      <c r="BO6" s="659">
        <v>99.6</v>
      </c>
      <c r="BP6" s="659"/>
      <c r="BQ6" s="659"/>
      <c r="BR6" s="659"/>
      <c r="BS6" s="660" t="s">
        <v>121</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224416</v>
      </c>
      <c r="CS6" s="622"/>
      <c r="CT6" s="622"/>
      <c r="CU6" s="622"/>
      <c r="CV6" s="622"/>
      <c r="CW6" s="622"/>
      <c r="CX6" s="622"/>
      <c r="CY6" s="623"/>
      <c r="CZ6" s="703">
        <v>0.6</v>
      </c>
      <c r="DA6" s="685"/>
      <c r="DB6" s="685"/>
      <c r="DC6" s="705"/>
      <c r="DD6" s="627" t="s">
        <v>121</v>
      </c>
      <c r="DE6" s="622"/>
      <c r="DF6" s="622"/>
      <c r="DG6" s="622"/>
      <c r="DH6" s="622"/>
      <c r="DI6" s="622"/>
      <c r="DJ6" s="622"/>
      <c r="DK6" s="622"/>
      <c r="DL6" s="622"/>
      <c r="DM6" s="622"/>
      <c r="DN6" s="622"/>
      <c r="DO6" s="622"/>
      <c r="DP6" s="623"/>
      <c r="DQ6" s="627">
        <v>223624</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1392</v>
      </c>
      <c r="S7" s="622"/>
      <c r="T7" s="622"/>
      <c r="U7" s="622"/>
      <c r="V7" s="622"/>
      <c r="W7" s="622"/>
      <c r="X7" s="622"/>
      <c r="Y7" s="623"/>
      <c r="Z7" s="659">
        <v>0</v>
      </c>
      <c r="AA7" s="659"/>
      <c r="AB7" s="659"/>
      <c r="AC7" s="659"/>
      <c r="AD7" s="660">
        <v>1392</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3449245</v>
      </c>
      <c r="BH7" s="622"/>
      <c r="BI7" s="622"/>
      <c r="BJ7" s="622"/>
      <c r="BK7" s="622"/>
      <c r="BL7" s="622"/>
      <c r="BM7" s="622"/>
      <c r="BN7" s="623"/>
      <c r="BO7" s="659">
        <v>43.9</v>
      </c>
      <c r="BP7" s="659"/>
      <c r="BQ7" s="659"/>
      <c r="BR7" s="659"/>
      <c r="BS7" s="660" t="s">
        <v>121</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2916766</v>
      </c>
      <c r="CS7" s="622"/>
      <c r="CT7" s="622"/>
      <c r="CU7" s="622"/>
      <c r="CV7" s="622"/>
      <c r="CW7" s="622"/>
      <c r="CX7" s="622"/>
      <c r="CY7" s="623"/>
      <c r="CZ7" s="659">
        <v>8.4</v>
      </c>
      <c r="DA7" s="659"/>
      <c r="DB7" s="659"/>
      <c r="DC7" s="659"/>
      <c r="DD7" s="627">
        <v>54808</v>
      </c>
      <c r="DE7" s="622"/>
      <c r="DF7" s="622"/>
      <c r="DG7" s="622"/>
      <c r="DH7" s="622"/>
      <c r="DI7" s="622"/>
      <c r="DJ7" s="622"/>
      <c r="DK7" s="622"/>
      <c r="DL7" s="622"/>
      <c r="DM7" s="622"/>
      <c r="DN7" s="622"/>
      <c r="DO7" s="622"/>
      <c r="DP7" s="623"/>
      <c r="DQ7" s="627">
        <v>2122312</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17583</v>
      </c>
      <c r="S8" s="622"/>
      <c r="T8" s="622"/>
      <c r="U8" s="622"/>
      <c r="V8" s="622"/>
      <c r="W8" s="622"/>
      <c r="X8" s="622"/>
      <c r="Y8" s="623"/>
      <c r="Z8" s="659">
        <v>0</v>
      </c>
      <c r="AA8" s="659"/>
      <c r="AB8" s="659"/>
      <c r="AC8" s="659"/>
      <c r="AD8" s="660">
        <v>17583</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93586</v>
      </c>
      <c r="BH8" s="622"/>
      <c r="BI8" s="622"/>
      <c r="BJ8" s="622"/>
      <c r="BK8" s="622"/>
      <c r="BL8" s="622"/>
      <c r="BM8" s="622"/>
      <c r="BN8" s="623"/>
      <c r="BO8" s="659">
        <v>1.2</v>
      </c>
      <c r="BP8" s="659"/>
      <c r="BQ8" s="659"/>
      <c r="BR8" s="659"/>
      <c r="BS8" s="660" t="s">
        <v>121</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16143148</v>
      </c>
      <c r="CS8" s="622"/>
      <c r="CT8" s="622"/>
      <c r="CU8" s="622"/>
      <c r="CV8" s="622"/>
      <c r="CW8" s="622"/>
      <c r="CX8" s="622"/>
      <c r="CY8" s="623"/>
      <c r="CZ8" s="659">
        <v>46.6</v>
      </c>
      <c r="DA8" s="659"/>
      <c r="DB8" s="659"/>
      <c r="DC8" s="659"/>
      <c r="DD8" s="627">
        <v>231991</v>
      </c>
      <c r="DE8" s="622"/>
      <c r="DF8" s="622"/>
      <c r="DG8" s="622"/>
      <c r="DH8" s="622"/>
      <c r="DI8" s="622"/>
      <c r="DJ8" s="622"/>
      <c r="DK8" s="622"/>
      <c r="DL8" s="622"/>
      <c r="DM8" s="622"/>
      <c r="DN8" s="622"/>
      <c r="DO8" s="622"/>
      <c r="DP8" s="623"/>
      <c r="DQ8" s="627">
        <v>6622390</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19563</v>
      </c>
      <c r="S9" s="622"/>
      <c r="T9" s="622"/>
      <c r="U9" s="622"/>
      <c r="V9" s="622"/>
      <c r="W9" s="622"/>
      <c r="X9" s="622"/>
      <c r="Y9" s="623"/>
      <c r="Z9" s="659">
        <v>0.1</v>
      </c>
      <c r="AA9" s="659"/>
      <c r="AB9" s="659"/>
      <c r="AC9" s="659"/>
      <c r="AD9" s="660">
        <v>19563</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2909198</v>
      </c>
      <c r="BH9" s="622"/>
      <c r="BI9" s="622"/>
      <c r="BJ9" s="622"/>
      <c r="BK9" s="622"/>
      <c r="BL9" s="622"/>
      <c r="BM9" s="622"/>
      <c r="BN9" s="623"/>
      <c r="BO9" s="659">
        <v>37.1</v>
      </c>
      <c r="BP9" s="659"/>
      <c r="BQ9" s="659"/>
      <c r="BR9" s="659"/>
      <c r="BS9" s="660" t="s">
        <v>121</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2121872</v>
      </c>
      <c r="CS9" s="622"/>
      <c r="CT9" s="622"/>
      <c r="CU9" s="622"/>
      <c r="CV9" s="622"/>
      <c r="CW9" s="622"/>
      <c r="CX9" s="622"/>
      <c r="CY9" s="623"/>
      <c r="CZ9" s="659">
        <v>6.1</v>
      </c>
      <c r="DA9" s="659"/>
      <c r="DB9" s="659"/>
      <c r="DC9" s="659"/>
      <c r="DD9" s="627">
        <v>8626</v>
      </c>
      <c r="DE9" s="622"/>
      <c r="DF9" s="622"/>
      <c r="DG9" s="622"/>
      <c r="DH9" s="622"/>
      <c r="DI9" s="622"/>
      <c r="DJ9" s="622"/>
      <c r="DK9" s="622"/>
      <c r="DL9" s="622"/>
      <c r="DM9" s="622"/>
      <c r="DN9" s="622"/>
      <c r="DO9" s="622"/>
      <c r="DP9" s="623"/>
      <c r="DQ9" s="627">
        <v>1087049</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187697</v>
      </c>
      <c r="BH10" s="622"/>
      <c r="BI10" s="622"/>
      <c r="BJ10" s="622"/>
      <c r="BK10" s="622"/>
      <c r="BL10" s="622"/>
      <c r="BM10" s="622"/>
      <c r="BN10" s="623"/>
      <c r="BO10" s="659">
        <v>2.4</v>
      </c>
      <c r="BP10" s="659"/>
      <c r="BQ10" s="659"/>
      <c r="BR10" s="659"/>
      <c r="BS10" s="660" t="s">
        <v>121</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14170</v>
      </c>
      <c r="CS10" s="622"/>
      <c r="CT10" s="622"/>
      <c r="CU10" s="622"/>
      <c r="CV10" s="622"/>
      <c r="CW10" s="622"/>
      <c r="CX10" s="622"/>
      <c r="CY10" s="623"/>
      <c r="CZ10" s="659">
        <v>0</v>
      </c>
      <c r="DA10" s="659"/>
      <c r="DB10" s="659"/>
      <c r="DC10" s="659"/>
      <c r="DD10" s="627" t="s">
        <v>121</v>
      </c>
      <c r="DE10" s="622"/>
      <c r="DF10" s="622"/>
      <c r="DG10" s="622"/>
      <c r="DH10" s="622"/>
      <c r="DI10" s="622"/>
      <c r="DJ10" s="622"/>
      <c r="DK10" s="622"/>
      <c r="DL10" s="622"/>
      <c r="DM10" s="622"/>
      <c r="DN10" s="622"/>
      <c r="DO10" s="622"/>
      <c r="DP10" s="623"/>
      <c r="DQ10" s="627">
        <v>824</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1456608</v>
      </c>
      <c r="S11" s="622"/>
      <c r="T11" s="622"/>
      <c r="U11" s="622"/>
      <c r="V11" s="622"/>
      <c r="W11" s="622"/>
      <c r="X11" s="622"/>
      <c r="Y11" s="623"/>
      <c r="Z11" s="624">
        <v>4.0999999999999996</v>
      </c>
      <c r="AA11" s="625"/>
      <c r="AB11" s="625"/>
      <c r="AC11" s="626"/>
      <c r="AD11" s="627">
        <v>1456608</v>
      </c>
      <c r="AE11" s="622"/>
      <c r="AF11" s="622"/>
      <c r="AG11" s="622"/>
      <c r="AH11" s="622"/>
      <c r="AI11" s="622"/>
      <c r="AJ11" s="622"/>
      <c r="AK11" s="623"/>
      <c r="AL11" s="624">
        <v>10.4</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258764</v>
      </c>
      <c r="BH11" s="622"/>
      <c r="BI11" s="622"/>
      <c r="BJ11" s="622"/>
      <c r="BK11" s="622"/>
      <c r="BL11" s="622"/>
      <c r="BM11" s="622"/>
      <c r="BN11" s="623"/>
      <c r="BO11" s="659">
        <v>3.3</v>
      </c>
      <c r="BP11" s="659"/>
      <c r="BQ11" s="659"/>
      <c r="BR11" s="659"/>
      <c r="BS11" s="660" t="s">
        <v>121</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211759</v>
      </c>
      <c r="CS11" s="622"/>
      <c r="CT11" s="622"/>
      <c r="CU11" s="622"/>
      <c r="CV11" s="622"/>
      <c r="CW11" s="622"/>
      <c r="CX11" s="622"/>
      <c r="CY11" s="623"/>
      <c r="CZ11" s="659">
        <v>0.6</v>
      </c>
      <c r="DA11" s="659"/>
      <c r="DB11" s="659"/>
      <c r="DC11" s="659"/>
      <c r="DD11" s="627">
        <v>10204</v>
      </c>
      <c r="DE11" s="622"/>
      <c r="DF11" s="622"/>
      <c r="DG11" s="622"/>
      <c r="DH11" s="622"/>
      <c r="DI11" s="622"/>
      <c r="DJ11" s="622"/>
      <c r="DK11" s="622"/>
      <c r="DL11" s="622"/>
      <c r="DM11" s="622"/>
      <c r="DN11" s="622"/>
      <c r="DO11" s="622"/>
      <c r="DP11" s="623"/>
      <c r="DQ11" s="627">
        <v>146250</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121</v>
      </c>
      <c r="S12" s="622"/>
      <c r="T12" s="622"/>
      <c r="U12" s="622"/>
      <c r="V12" s="622"/>
      <c r="W12" s="622"/>
      <c r="X12" s="622"/>
      <c r="Y12" s="623"/>
      <c r="Z12" s="659" t="s">
        <v>121</v>
      </c>
      <c r="AA12" s="659"/>
      <c r="AB12" s="659"/>
      <c r="AC12" s="659"/>
      <c r="AD12" s="660" t="s">
        <v>121</v>
      </c>
      <c r="AE12" s="660"/>
      <c r="AF12" s="660"/>
      <c r="AG12" s="660"/>
      <c r="AH12" s="660"/>
      <c r="AI12" s="660"/>
      <c r="AJ12" s="660"/>
      <c r="AK12" s="660"/>
      <c r="AL12" s="624" t="s">
        <v>121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3837592</v>
      </c>
      <c r="BH12" s="622"/>
      <c r="BI12" s="622"/>
      <c r="BJ12" s="622"/>
      <c r="BK12" s="622"/>
      <c r="BL12" s="622"/>
      <c r="BM12" s="622"/>
      <c r="BN12" s="623"/>
      <c r="BO12" s="659">
        <v>48.9</v>
      </c>
      <c r="BP12" s="659"/>
      <c r="BQ12" s="659"/>
      <c r="BR12" s="659"/>
      <c r="BS12" s="660" t="s">
        <v>121</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386890</v>
      </c>
      <c r="CS12" s="622"/>
      <c r="CT12" s="622"/>
      <c r="CU12" s="622"/>
      <c r="CV12" s="622"/>
      <c r="CW12" s="622"/>
      <c r="CX12" s="622"/>
      <c r="CY12" s="623"/>
      <c r="CZ12" s="659">
        <v>1.1000000000000001</v>
      </c>
      <c r="DA12" s="659"/>
      <c r="DB12" s="659"/>
      <c r="DC12" s="659"/>
      <c r="DD12" s="627" t="s">
        <v>121</v>
      </c>
      <c r="DE12" s="622"/>
      <c r="DF12" s="622"/>
      <c r="DG12" s="622"/>
      <c r="DH12" s="622"/>
      <c r="DI12" s="622"/>
      <c r="DJ12" s="622"/>
      <c r="DK12" s="622"/>
      <c r="DL12" s="622"/>
      <c r="DM12" s="622"/>
      <c r="DN12" s="622"/>
      <c r="DO12" s="622"/>
      <c r="DP12" s="623"/>
      <c r="DQ12" s="627">
        <v>339650</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3718993</v>
      </c>
      <c r="BH13" s="622"/>
      <c r="BI13" s="622"/>
      <c r="BJ13" s="622"/>
      <c r="BK13" s="622"/>
      <c r="BL13" s="622"/>
      <c r="BM13" s="622"/>
      <c r="BN13" s="623"/>
      <c r="BO13" s="659">
        <v>47.4</v>
      </c>
      <c r="BP13" s="659"/>
      <c r="BQ13" s="659"/>
      <c r="BR13" s="659"/>
      <c r="BS13" s="660" t="s">
        <v>121</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1956337</v>
      </c>
      <c r="CS13" s="622"/>
      <c r="CT13" s="622"/>
      <c r="CU13" s="622"/>
      <c r="CV13" s="622"/>
      <c r="CW13" s="622"/>
      <c r="CX13" s="622"/>
      <c r="CY13" s="623"/>
      <c r="CZ13" s="659">
        <v>5.6</v>
      </c>
      <c r="DA13" s="659"/>
      <c r="DB13" s="659"/>
      <c r="DC13" s="659"/>
      <c r="DD13" s="627">
        <v>1159596</v>
      </c>
      <c r="DE13" s="622"/>
      <c r="DF13" s="622"/>
      <c r="DG13" s="622"/>
      <c r="DH13" s="622"/>
      <c r="DI13" s="622"/>
      <c r="DJ13" s="622"/>
      <c r="DK13" s="622"/>
      <c r="DL13" s="622"/>
      <c r="DM13" s="622"/>
      <c r="DN13" s="622"/>
      <c r="DO13" s="622"/>
      <c r="DP13" s="623"/>
      <c r="DQ13" s="627">
        <v>845417</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1093</v>
      </c>
      <c r="S14" s="622"/>
      <c r="T14" s="622"/>
      <c r="U14" s="622"/>
      <c r="V14" s="622"/>
      <c r="W14" s="622"/>
      <c r="X14" s="622"/>
      <c r="Y14" s="623"/>
      <c r="Z14" s="659">
        <v>0</v>
      </c>
      <c r="AA14" s="659"/>
      <c r="AB14" s="659"/>
      <c r="AC14" s="659"/>
      <c r="AD14" s="660">
        <v>1093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276731</v>
      </c>
      <c r="BH14" s="622"/>
      <c r="BI14" s="622"/>
      <c r="BJ14" s="622"/>
      <c r="BK14" s="622"/>
      <c r="BL14" s="622"/>
      <c r="BM14" s="622"/>
      <c r="BN14" s="623"/>
      <c r="BO14" s="659">
        <v>3.5</v>
      </c>
      <c r="BP14" s="659"/>
      <c r="BQ14" s="659"/>
      <c r="BR14" s="659"/>
      <c r="BS14" s="660" t="s">
        <v>121</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534266</v>
      </c>
      <c r="CS14" s="622"/>
      <c r="CT14" s="622"/>
      <c r="CU14" s="622"/>
      <c r="CV14" s="622"/>
      <c r="CW14" s="622"/>
      <c r="CX14" s="622"/>
      <c r="CY14" s="623"/>
      <c r="CZ14" s="659">
        <v>1.5</v>
      </c>
      <c r="DA14" s="659"/>
      <c r="DB14" s="659"/>
      <c r="DC14" s="659"/>
      <c r="DD14" s="627">
        <v>2199</v>
      </c>
      <c r="DE14" s="622"/>
      <c r="DF14" s="622"/>
      <c r="DG14" s="622"/>
      <c r="DH14" s="622"/>
      <c r="DI14" s="622"/>
      <c r="DJ14" s="622"/>
      <c r="DK14" s="622"/>
      <c r="DL14" s="622"/>
      <c r="DM14" s="622"/>
      <c r="DN14" s="622"/>
      <c r="DO14" s="622"/>
      <c r="DP14" s="623"/>
      <c r="DQ14" s="627">
        <v>530749</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254016</v>
      </c>
      <c r="BH15" s="622"/>
      <c r="BI15" s="622"/>
      <c r="BJ15" s="622"/>
      <c r="BK15" s="622"/>
      <c r="BL15" s="622"/>
      <c r="BM15" s="622"/>
      <c r="BN15" s="623"/>
      <c r="BO15" s="659">
        <v>3.2</v>
      </c>
      <c r="BP15" s="659"/>
      <c r="BQ15" s="659"/>
      <c r="BR15" s="659"/>
      <c r="BS15" s="660" t="s">
        <v>121</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7839653</v>
      </c>
      <c r="CS15" s="622"/>
      <c r="CT15" s="622"/>
      <c r="CU15" s="622"/>
      <c r="CV15" s="622"/>
      <c r="CW15" s="622"/>
      <c r="CX15" s="622"/>
      <c r="CY15" s="623"/>
      <c r="CZ15" s="659">
        <v>22.6</v>
      </c>
      <c r="DA15" s="659"/>
      <c r="DB15" s="659"/>
      <c r="DC15" s="659"/>
      <c r="DD15" s="627">
        <v>4794241</v>
      </c>
      <c r="DE15" s="622"/>
      <c r="DF15" s="622"/>
      <c r="DG15" s="622"/>
      <c r="DH15" s="622"/>
      <c r="DI15" s="622"/>
      <c r="DJ15" s="622"/>
      <c r="DK15" s="622"/>
      <c r="DL15" s="622"/>
      <c r="DM15" s="622"/>
      <c r="DN15" s="622"/>
      <c r="DO15" s="622"/>
      <c r="DP15" s="623"/>
      <c r="DQ15" s="627">
        <v>2258059</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12484</v>
      </c>
      <c r="S16" s="622"/>
      <c r="T16" s="622"/>
      <c r="U16" s="622"/>
      <c r="V16" s="622"/>
      <c r="W16" s="622"/>
      <c r="X16" s="622"/>
      <c r="Y16" s="623"/>
      <c r="Z16" s="659">
        <v>0</v>
      </c>
      <c r="AA16" s="659"/>
      <c r="AB16" s="659"/>
      <c r="AC16" s="659"/>
      <c r="AD16" s="660">
        <v>12484</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102562</v>
      </c>
      <c r="CS16" s="622"/>
      <c r="CT16" s="622"/>
      <c r="CU16" s="622"/>
      <c r="CV16" s="622"/>
      <c r="CW16" s="622"/>
      <c r="CX16" s="622"/>
      <c r="CY16" s="623"/>
      <c r="CZ16" s="659">
        <v>0.3</v>
      </c>
      <c r="DA16" s="659"/>
      <c r="DB16" s="659"/>
      <c r="DC16" s="659"/>
      <c r="DD16" s="627" t="s">
        <v>121</v>
      </c>
      <c r="DE16" s="622"/>
      <c r="DF16" s="622"/>
      <c r="DG16" s="622"/>
      <c r="DH16" s="622"/>
      <c r="DI16" s="622"/>
      <c r="DJ16" s="622"/>
      <c r="DK16" s="622"/>
      <c r="DL16" s="622"/>
      <c r="DM16" s="622"/>
      <c r="DN16" s="622"/>
      <c r="DO16" s="622"/>
      <c r="DP16" s="623"/>
      <c r="DQ16" s="627">
        <v>13638</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101675</v>
      </c>
      <c r="S17" s="622"/>
      <c r="T17" s="622"/>
      <c r="U17" s="622"/>
      <c r="V17" s="622"/>
      <c r="W17" s="622"/>
      <c r="X17" s="622"/>
      <c r="Y17" s="623"/>
      <c r="Z17" s="659">
        <v>0.3</v>
      </c>
      <c r="AA17" s="659"/>
      <c r="AB17" s="659"/>
      <c r="AC17" s="659"/>
      <c r="AD17" s="660">
        <v>101675</v>
      </c>
      <c r="AE17" s="660"/>
      <c r="AF17" s="660"/>
      <c r="AG17" s="660"/>
      <c r="AH17" s="660"/>
      <c r="AI17" s="660"/>
      <c r="AJ17" s="660"/>
      <c r="AK17" s="660"/>
      <c r="AL17" s="624">
        <v>0.7</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2203213</v>
      </c>
      <c r="CS17" s="622"/>
      <c r="CT17" s="622"/>
      <c r="CU17" s="622"/>
      <c r="CV17" s="622"/>
      <c r="CW17" s="622"/>
      <c r="CX17" s="622"/>
      <c r="CY17" s="623"/>
      <c r="CZ17" s="659">
        <v>6.4</v>
      </c>
      <c r="DA17" s="659"/>
      <c r="DB17" s="659"/>
      <c r="DC17" s="659"/>
      <c r="DD17" s="627" t="s">
        <v>121</v>
      </c>
      <c r="DE17" s="622"/>
      <c r="DF17" s="622"/>
      <c r="DG17" s="622"/>
      <c r="DH17" s="622"/>
      <c r="DI17" s="622"/>
      <c r="DJ17" s="622"/>
      <c r="DK17" s="622"/>
      <c r="DL17" s="622"/>
      <c r="DM17" s="622"/>
      <c r="DN17" s="622"/>
      <c r="DO17" s="622"/>
      <c r="DP17" s="623"/>
      <c r="DQ17" s="627">
        <v>2035097</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59202</v>
      </c>
      <c r="S18" s="622"/>
      <c r="T18" s="622"/>
      <c r="U18" s="622"/>
      <c r="V18" s="622"/>
      <c r="W18" s="622"/>
      <c r="X18" s="622"/>
      <c r="Y18" s="623"/>
      <c r="Z18" s="659">
        <v>0.2</v>
      </c>
      <c r="AA18" s="659"/>
      <c r="AB18" s="659"/>
      <c r="AC18" s="659"/>
      <c r="AD18" s="660">
        <v>59202</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57855</v>
      </c>
      <c r="S19" s="622"/>
      <c r="T19" s="622"/>
      <c r="U19" s="622"/>
      <c r="V19" s="622"/>
      <c r="W19" s="622"/>
      <c r="X19" s="622"/>
      <c r="Y19" s="623"/>
      <c r="Z19" s="659">
        <v>0.2</v>
      </c>
      <c r="AA19" s="659"/>
      <c r="AB19" s="659"/>
      <c r="AC19" s="659"/>
      <c r="AD19" s="660">
        <v>57855</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33588</v>
      </c>
      <c r="BH19" s="622"/>
      <c r="BI19" s="622"/>
      <c r="BJ19" s="622"/>
      <c r="BK19" s="622"/>
      <c r="BL19" s="622"/>
      <c r="BM19" s="622"/>
      <c r="BN19" s="623"/>
      <c r="BO19" s="659">
        <v>0.4</v>
      </c>
      <c r="BP19" s="659"/>
      <c r="BQ19" s="659"/>
      <c r="BR19" s="659"/>
      <c r="BS19" s="660" t="s">
        <v>121</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1347</v>
      </c>
      <c r="S20" s="622"/>
      <c r="T20" s="622"/>
      <c r="U20" s="622"/>
      <c r="V20" s="622"/>
      <c r="W20" s="622"/>
      <c r="X20" s="622"/>
      <c r="Y20" s="623"/>
      <c r="Z20" s="659">
        <v>0</v>
      </c>
      <c r="AA20" s="659"/>
      <c r="AB20" s="659"/>
      <c r="AC20" s="659"/>
      <c r="AD20" s="660">
        <v>1347</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33588</v>
      </c>
      <c r="BH20" s="622"/>
      <c r="BI20" s="622"/>
      <c r="BJ20" s="622"/>
      <c r="BK20" s="622"/>
      <c r="BL20" s="622"/>
      <c r="BM20" s="622"/>
      <c r="BN20" s="623"/>
      <c r="BO20" s="659">
        <v>0.4</v>
      </c>
      <c r="BP20" s="659"/>
      <c r="BQ20" s="659"/>
      <c r="BR20" s="659"/>
      <c r="BS20" s="660" t="s">
        <v>121</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34655052</v>
      </c>
      <c r="CS20" s="622"/>
      <c r="CT20" s="622"/>
      <c r="CU20" s="622"/>
      <c r="CV20" s="622"/>
      <c r="CW20" s="622"/>
      <c r="CX20" s="622"/>
      <c r="CY20" s="623"/>
      <c r="CZ20" s="659">
        <v>100</v>
      </c>
      <c r="DA20" s="659"/>
      <c r="DB20" s="659"/>
      <c r="DC20" s="659"/>
      <c r="DD20" s="627">
        <v>6261665</v>
      </c>
      <c r="DE20" s="622"/>
      <c r="DF20" s="622"/>
      <c r="DG20" s="622"/>
      <c r="DH20" s="622"/>
      <c r="DI20" s="622"/>
      <c r="DJ20" s="622"/>
      <c r="DK20" s="622"/>
      <c r="DL20" s="622"/>
      <c r="DM20" s="622"/>
      <c r="DN20" s="622"/>
      <c r="DO20" s="622"/>
      <c r="DP20" s="623"/>
      <c r="DQ20" s="627">
        <v>16225059</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4527963</v>
      </c>
      <c r="S21" s="622"/>
      <c r="T21" s="622"/>
      <c r="U21" s="622"/>
      <c r="V21" s="622"/>
      <c r="W21" s="622"/>
      <c r="X21" s="622"/>
      <c r="Y21" s="623"/>
      <c r="Z21" s="659">
        <v>12.8</v>
      </c>
      <c r="AA21" s="659"/>
      <c r="AB21" s="659"/>
      <c r="AC21" s="659"/>
      <c r="AD21" s="660">
        <v>4224867</v>
      </c>
      <c r="AE21" s="660"/>
      <c r="AF21" s="660"/>
      <c r="AG21" s="660"/>
      <c r="AH21" s="660"/>
      <c r="AI21" s="660"/>
      <c r="AJ21" s="660"/>
      <c r="AK21" s="660"/>
      <c r="AL21" s="624">
        <v>30.2</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33588</v>
      </c>
      <c r="BH21" s="622"/>
      <c r="BI21" s="622"/>
      <c r="BJ21" s="622"/>
      <c r="BK21" s="622"/>
      <c r="BL21" s="622"/>
      <c r="BM21" s="622"/>
      <c r="BN21" s="623"/>
      <c r="BO21" s="659">
        <v>0.4</v>
      </c>
      <c r="BP21" s="659"/>
      <c r="BQ21" s="659"/>
      <c r="BR21" s="659"/>
      <c r="BS21" s="660" t="s">
        <v>121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4224867</v>
      </c>
      <c r="S22" s="622"/>
      <c r="T22" s="622"/>
      <c r="U22" s="622"/>
      <c r="V22" s="622"/>
      <c r="W22" s="622"/>
      <c r="X22" s="622"/>
      <c r="Y22" s="623"/>
      <c r="Z22" s="659">
        <v>12</v>
      </c>
      <c r="AA22" s="659"/>
      <c r="AB22" s="659"/>
      <c r="AC22" s="659"/>
      <c r="AD22" s="660">
        <v>4224867</v>
      </c>
      <c r="AE22" s="660"/>
      <c r="AF22" s="660"/>
      <c r="AG22" s="660"/>
      <c r="AH22" s="660"/>
      <c r="AI22" s="660"/>
      <c r="AJ22" s="660"/>
      <c r="AK22" s="660"/>
      <c r="AL22" s="624">
        <v>30.2</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303096</v>
      </c>
      <c r="S23" s="622"/>
      <c r="T23" s="622"/>
      <c r="U23" s="622"/>
      <c r="V23" s="622"/>
      <c r="W23" s="622"/>
      <c r="X23" s="622"/>
      <c r="Y23" s="623"/>
      <c r="Z23" s="659">
        <v>0.9</v>
      </c>
      <c r="AA23" s="659"/>
      <c r="AB23" s="659"/>
      <c r="AC23" s="659"/>
      <c r="AD23" s="660" t="s">
        <v>121</v>
      </c>
      <c r="AE23" s="660"/>
      <c r="AF23" s="660"/>
      <c r="AG23" s="660"/>
      <c r="AH23" s="660"/>
      <c r="AI23" s="660"/>
      <c r="AJ23" s="660"/>
      <c r="AK23" s="660"/>
      <c r="AL23" s="624" t="s">
        <v>121</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18160048</v>
      </c>
      <c r="CS24" s="677"/>
      <c r="CT24" s="677"/>
      <c r="CU24" s="677"/>
      <c r="CV24" s="677"/>
      <c r="CW24" s="677"/>
      <c r="CX24" s="677"/>
      <c r="CY24" s="702"/>
      <c r="CZ24" s="703">
        <v>52.4</v>
      </c>
      <c r="DA24" s="685"/>
      <c r="DB24" s="685"/>
      <c r="DC24" s="705"/>
      <c r="DD24" s="701">
        <v>9110656</v>
      </c>
      <c r="DE24" s="677"/>
      <c r="DF24" s="677"/>
      <c r="DG24" s="677"/>
      <c r="DH24" s="677"/>
      <c r="DI24" s="677"/>
      <c r="DJ24" s="677"/>
      <c r="DK24" s="702"/>
      <c r="DL24" s="701">
        <v>8522928</v>
      </c>
      <c r="DM24" s="677"/>
      <c r="DN24" s="677"/>
      <c r="DO24" s="677"/>
      <c r="DP24" s="677"/>
      <c r="DQ24" s="677"/>
      <c r="DR24" s="677"/>
      <c r="DS24" s="677"/>
      <c r="DT24" s="677"/>
      <c r="DU24" s="677"/>
      <c r="DV24" s="702"/>
      <c r="DW24" s="703">
        <v>60.4</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14178309</v>
      </c>
      <c r="S25" s="622"/>
      <c r="T25" s="622"/>
      <c r="U25" s="622"/>
      <c r="V25" s="622"/>
      <c r="W25" s="622"/>
      <c r="X25" s="622"/>
      <c r="Y25" s="623"/>
      <c r="Z25" s="659">
        <v>40.200000000000003</v>
      </c>
      <c r="AA25" s="659"/>
      <c r="AB25" s="659"/>
      <c r="AC25" s="659"/>
      <c r="AD25" s="660">
        <v>13875213</v>
      </c>
      <c r="AE25" s="660"/>
      <c r="AF25" s="660"/>
      <c r="AG25" s="660"/>
      <c r="AH25" s="660"/>
      <c r="AI25" s="660"/>
      <c r="AJ25" s="660"/>
      <c r="AK25" s="660"/>
      <c r="AL25" s="624">
        <v>99.1</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3894697</v>
      </c>
      <c r="CS25" s="634"/>
      <c r="CT25" s="634"/>
      <c r="CU25" s="634"/>
      <c r="CV25" s="634"/>
      <c r="CW25" s="634"/>
      <c r="CX25" s="634"/>
      <c r="CY25" s="635"/>
      <c r="CZ25" s="624">
        <v>11.2</v>
      </c>
      <c r="DA25" s="636"/>
      <c r="DB25" s="636"/>
      <c r="DC25" s="637"/>
      <c r="DD25" s="627">
        <v>3461524</v>
      </c>
      <c r="DE25" s="634"/>
      <c r="DF25" s="634"/>
      <c r="DG25" s="634"/>
      <c r="DH25" s="634"/>
      <c r="DI25" s="634"/>
      <c r="DJ25" s="634"/>
      <c r="DK25" s="635"/>
      <c r="DL25" s="627">
        <v>3328273</v>
      </c>
      <c r="DM25" s="634"/>
      <c r="DN25" s="634"/>
      <c r="DO25" s="634"/>
      <c r="DP25" s="634"/>
      <c r="DQ25" s="634"/>
      <c r="DR25" s="634"/>
      <c r="DS25" s="634"/>
      <c r="DT25" s="634"/>
      <c r="DU25" s="634"/>
      <c r="DV25" s="635"/>
      <c r="DW25" s="624">
        <v>23.6</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4604</v>
      </c>
      <c r="S26" s="622"/>
      <c r="T26" s="622"/>
      <c r="U26" s="622"/>
      <c r="V26" s="622"/>
      <c r="W26" s="622"/>
      <c r="X26" s="622"/>
      <c r="Y26" s="623"/>
      <c r="Z26" s="659">
        <v>0</v>
      </c>
      <c r="AA26" s="659"/>
      <c r="AB26" s="659"/>
      <c r="AC26" s="659"/>
      <c r="AD26" s="660">
        <v>4604</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2180757</v>
      </c>
      <c r="CS26" s="622"/>
      <c r="CT26" s="622"/>
      <c r="CU26" s="622"/>
      <c r="CV26" s="622"/>
      <c r="CW26" s="622"/>
      <c r="CX26" s="622"/>
      <c r="CY26" s="623"/>
      <c r="CZ26" s="624">
        <v>6.3</v>
      </c>
      <c r="DA26" s="636"/>
      <c r="DB26" s="636"/>
      <c r="DC26" s="637"/>
      <c r="DD26" s="627">
        <v>2023159</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174199</v>
      </c>
      <c r="S27" s="622"/>
      <c r="T27" s="622"/>
      <c r="U27" s="622"/>
      <c r="V27" s="622"/>
      <c r="W27" s="622"/>
      <c r="X27" s="622"/>
      <c r="Y27" s="623"/>
      <c r="Z27" s="659">
        <v>0.5</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7851172</v>
      </c>
      <c r="BH27" s="622"/>
      <c r="BI27" s="622"/>
      <c r="BJ27" s="622"/>
      <c r="BK27" s="622"/>
      <c r="BL27" s="622"/>
      <c r="BM27" s="622"/>
      <c r="BN27" s="623"/>
      <c r="BO27" s="659">
        <v>100</v>
      </c>
      <c r="BP27" s="659"/>
      <c r="BQ27" s="659"/>
      <c r="BR27" s="659"/>
      <c r="BS27" s="660" t="s">
        <v>121</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12062138</v>
      </c>
      <c r="CS27" s="634"/>
      <c r="CT27" s="634"/>
      <c r="CU27" s="634"/>
      <c r="CV27" s="634"/>
      <c r="CW27" s="634"/>
      <c r="CX27" s="634"/>
      <c r="CY27" s="635"/>
      <c r="CZ27" s="624">
        <v>34.799999999999997</v>
      </c>
      <c r="DA27" s="636"/>
      <c r="DB27" s="636"/>
      <c r="DC27" s="637"/>
      <c r="DD27" s="627">
        <v>3614035</v>
      </c>
      <c r="DE27" s="634"/>
      <c r="DF27" s="634"/>
      <c r="DG27" s="634"/>
      <c r="DH27" s="634"/>
      <c r="DI27" s="634"/>
      <c r="DJ27" s="634"/>
      <c r="DK27" s="635"/>
      <c r="DL27" s="627">
        <v>3159558</v>
      </c>
      <c r="DM27" s="634"/>
      <c r="DN27" s="634"/>
      <c r="DO27" s="634"/>
      <c r="DP27" s="634"/>
      <c r="DQ27" s="634"/>
      <c r="DR27" s="634"/>
      <c r="DS27" s="634"/>
      <c r="DT27" s="634"/>
      <c r="DU27" s="634"/>
      <c r="DV27" s="635"/>
      <c r="DW27" s="624">
        <v>22.4</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268465</v>
      </c>
      <c r="S28" s="622"/>
      <c r="T28" s="622"/>
      <c r="U28" s="622"/>
      <c r="V28" s="622"/>
      <c r="W28" s="622"/>
      <c r="X28" s="622"/>
      <c r="Y28" s="623"/>
      <c r="Z28" s="659">
        <v>0.8</v>
      </c>
      <c r="AA28" s="659"/>
      <c r="AB28" s="659"/>
      <c r="AC28" s="659"/>
      <c r="AD28" s="660">
        <v>3548</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2203213</v>
      </c>
      <c r="CS28" s="622"/>
      <c r="CT28" s="622"/>
      <c r="CU28" s="622"/>
      <c r="CV28" s="622"/>
      <c r="CW28" s="622"/>
      <c r="CX28" s="622"/>
      <c r="CY28" s="623"/>
      <c r="CZ28" s="624">
        <v>6.4</v>
      </c>
      <c r="DA28" s="636"/>
      <c r="DB28" s="636"/>
      <c r="DC28" s="637"/>
      <c r="DD28" s="627">
        <v>2035097</v>
      </c>
      <c r="DE28" s="622"/>
      <c r="DF28" s="622"/>
      <c r="DG28" s="622"/>
      <c r="DH28" s="622"/>
      <c r="DI28" s="622"/>
      <c r="DJ28" s="622"/>
      <c r="DK28" s="623"/>
      <c r="DL28" s="627">
        <v>2035097</v>
      </c>
      <c r="DM28" s="622"/>
      <c r="DN28" s="622"/>
      <c r="DO28" s="622"/>
      <c r="DP28" s="622"/>
      <c r="DQ28" s="622"/>
      <c r="DR28" s="622"/>
      <c r="DS28" s="622"/>
      <c r="DT28" s="622"/>
      <c r="DU28" s="622"/>
      <c r="DV28" s="623"/>
      <c r="DW28" s="624">
        <v>14.4</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112265</v>
      </c>
      <c r="S29" s="622"/>
      <c r="T29" s="622"/>
      <c r="U29" s="622"/>
      <c r="V29" s="622"/>
      <c r="W29" s="622"/>
      <c r="X29" s="622"/>
      <c r="Y29" s="623"/>
      <c r="Z29" s="659">
        <v>0.3</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2202175</v>
      </c>
      <c r="CS29" s="634"/>
      <c r="CT29" s="634"/>
      <c r="CU29" s="634"/>
      <c r="CV29" s="634"/>
      <c r="CW29" s="634"/>
      <c r="CX29" s="634"/>
      <c r="CY29" s="635"/>
      <c r="CZ29" s="624">
        <v>6.4</v>
      </c>
      <c r="DA29" s="636"/>
      <c r="DB29" s="636"/>
      <c r="DC29" s="637"/>
      <c r="DD29" s="627">
        <v>2034059</v>
      </c>
      <c r="DE29" s="634"/>
      <c r="DF29" s="634"/>
      <c r="DG29" s="634"/>
      <c r="DH29" s="634"/>
      <c r="DI29" s="634"/>
      <c r="DJ29" s="634"/>
      <c r="DK29" s="635"/>
      <c r="DL29" s="627">
        <v>2034059</v>
      </c>
      <c r="DM29" s="634"/>
      <c r="DN29" s="634"/>
      <c r="DO29" s="634"/>
      <c r="DP29" s="634"/>
      <c r="DQ29" s="634"/>
      <c r="DR29" s="634"/>
      <c r="DS29" s="634"/>
      <c r="DT29" s="634"/>
      <c r="DU29" s="634"/>
      <c r="DV29" s="635"/>
      <c r="DW29" s="624">
        <v>14.4</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9922077</v>
      </c>
      <c r="S30" s="622"/>
      <c r="T30" s="622"/>
      <c r="U30" s="622"/>
      <c r="V30" s="622"/>
      <c r="W30" s="622"/>
      <c r="X30" s="622"/>
      <c r="Y30" s="623"/>
      <c r="Z30" s="659">
        <v>28.1</v>
      </c>
      <c r="AA30" s="659"/>
      <c r="AB30" s="659"/>
      <c r="AC30" s="659"/>
      <c r="AD30" s="660" t="s">
        <v>121</v>
      </c>
      <c r="AE30" s="660"/>
      <c r="AF30" s="660"/>
      <c r="AG30" s="660"/>
      <c r="AH30" s="660"/>
      <c r="AI30" s="660"/>
      <c r="AJ30" s="660"/>
      <c r="AK30" s="660"/>
      <c r="AL30" s="624" t="s">
        <v>121</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2034314</v>
      </c>
      <c r="CS30" s="622"/>
      <c r="CT30" s="622"/>
      <c r="CU30" s="622"/>
      <c r="CV30" s="622"/>
      <c r="CW30" s="622"/>
      <c r="CX30" s="622"/>
      <c r="CY30" s="623"/>
      <c r="CZ30" s="624">
        <v>5.9</v>
      </c>
      <c r="DA30" s="636"/>
      <c r="DB30" s="636"/>
      <c r="DC30" s="637"/>
      <c r="DD30" s="627">
        <v>1875561</v>
      </c>
      <c r="DE30" s="622"/>
      <c r="DF30" s="622"/>
      <c r="DG30" s="622"/>
      <c r="DH30" s="622"/>
      <c r="DI30" s="622"/>
      <c r="DJ30" s="622"/>
      <c r="DK30" s="623"/>
      <c r="DL30" s="627">
        <v>1875561</v>
      </c>
      <c r="DM30" s="622"/>
      <c r="DN30" s="622"/>
      <c r="DO30" s="622"/>
      <c r="DP30" s="622"/>
      <c r="DQ30" s="622"/>
      <c r="DR30" s="622"/>
      <c r="DS30" s="622"/>
      <c r="DT30" s="622"/>
      <c r="DU30" s="622"/>
      <c r="DV30" s="623"/>
      <c r="DW30" s="624">
        <v>13.3</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v>
      </c>
      <c r="BH31" s="684"/>
      <c r="BI31" s="684"/>
      <c r="BJ31" s="684"/>
      <c r="BK31" s="684"/>
      <c r="BL31" s="684"/>
      <c r="BM31" s="685">
        <v>97.7</v>
      </c>
      <c r="BN31" s="684"/>
      <c r="BO31" s="684"/>
      <c r="BP31" s="684"/>
      <c r="BQ31" s="686"/>
      <c r="BR31" s="683">
        <v>99.1</v>
      </c>
      <c r="BS31" s="684"/>
      <c r="BT31" s="684"/>
      <c r="BU31" s="684"/>
      <c r="BV31" s="684"/>
      <c r="BW31" s="684"/>
      <c r="BX31" s="685">
        <v>97.7</v>
      </c>
      <c r="BY31" s="684"/>
      <c r="BZ31" s="684"/>
      <c r="CA31" s="684"/>
      <c r="CB31" s="686"/>
      <c r="CD31" s="642"/>
      <c r="CE31" s="643"/>
      <c r="CF31" s="618" t="s">
        <v>300</v>
      </c>
      <c r="CG31" s="619"/>
      <c r="CH31" s="619"/>
      <c r="CI31" s="619"/>
      <c r="CJ31" s="619"/>
      <c r="CK31" s="619"/>
      <c r="CL31" s="619"/>
      <c r="CM31" s="619"/>
      <c r="CN31" s="619"/>
      <c r="CO31" s="619"/>
      <c r="CP31" s="619"/>
      <c r="CQ31" s="620"/>
      <c r="CR31" s="621">
        <v>167861</v>
      </c>
      <c r="CS31" s="634"/>
      <c r="CT31" s="634"/>
      <c r="CU31" s="634"/>
      <c r="CV31" s="634"/>
      <c r="CW31" s="634"/>
      <c r="CX31" s="634"/>
      <c r="CY31" s="635"/>
      <c r="CZ31" s="624">
        <v>0.5</v>
      </c>
      <c r="DA31" s="636"/>
      <c r="DB31" s="636"/>
      <c r="DC31" s="637"/>
      <c r="DD31" s="627">
        <v>158498</v>
      </c>
      <c r="DE31" s="634"/>
      <c r="DF31" s="634"/>
      <c r="DG31" s="634"/>
      <c r="DH31" s="634"/>
      <c r="DI31" s="634"/>
      <c r="DJ31" s="634"/>
      <c r="DK31" s="635"/>
      <c r="DL31" s="627">
        <v>158498</v>
      </c>
      <c r="DM31" s="634"/>
      <c r="DN31" s="634"/>
      <c r="DO31" s="634"/>
      <c r="DP31" s="634"/>
      <c r="DQ31" s="634"/>
      <c r="DR31" s="634"/>
      <c r="DS31" s="634"/>
      <c r="DT31" s="634"/>
      <c r="DU31" s="634"/>
      <c r="DV31" s="635"/>
      <c r="DW31" s="624">
        <v>1.1000000000000001</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4272030</v>
      </c>
      <c r="S32" s="622"/>
      <c r="T32" s="622"/>
      <c r="U32" s="622"/>
      <c r="V32" s="622"/>
      <c r="W32" s="622"/>
      <c r="X32" s="622"/>
      <c r="Y32" s="623"/>
      <c r="Z32" s="659">
        <v>12.1</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6"/>
      <c r="AU32" s="214" t="s">
        <v>302</v>
      </c>
      <c r="AX32" s="618" t="s">
        <v>303</v>
      </c>
      <c r="AY32" s="619"/>
      <c r="AZ32" s="619"/>
      <c r="BA32" s="619"/>
      <c r="BB32" s="619"/>
      <c r="BC32" s="619"/>
      <c r="BD32" s="619"/>
      <c r="BE32" s="619"/>
      <c r="BF32" s="620"/>
      <c r="BG32" s="687">
        <v>98.8</v>
      </c>
      <c r="BH32" s="634"/>
      <c r="BI32" s="634"/>
      <c r="BJ32" s="634"/>
      <c r="BK32" s="634"/>
      <c r="BL32" s="634"/>
      <c r="BM32" s="625">
        <v>97.4</v>
      </c>
      <c r="BN32" s="634"/>
      <c r="BO32" s="634"/>
      <c r="BP32" s="634"/>
      <c r="BQ32" s="657"/>
      <c r="BR32" s="687">
        <v>98.9</v>
      </c>
      <c r="BS32" s="634"/>
      <c r="BT32" s="634"/>
      <c r="BU32" s="634"/>
      <c r="BV32" s="634"/>
      <c r="BW32" s="634"/>
      <c r="BX32" s="625">
        <v>97.6</v>
      </c>
      <c r="BY32" s="634"/>
      <c r="BZ32" s="634"/>
      <c r="CA32" s="634"/>
      <c r="CB32" s="657"/>
      <c r="CD32" s="644"/>
      <c r="CE32" s="645"/>
      <c r="CF32" s="618" t="s">
        <v>304</v>
      </c>
      <c r="CG32" s="619"/>
      <c r="CH32" s="619"/>
      <c r="CI32" s="619"/>
      <c r="CJ32" s="619"/>
      <c r="CK32" s="619"/>
      <c r="CL32" s="619"/>
      <c r="CM32" s="619"/>
      <c r="CN32" s="619"/>
      <c r="CO32" s="619"/>
      <c r="CP32" s="619"/>
      <c r="CQ32" s="620"/>
      <c r="CR32" s="621">
        <v>1038</v>
      </c>
      <c r="CS32" s="622"/>
      <c r="CT32" s="622"/>
      <c r="CU32" s="622"/>
      <c r="CV32" s="622"/>
      <c r="CW32" s="622"/>
      <c r="CX32" s="622"/>
      <c r="CY32" s="623"/>
      <c r="CZ32" s="624">
        <v>0</v>
      </c>
      <c r="DA32" s="636"/>
      <c r="DB32" s="636"/>
      <c r="DC32" s="637"/>
      <c r="DD32" s="627">
        <v>1038</v>
      </c>
      <c r="DE32" s="622"/>
      <c r="DF32" s="622"/>
      <c r="DG32" s="622"/>
      <c r="DH32" s="622"/>
      <c r="DI32" s="622"/>
      <c r="DJ32" s="622"/>
      <c r="DK32" s="623"/>
      <c r="DL32" s="627">
        <v>1038</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127619</v>
      </c>
      <c r="S33" s="622"/>
      <c r="T33" s="622"/>
      <c r="U33" s="622"/>
      <c r="V33" s="622"/>
      <c r="W33" s="622"/>
      <c r="X33" s="622"/>
      <c r="Y33" s="623"/>
      <c r="Z33" s="659">
        <v>0.4</v>
      </c>
      <c r="AA33" s="659"/>
      <c r="AB33" s="659"/>
      <c r="AC33" s="659"/>
      <c r="AD33" s="660">
        <v>110330</v>
      </c>
      <c r="AE33" s="660"/>
      <c r="AF33" s="660"/>
      <c r="AG33" s="660"/>
      <c r="AH33" s="660"/>
      <c r="AI33" s="660"/>
      <c r="AJ33" s="660"/>
      <c r="AK33" s="660"/>
      <c r="AL33" s="624">
        <v>0.8</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v>
      </c>
      <c r="BH33" s="606"/>
      <c r="BI33" s="606"/>
      <c r="BJ33" s="606"/>
      <c r="BK33" s="606"/>
      <c r="BL33" s="606"/>
      <c r="BM33" s="652">
        <v>97.9</v>
      </c>
      <c r="BN33" s="606"/>
      <c r="BO33" s="606"/>
      <c r="BP33" s="606"/>
      <c r="BQ33" s="669"/>
      <c r="BR33" s="682">
        <v>99.2</v>
      </c>
      <c r="BS33" s="606"/>
      <c r="BT33" s="606"/>
      <c r="BU33" s="606"/>
      <c r="BV33" s="606"/>
      <c r="BW33" s="606"/>
      <c r="BX33" s="652">
        <v>97.6</v>
      </c>
      <c r="BY33" s="606"/>
      <c r="BZ33" s="606"/>
      <c r="CA33" s="606"/>
      <c r="CB33" s="669"/>
      <c r="CD33" s="618" t="s">
        <v>307</v>
      </c>
      <c r="CE33" s="619"/>
      <c r="CF33" s="619"/>
      <c r="CG33" s="619"/>
      <c r="CH33" s="619"/>
      <c r="CI33" s="619"/>
      <c r="CJ33" s="619"/>
      <c r="CK33" s="619"/>
      <c r="CL33" s="619"/>
      <c r="CM33" s="619"/>
      <c r="CN33" s="619"/>
      <c r="CO33" s="619"/>
      <c r="CP33" s="619"/>
      <c r="CQ33" s="620"/>
      <c r="CR33" s="621">
        <v>10130777</v>
      </c>
      <c r="CS33" s="634"/>
      <c r="CT33" s="634"/>
      <c r="CU33" s="634"/>
      <c r="CV33" s="634"/>
      <c r="CW33" s="634"/>
      <c r="CX33" s="634"/>
      <c r="CY33" s="635"/>
      <c r="CZ33" s="624">
        <v>29.2</v>
      </c>
      <c r="DA33" s="636"/>
      <c r="DB33" s="636"/>
      <c r="DC33" s="637"/>
      <c r="DD33" s="627">
        <v>6558013</v>
      </c>
      <c r="DE33" s="634"/>
      <c r="DF33" s="634"/>
      <c r="DG33" s="634"/>
      <c r="DH33" s="634"/>
      <c r="DI33" s="634"/>
      <c r="DJ33" s="634"/>
      <c r="DK33" s="635"/>
      <c r="DL33" s="627">
        <v>4058776</v>
      </c>
      <c r="DM33" s="634"/>
      <c r="DN33" s="634"/>
      <c r="DO33" s="634"/>
      <c r="DP33" s="634"/>
      <c r="DQ33" s="634"/>
      <c r="DR33" s="634"/>
      <c r="DS33" s="634"/>
      <c r="DT33" s="634"/>
      <c r="DU33" s="634"/>
      <c r="DV33" s="635"/>
      <c r="DW33" s="624">
        <v>28.8</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572901</v>
      </c>
      <c r="S34" s="622"/>
      <c r="T34" s="622"/>
      <c r="U34" s="622"/>
      <c r="V34" s="622"/>
      <c r="W34" s="622"/>
      <c r="X34" s="622"/>
      <c r="Y34" s="623"/>
      <c r="Z34" s="659">
        <v>1.6</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3636115</v>
      </c>
      <c r="CS34" s="622"/>
      <c r="CT34" s="622"/>
      <c r="CU34" s="622"/>
      <c r="CV34" s="622"/>
      <c r="CW34" s="622"/>
      <c r="CX34" s="622"/>
      <c r="CY34" s="623"/>
      <c r="CZ34" s="624">
        <v>10.5</v>
      </c>
      <c r="DA34" s="636"/>
      <c r="DB34" s="636"/>
      <c r="DC34" s="637"/>
      <c r="DD34" s="627">
        <v>2344623</v>
      </c>
      <c r="DE34" s="622"/>
      <c r="DF34" s="622"/>
      <c r="DG34" s="622"/>
      <c r="DH34" s="622"/>
      <c r="DI34" s="622"/>
      <c r="DJ34" s="622"/>
      <c r="DK34" s="623"/>
      <c r="DL34" s="627">
        <v>1637519</v>
      </c>
      <c r="DM34" s="622"/>
      <c r="DN34" s="622"/>
      <c r="DO34" s="622"/>
      <c r="DP34" s="622"/>
      <c r="DQ34" s="622"/>
      <c r="DR34" s="622"/>
      <c r="DS34" s="622"/>
      <c r="DT34" s="622"/>
      <c r="DU34" s="622"/>
      <c r="DV34" s="623"/>
      <c r="DW34" s="624">
        <v>11.6</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1614449</v>
      </c>
      <c r="S35" s="622"/>
      <c r="T35" s="622"/>
      <c r="U35" s="622"/>
      <c r="V35" s="622"/>
      <c r="W35" s="622"/>
      <c r="X35" s="622"/>
      <c r="Y35" s="623"/>
      <c r="Z35" s="659">
        <v>4.5999999999999996</v>
      </c>
      <c r="AA35" s="659"/>
      <c r="AB35" s="659"/>
      <c r="AC35" s="659"/>
      <c r="AD35" s="660" t="s">
        <v>121</v>
      </c>
      <c r="AE35" s="660"/>
      <c r="AF35" s="660"/>
      <c r="AG35" s="660"/>
      <c r="AH35" s="660"/>
      <c r="AI35" s="660"/>
      <c r="AJ35" s="660"/>
      <c r="AK35" s="660"/>
      <c r="AL35" s="624" t="s">
        <v>121</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349729</v>
      </c>
      <c r="CS35" s="634"/>
      <c r="CT35" s="634"/>
      <c r="CU35" s="634"/>
      <c r="CV35" s="634"/>
      <c r="CW35" s="634"/>
      <c r="CX35" s="634"/>
      <c r="CY35" s="635"/>
      <c r="CZ35" s="624">
        <v>1</v>
      </c>
      <c r="DA35" s="636"/>
      <c r="DB35" s="636"/>
      <c r="DC35" s="637"/>
      <c r="DD35" s="627">
        <v>225728</v>
      </c>
      <c r="DE35" s="634"/>
      <c r="DF35" s="634"/>
      <c r="DG35" s="634"/>
      <c r="DH35" s="634"/>
      <c r="DI35" s="634"/>
      <c r="DJ35" s="634"/>
      <c r="DK35" s="635"/>
      <c r="DL35" s="627">
        <v>147184</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237953</v>
      </c>
      <c r="S36" s="622"/>
      <c r="T36" s="622"/>
      <c r="U36" s="622"/>
      <c r="V36" s="622"/>
      <c r="W36" s="622"/>
      <c r="X36" s="622"/>
      <c r="Y36" s="623"/>
      <c r="Z36" s="659">
        <v>0.7</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6">
        <v>2241849</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19073</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3524747</v>
      </c>
      <c r="CS36" s="622"/>
      <c r="CT36" s="622"/>
      <c r="CU36" s="622"/>
      <c r="CV36" s="622"/>
      <c r="CW36" s="622"/>
      <c r="CX36" s="622"/>
      <c r="CY36" s="623"/>
      <c r="CZ36" s="624">
        <v>10.199999999999999</v>
      </c>
      <c r="DA36" s="636"/>
      <c r="DB36" s="636"/>
      <c r="DC36" s="637"/>
      <c r="DD36" s="627">
        <v>2370183</v>
      </c>
      <c r="DE36" s="622"/>
      <c r="DF36" s="622"/>
      <c r="DG36" s="622"/>
      <c r="DH36" s="622"/>
      <c r="DI36" s="622"/>
      <c r="DJ36" s="622"/>
      <c r="DK36" s="623"/>
      <c r="DL36" s="627">
        <v>851222</v>
      </c>
      <c r="DM36" s="622"/>
      <c r="DN36" s="622"/>
      <c r="DO36" s="622"/>
      <c r="DP36" s="622"/>
      <c r="DQ36" s="622"/>
      <c r="DR36" s="622"/>
      <c r="DS36" s="622"/>
      <c r="DT36" s="622"/>
      <c r="DU36" s="622"/>
      <c r="DV36" s="623"/>
      <c r="DW36" s="624">
        <v>6</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857883</v>
      </c>
      <c r="S37" s="622"/>
      <c r="T37" s="622"/>
      <c r="U37" s="622"/>
      <c r="V37" s="622"/>
      <c r="W37" s="622"/>
      <c r="X37" s="622"/>
      <c r="Y37" s="623"/>
      <c r="Z37" s="659">
        <v>2.4</v>
      </c>
      <c r="AA37" s="659"/>
      <c r="AB37" s="659"/>
      <c r="AC37" s="659"/>
      <c r="AD37" s="660">
        <v>10145</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330820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-62293</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711684</v>
      </c>
      <c r="CS37" s="634"/>
      <c r="CT37" s="634"/>
      <c r="CU37" s="634"/>
      <c r="CV37" s="634"/>
      <c r="CW37" s="634"/>
      <c r="CX37" s="634"/>
      <c r="CY37" s="635"/>
      <c r="CZ37" s="624">
        <v>2.1</v>
      </c>
      <c r="DA37" s="636"/>
      <c r="DB37" s="636"/>
      <c r="DC37" s="637"/>
      <c r="DD37" s="627">
        <v>464670</v>
      </c>
      <c r="DE37" s="634"/>
      <c r="DF37" s="634"/>
      <c r="DG37" s="634"/>
      <c r="DH37" s="634"/>
      <c r="DI37" s="634"/>
      <c r="DJ37" s="634"/>
      <c r="DK37" s="635"/>
      <c r="DL37" s="627">
        <v>295577</v>
      </c>
      <c r="DM37" s="634"/>
      <c r="DN37" s="634"/>
      <c r="DO37" s="634"/>
      <c r="DP37" s="634"/>
      <c r="DQ37" s="634"/>
      <c r="DR37" s="634"/>
      <c r="DS37" s="634"/>
      <c r="DT37" s="634"/>
      <c r="DU37" s="634"/>
      <c r="DV37" s="635"/>
      <c r="DW37" s="624">
        <v>2.1</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2959715</v>
      </c>
      <c r="S38" s="622"/>
      <c r="T38" s="622"/>
      <c r="U38" s="622"/>
      <c r="V38" s="622"/>
      <c r="W38" s="622"/>
      <c r="X38" s="622"/>
      <c r="Y38" s="623"/>
      <c r="Z38" s="659">
        <v>8.4</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v>10476</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8170</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1900553</v>
      </c>
      <c r="CS38" s="622"/>
      <c r="CT38" s="622"/>
      <c r="CU38" s="622"/>
      <c r="CV38" s="622"/>
      <c r="CW38" s="622"/>
      <c r="CX38" s="622"/>
      <c r="CY38" s="623"/>
      <c r="CZ38" s="624">
        <v>5.5</v>
      </c>
      <c r="DA38" s="636"/>
      <c r="DB38" s="636"/>
      <c r="DC38" s="637"/>
      <c r="DD38" s="627">
        <v>1544715</v>
      </c>
      <c r="DE38" s="622"/>
      <c r="DF38" s="622"/>
      <c r="DG38" s="622"/>
      <c r="DH38" s="622"/>
      <c r="DI38" s="622"/>
      <c r="DJ38" s="622"/>
      <c r="DK38" s="623"/>
      <c r="DL38" s="627">
        <v>1421351</v>
      </c>
      <c r="DM38" s="622"/>
      <c r="DN38" s="622"/>
      <c r="DO38" s="622"/>
      <c r="DP38" s="622"/>
      <c r="DQ38" s="622"/>
      <c r="DR38" s="622"/>
      <c r="DS38" s="622"/>
      <c r="DT38" s="622"/>
      <c r="DU38" s="622"/>
      <c r="DV38" s="623"/>
      <c r="DW38" s="624">
        <v>10.1</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t="s">
        <v>121</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13442</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718133</v>
      </c>
      <c r="CS39" s="634"/>
      <c r="CT39" s="634"/>
      <c r="CU39" s="634"/>
      <c r="CV39" s="634"/>
      <c r="CW39" s="634"/>
      <c r="CX39" s="634"/>
      <c r="CY39" s="635"/>
      <c r="CZ39" s="624">
        <v>2.1</v>
      </c>
      <c r="DA39" s="636"/>
      <c r="DB39" s="636"/>
      <c r="DC39" s="637"/>
      <c r="DD39" s="627">
        <v>71264</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113415</v>
      </c>
      <c r="S40" s="622"/>
      <c r="T40" s="622"/>
      <c r="U40" s="622"/>
      <c r="V40" s="622"/>
      <c r="W40" s="622"/>
      <c r="X40" s="622"/>
      <c r="Y40" s="623"/>
      <c r="Z40" s="659">
        <v>0.3</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t="s">
        <v>121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78</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1500</v>
      </c>
      <c r="CS40" s="622"/>
      <c r="CT40" s="622"/>
      <c r="CU40" s="622"/>
      <c r="CV40" s="622"/>
      <c r="CW40" s="622"/>
      <c r="CX40" s="622"/>
      <c r="CY40" s="623"/>
      <c r="CZ40" s="624">
        <v>0</v>
      </c>
      <c r="DA40" s="636"/>
      <c r="DB40" s="636"/>
      <c r="DC40" s="637"/>
      <c r="DD40" s="627">
        <v>1500</v>
      </c>
      <c r="DE40" s="622"/>
      <c r="DF40" s="622"/>
      <c r="DG40" s="622"/>
      <c r="DH40" s="622"/>
      <c r="DI40" s="622"/>
      <c r="DJ40" s="622"/>
      <c r="DK40" s="623"/>
      <c r="DL40" s="627">
        <v>1500</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35302469</v>
      </c>
      <c r="S41" s="646"/>
      <c r="T41" s="646"/>
      <c r="U41" s="646"/>
      <c r="V41" s="646"/>
      <c r="W41" s="646"/>
      <c r="X41" s="646"/>
      <c r="Y41" s="649"/>
      <c r="Z41" s="650">
        <v>100</v>
      </c>
      <c r="AA41" s="650"/>
      <c r="AB41" s="650"/>
      <c r="AC41" s="650"/>
      <c r="AD41" s="651">
        <v>14003840</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688214</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1212339</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349</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6364227</v>
      </c>
      <c r="CS42" s="634"/>
      <c r="CT42" s="634"/>
      <c r="CU42" s="634"/>
      <c r="CV42" s="634"/>
      <c r="CW42" s="634"/>
      <c r="CX42" s="634"/>
      <c r="CY42" s="635"/>
      <c r="CZ42" s="624">
        <v>18.399999999999999</v>
      </c>
      <c r="DA42" s="636"/>
      <c r="DB42" s="636"/>
      <c r="DC42" s="637"/>
      <c r="DD42" s="627">
        <v>556390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130768</v>
      </c>
      <c r="CS43" s="634"/>
      <c r="CT43" s="634"/>
      <c r="CU43" s="634"/>
      <c r="CV43" s="634"/>
      <c r="CW43" s="634"/>
      <c r="CX43" s="634"/>
      <c r="CY43" s="635"/>
      <c r="CZ43" s="624">
        <v>0.4</v>
      </c>
      <c r="DA43" s="636"/>
      <c r="DB43" s="636"/>
      <c r="DC43" s="637"/>
      <c r="DD43" s="627">
        <v>130768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6261665</v>
      </c>
      <c r="CS44" s="622"/>
      <c r="CT44" s="622"/>
      <c r="CU44" s="622"/>
      <c r="CV44" s="622"/>
      <c r="CW44" s="622"/>
      <c r="CX44" s="622"/>
      <c r="CY44" s="623"/>
      <c r="CZ44" s="624">
        <v>18.100000000000001</v>
      </c>
      <c r="DA44" s="625"/>
      <c r="DB44" s="625"/>
      <c r="DC44" s="626"/>
      <c r="DD44" s="627">
        <v>542752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3732562</v>
      </c>
      <c r="CS45" s="634"/>
      <c r="CT45" s="634"/>
      <c r="CU45" s="634"/>
      <c r="CV45" s="634"/>
      <c r="CW45" s="634"/>
      <c r="CX45" s="634"/>
      <c r="CY45" s="635"/>
      <c r="CZ45" s="624">
        <v>10.8</v>
      </c>
      <c r="DA45" s="636"/>
      <c r="DB45" s="636"/>
      <c r="DC45" s="637"/>
      <c r="DD45" s="627">
        <v>218915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2529103</v>
      </c>
      <c r="CS46" s="622"/>
      <c r="CT46" s="622"/>
      <c r="CU46" s="622"/>
      <c r="CV46" s="622"/>
      <c r="CW46" s="622"/>
      <c r="CX46" s="622"/>
      <c r="CY46" s="623"/>
      <c r="CZ46" s="624">
        <v>7.3</v>
      </c>
      <c r="DA46" s="625"/>
      <c r="DB46" s="625"/>
      <c r="DC46" s="626"/>
      <c r="DD46" s="627">
        <v>323837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102562</v>
      </c>
      <c r="CS47" s="634"/>
      <c r="CT47" s="634"/>
      <c r="CU47" s="634"/>
      <c r="CV47" s="634"/>
      <c r="CW47" s="634"/>
      <c r="CX47" s="634"/>
      <c r="CY47" s="635"/>
      <c r="CZ47" s="624">
        <v>0.3</v>
      </c>
      <c r="DA47" s="636"/>
      <c r="DB47" s="636"/>
      <c r="DC47" s="637"/>
      <c r="DD47" s="627">
        <v>13638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34655052</v>
      </c>
      <c r="CS49" s="606"/>
      <c r="CT49" s="606"/>
      <c r="CU49" s="606"/>
      <c r="CV49" s="606"/>
      <c r="CW49" s="606"/>
      <c r="CX49" s="606"/>
      <c r="CY49" s="607"/>
      <c r="CZ49" s="608">
        <v>100</v>
      </c>
      <c r="DA49" s="609"/>
      <c r="DB49" s="609"/>
      <c r="DC49" s="610"/>
      <c r="DD49" s="611">
        <v>16225059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OQMrTzhcamBR1V5hQsYY/XL3U97mpWfWoEXFcJ4alN7lQzgAr5vdcrHjkhbGxuaqMbK9n1RPA+5F10EbLhn9LA==" saltValue="f/R5Hb7goNYieOaBh/QPJA==" spinCount="100000" sheet="1" objects="1" scenarios="1"/>
  <customSheetViews>
    <customSheetView guid="{D7B07542-8F3F-41CA-B372-1E5741C49264}"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 guid="{1D9B84AC-F432-4762-AB28-1C9F2D905AE1}" showGridLines="0" fitToPage="1" hiddenRows="1" hiddenColumns="1">
      <pageMargins left="0" right="0" top="0.39370078740157483" bottom="0.39370078740157483" header="0.19685039370078741" footer="0.19685039370078741"/>
      <printOptions horizontalCentered="1"/>
      <pageSetup paperSize="9" scale="70" orientation="landscape" r:id="rId2"/>
      <headerFooter alignWithMargins="0">
        <oddFooter>&amp;C&amp;P/&amp;N</oddFooter>
      </headerFooter>
    </customSheetView>
  </customSheetViews>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3"/>
  <headerFooter alignWithMargins="0">
    <oddFooter>&amp;C&amp;P/&amp;N</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G15" sqref="BG1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35287</v>
      </c>
      <c r="R7" s="1103"/>
      <c r="S7" s="1103"/>
      <c r="T7" s="1103"/>
      <c r="U7" s="1103"/>
      <c r="V7" s="1103">
        <v>34645</v>
      </c>
      <c r="W7" s="1103"/>
      <c r="X7" s="1103"/>
      <c r="Y7" s="1103"/>
      <c r="Z7" s="1103"/>
      <c r="AA7" s="1103">
        <v>642</v>
      </c>
      <c r="AB7" s="1103"/>
      <c r="AC7" s="1103"/>
      <c r="AD7" s="1103"/>
      <c r="AE7" s="1104"/>
      <c r="AF7" s="1105">
        <v>295</v>
      </c>
      <c r="AG7" s="1106"/>
      <c r="AH7" s="1106"/>
      <c r="AI7" s="1106"/>
      <c r="AJ7" s="1107"/>
      <c r="AK7" s="1108">
        <v>1614</v>
      </c>
      <c r="AL7" s="1109"/>
      <c r="AM7" s="1109"/>
      <c r="AN7" s="1109"/>
      <c r="AO7" s="1109"/>
      <c r="AP7" s="1109">
        <v>30437</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14</v>
      </c>
      <c r="R8" s="1039"/>
      <c r="S8" s="1039"/>
      <c r="T8" s="1039"/>
      <c r="U8" s="1039"/>
      <c r="V8" s="1039">
        <v>10</v>
      </c>
      <c r="W8" s="1039"/>
      <c r="X8" s="1039"/>
      <c r="Y8" s="1039"/>
      <c r="Z8" s="1039"/>
      <c r="AA8" s="1039">
        <v>5</v>
      </c>
      <c r="AB8" s="1039"/>
      <c r="AC8" s="1039"/>
      <c r="AD8" s="1039"/>
      <c r="AE8" s="1040"/>
      <c r="AF8" s="1035">
        <v>5</v>
      </c>
      <c r="AG8" s="1036"/>
      <c r="AH8" s="1036"/>
      <c r="AI8" s="1036"/>
      <c r="AJ8" s="1037"/>
      <c r="AK8" s="1080" t="s">
        <v>548</v>
      </c>
      <c r="AL8" s="1081"/>
      <c r="AM8" s="1081"/>
      <c r="AN8" s="1081"/>
      <c r="AO8" s="1081"/>
      <c r="AP8" s="1081" t="s">
        <v>548</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t="s">
        <v>376</v>
      </c>
      <c r="C9" s="1031"/>
      <c r="D9" s="1031"/>
      <c r="E9" s="1031"/>
      <c r="F9" s="1031"/>
      <c r="G9" s="1031"/>
      <c r="H9" s="1031"/>
      <c r="I9" s="1031"/>
      <c r="J9" s="1031"/>
      <c r="K9" s="1031"/>
      <c r="L9" s="1031"/>
      <c r="M9" s="1031"/>
      <c r="N9" s="1031"/>
      <c r="O9" s="1031"/>
      <c r="P9" s="1032"/>
      <c r="Q9" s="1038">
        <v>1</v>
      </c>
      <c r="R9" s="1039"/>
      <c r="S9" s="1039"/>
      <c r="T9" s="1039"/>
      <c r="U9" s="1039"/>
      <c r="V9" s="1039">
        <v>0</v>
      </c>
      <c r="W9" s="1039"/>
      <c r="X9" s="1039"/>
      <c r="Y9" s="1039"/>
      <c r="Z9" s="1039"/>
      <c r="AA9" s="1039">
        <v>1</v>
      </c>
      <c r="AB9" s="1039"/>
      <c r="AC9" s="1039"/>
      <c r="AD9" s="1039"/>
      <c r="AE9" s="1040"/>
      <c r="AF9" s="1035">
        <v>1</v>
      </c>
      <c r="AG9" s="1036"/>
      <c r="AH9" s="1036"/>
      <c r="AI9" s="1036"/>
      <c r="AJ9" s="1037"/>
      <c r="AK9" s="1080">
        <v>0</v>
      </c>
      <c r="AL9" s="1081"/>
      <c r="AM9" s="1081"/>
      <c r="AN9" s="1081"/>
      <c r="AO9" s="1081"/>
      <c r="AP9" s="1081">
        <v>34</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301</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7136</v>
      </c>
      <c r="R28" s="1051"/>
      <c r="S28" s="1051"/>
      <c r="T28" s="1051"/>
      <c r="U28" s="1051"/>
      <c r="V28" s="1051">
        <v>7117</v>
      </c>
      <c r="W28" s="1051"/>
      <c r="X28" s="1051"/>
      <c r="Y28" s="1051"/>
      <c r="Z28" s="1051"/>
      <c r="AA28" s="1051">
        <v>19</v>
      </c>
      <c r="AB28" s="1051"/>
      <c r="AC28" s="1051"/>
      <c r="AD28" s="1051"/>
      <c r="AE28" s="1052"/>
      <c r="AF28" s="1053">
        <v>19</v>
      </c>
      <c r="AG28" s="1051"/>
      <c r="AH28" s="1051"/>
      <c r="AI28" s="1051"/>
      <c r="AJ28" s="1054"/>
      <c r="AK28" s="1042">
        <v>1091</v>
      </c>
      <c r="AL28" s="1043"/>
      <c r="AM28" s="1043"/>
      <c r="AN28" s="1043"/>
      <c r="AO28" s="1043"/>
      <c r="AP28" s="1043" t="s">
        <v>487</v>
      </c>
      <c r="AQ28" s="1043"/>
      <c r="AR28" s="1043"/>
      <c r="AS28" s="1043"/>
      <c r="AT28" s="1043"/>
      <c r="AU28" s="1043" t="s">
        <v>487</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592</v>
      </c>
      <c r="R29" s="1039"/>
      <c r="S29" s="1039"/>
      <c r="T29" s="1039"/>
      <c r="U29" s="1039"/>
      <c r="V29" s="1039">
        <v>588</v>
      </c>
      <c r="W29" s="1039"/>
      <c r="X29" s="1039"/>
      <c r="Y29" s="1039"/>
      <c r="Z29" s="1039"/>
      <c r="AA29" s="1039">
        <v>4</v>
      </c>
      <c r="AB29" s="1039"/>
      <c r="AC29" s="1039"/>
      <c r="AD29" s="1039"/>
      <c r="AE29" s="1040"/>
      <c r="AF29" s="1035">
        <v>4</v>
      </c>
      <c r="AG29" s="1036"/>
      <c r="AH29" s="1036"/>
      <c r="AI29" s="1036"/>
      <c r="AJ29" s="1037"/>
      <c r="AK29" s="980">
        <v>128</v>
      </c>
      <c r="AL29" s="971"/>
      <c r="AM29" s="971"/>
      <c r="AN29" s="971"/>
      <c r="AO29" s="971"/>
      <c r="AP29" s="971" t="s">
        <v>487</v>
      </c>
      <c r="AQ29" s="971"/>
      <c r="AR29" s="971"/>
      <c r="AS29" s="971"/>
      <c r="AT29" s="971"/>
      <c r="AU29" s="971" t="s">
        <v>487</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1627</v>
      </c>
      <c r="R30" s="1039"/>
      <c r="S30" s="1039"/>
      <c r="T30" s="1039"/>
      <c r="U30" s="1039"/>
      <c r="V30" s="1039">
        <v>1360</v>
      </c>
      <c r="W30" s="1039"/>
      <c r="X30" s="1039"/>
      <c r="Y30" s="1039"/>
      <c r="Z30" s="1039"/>
      <c r="AA30" s="1039">
        <v>267</v>
      </c>
      <c r="AB30" s="1039"/>
      <c r="AC30" s="1039"/>
      <c r="AD30" s="1039"/>
      <c r="AE30" s="1040"/>
      <c r="AF30" s="1035">
        <v>1268</v>
      </c>
      <c r="AG30" s="1036"/>
      <c r="AH30" s="1036"/>
      <c r="AI30" s="1036"/>
      <c r="AJ30" s="1037"/>
      <c r="AK30" s="980">
        <v>10</v>
      </c>
      <c r="AL30" s="971"/>
      <c r="AM30" s="971"/>
      <c r="AN30" s="971"/>
      <c r="AO30" s="971"/>
      <c r="AP30" s="971">
        <v>483</v>
      </c>
      <c r="AQ30" s="971"/>
      <c r="AR30" s="971"/>
      <c r="AS30" s="971"/>
      <c r="AT30" s="971"/>
      <c r="AU30" s="971">
        <v>1</v>
      </c>
      <c r="AV30" s="971"/>
      <c r="AW30" s="971"/>
      <c r="AX30" s="971"/>
      <c r="AY30" s="971"/>
      <c r="AZ30" s="1041"/>
      <c r="BA30" s="1041"/>
      <c r="BB30" s="1041"/>
      <c r="BC30" s="1041"/>
      <c r="BD30" s="1041"/>
      <c r="BE30" s="972" t="s">
        <v>393</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394</v>
      </c>
      <c r="C31" s="1031"/>
      <c r="D31" s="1031"/>
      <c r="E31" s="1031"/>
      <c r="F31" s="1031"/>
      <c r="G31" s="1031"/>
      <c r="H31" s="1031"/>
      <c r="I31" s="1031"/>
      <c r="J31" s="1031"/>
      <c r="K31" s="1031"/>
      <c r="L31" s="1031"/>
      <c r="M31" s="1031"/>
      <c r="N31" s="1031"/>
      <c r="O31" s="1031"/>
      <c r="P31" s="1032"/>
      <c r="Q31" s="1038">
        <v>910</v>
      </c>
      <c r="R31" s="1039"/>
      <c r="S31" s="1039"/>
      <c r="T31" s="1039"/>
      <c r="U31" s="1039"/>
      <c r="V31" s="1039">
        <v>920</v>
      </c>
      <c r="W31" s="1039"/>
      <c r="X31" s="1039"/>
      <c r="Y31" s="1039"/>
      <c r="Z31" s="1039"/>
      <c r="AA31" s="1039">
        <v>-9</v>
      </c>
      <c r="AB31" s="1039"/>
      <c r="AC31" s="1039"/>
      <c r="AD31" s="1039"/>
      <c r="AE31" s="1040"/>
      <c r="AF31" s="1035">
        <v>339</v>
      </c>
      <c r="AG31" s="1036"/>
      <c r="AH31" s="1036"/>
      <c r="AI31" s="1036"/>
      <c r="AJ31" s="1037"/>
      <c r="AK31" s="980">
        <v>539</v>
      </c>
      <c r="AL31" s="971"/>
      <c r="AM31" s="971"/>
      <c r="AN31" s="971"/>
      <c r="AO31" s="971"/>
      <c r="AP31" s="971">
        <v>3945</v>
      </c>
      <c r="AQ31" s="971"/>
      <c r="AR31" s="971"/>
      <c r="AS31" s="971"/>
      <c r="AT31" s="971"/>
      <c r="AU31" s="971">
        <v>2249</v>
      </c>
      <c r="AV31" s="971"/>
      <c r="AW31" s="971"/>
      <c r="AX31" s="971"/>
      <c r="AY31" s="971"/>
      <c r="AZ31" s="1041"/>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1631</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398</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399</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549</v>
      </c>
      <c r="C68" s="986"/>
      <c r="D68" s="986"/>
      <c r="E68" s="986"/>
      <c r="F68" s="986"/>
      <c r="G68" s="986"/>
      <c r="H68" s="986"/>
      <c r="I68" s="986"/>
      <c r="J68" s="986"/>
      <c r="K68" s="986"/>
      <c r="L68" s="986"/>
      <c r="M68" s="986"/>
      <c r="N68" s="986"/>
      <c r="O68" s="986"/>
      <c r="P68" s="987"/>
      <c r="Q68" s="988">
        <v>298</v>
      </c>
      <c r="R68" s="982"/>
      <c r="S68" s="982"/>
      <c r="T68" s="982"/>
      <c r="U68" s="982"/>
      <c r="V68" s="982">
        <v>271</v>
      </c>
      <c r="W68" s="982"/>
      <c r="X68" s="982"/>
      <c r="Y68" s="982"/>
      <c r="Z68" s="982"/>
      <c r="AA68" s="982">
        <v>27</v>
      </c>
      <c r="AB68" s="982"/>
      <c r="AC68" s="982"/>
      <c r="AD68" s="982"/>
      <c r="AE68" s="982"/>
      <c r="AF68" s="982">
        <v>27</v>
      </c>
      <c r="AG68" s="982"/>
      <c r="AH68" s="982"/>
      <c r="AI68" s="982"/>
      <c r="AJ68" s="982"/>
      <c r="AK68" s="982" t="s">
        <v>487</v>
      </c>
      <c r="AL68" s="982"/>
      <c r="AM68" s="982"/>
      <c r="AN68" s="982"/>
      <c r="AO68" s="982"/>
      <c r="AP68" s="982" t="s">
        <v>487</v>
      </c>
      <c r="AQ68" s="982"/>
      <c r="AR68" s="982"/>
      <c r="AS68" s="982"/>
      <c r="AT68" s="982"/>
      <c r="AU68" s="982" t="s">
        <v>487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550</v>
      </c>
      <c r="C69" s="975"/>
      <c r="D69" s="975"/>
      <c r="E69" s="975"/>
      <c r="F69" s="975"/>
      <c r="G69" s="975"/>
      <c r="H69" s="975"/>
      <c r="I69" s="975"/>
      <c r="J69" s="975"/>
      <c r="K69" s="975"/>
      <c r="L69" s="975"/>
      <c r="M69" s="975"/>
      <c r="N69" s="975"/>
      <c r="O69" s="975"/>
      <c r="P69" s="976"/>
      <c r="Q69" s="977">
        <v>157647</v>
      </c>
      <c r="R69" s="971"/>
      <c r="S69" s="971"/>
      <c r="T69" s="971"/>
      <c r="U69" s="971"/>
      <c r="V69" s="971">
        <v>152544</v>
      </c>
      <c r="W69" s="971"/>
      <c r="X69" s="971"/>
      <c r="Y69" s="971"/>
      <c r="Z69" s="971"/>
      <c r="AA69" s="971">
        <v>5102</v>
      </c>
      <c r="AB69" s="971"/>
      <c r="AC69" s="971"/>
      <c r="AD69" s="971"/>
      <c r="AE69" s="971"/>
      <c r="AF69" s="971">
        <v>5102</v>
      </c>
      <c r="AG69" s="971"/>
      <c r="AH69" s="971"/>
      <c r="AI69" s="971"/>
      <c r="AJ69" s="971"/>
      <c r="AK69" s="971" t="s">
        <v>487</v>
      </c>
      <c r="AL69" s="971"/>
      <c r="AM69" s="971"/>
      <c r="AN69" s="971"/>
      <c r="AO69" s="971"/>
      <c r="AP69" s="971" t="s">
        <v>487</v>
      </c>
      <c r="AQ69" s="971"/>
      <c r="AR69" s="971"/>
      <c r="AS69" s="971"/>
      <c r="AT69" s="971"/>
      <c r="AU69" s="971" t="s">
        <v>487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551</v>
      </c>
      <c r="C70" s="975"/>
      <c r="D70" s="975"/>
      <c r="E70" s="975"/>
      <c r="F70" s="975"/>
      <c r="G70" s="975"/>
      <c r="H70" s="975"/>
      <c r="I70" s="975"/>
      <c r="J70" s="975"/>
      <c r="K70" s="975"/>
      <c r="L70" s="975"/>
      <c r="M70" s="975"/>
      <c r="N70" s="975"/>
      <c r="O70" s="975"/>
      <c r="P70" s="976"/>
      <c r="Q70" s="977">
        <v>214</v>
      </c>
      <c r="R70" s="971"/>
      <c r="S70" s="971"/>
      <c r="T70" s="971"/>
      <c r="U70" s="971"/>
      <c r="V70" s="971">
        <v>200</v>
      </c>
      <c r="W70" s="971"/>
      <c r="X70" s="971"/>
      <c r="Y70" s="971"/>
      <c r="Z70" s="971"/>
      <c r="AA70" s="971">
        <v>14</v>
      </c>
      <c r="AB70" s="971"/>
      <c r="AC70" s="971"/>
      <c r="AD70" s="971"/>
      <c r="AE70" s="971"/>
      <c r="AF70" s="971">
        <v>14</v>
      </c>
      <c r="AG70" s="971"/>
      <c r="AH70" s="971"/>
      <c r="AI70" s="971"/>
      <c r="AJ70" s="971"/>
      <c r="AK70" s="971" t="s">
        <v>487</v>
      </c>
      <c r="AL70" s="971"/>
      <c r="AM70" s="971"/>
      <c r="AN70" s="971"/>
      <c r="AO70" s="971"/>
      <c r="AP70" s="971" t="s">
        <v>487</v>
      </c>
      <c r="AQ70" s="971"/>
      <c r="AR70" s="971"/>
      <c r="AS70" s="971"/>
      <c r="AT70" s="971"/>
      <c r="AU70" s="971" t="s">
        <v>487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552</v>
      </c>
      <c r="C71" s="975"/>
      <c r="D71" s="975"/>
      <c r="E71" s="975"/>
      <c r="F71" s="975"/>
      <c r="G71" s="975"/>
      <c r="H71" s="975"/>
      <c r="I71" s="975"/>
      <c r="J71" s="975"/>
      <c r="K71" s="975"/>
      <c r="L71" s="975"/>
      <c r="M71" s="975"/>
      <c r="N71" s="975"/>
      <c r="O71" s="975"/>
      <c r="P71" s="976"/>
      <c r="Q71" s="977">
        <v>109</v>
      </c>
      <c r="R71" s="971"/>
      <c r="S71" s="971"/>
      <c r="T71" s="971"/>
      <c r="U71" s="971"/>
      <c r="V71" s="971">
        <v>105</v>
      </c>
      <c r="W71" s="971"/>
      <c r="X71" s="971"/>
      <c r="Y71" s="971"/>
      <c r="Z71" s="971"/>
      <c r="AA71" s="971">
        <v>4</v>
      </c>
      <c r="AB71" s="971"/>
      <c r="AC71" s="971"/>
      <c r="AD71" s="971"/>
      <c r="AE71" s="971"/>
      <c r="AF71" s="971">
        <v>4</v>
      </c>
      <c r="AG71" s="971"/>
      <c r="AH71" s="971"/>
      <c r="AI71" s="971"/>
      <c r="AJ71" s="971"/>
      <c r="AK71" s="971">
        <v>1</v>
      </c>
      <c r="AL71" s="971"/>
      <c r="AM71" s="971"/>
      <c r="AN71" s="971"/>
      <c r="AO71" s="971"/>
      <c r="AP71" s="971" t="s">
        <v>487</v>
      </c>
      <c r="AQ71" s="971"/>
      <c r="AR71" s="971"/>
      <c r="AS71" s="971"/>
      <c r="AT71" s="971"/>
      <c r="AU71" s="971" t="s">
        <v>487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553</v>
      </c>
      <c r="C72" s="975"/>
      <c r="D72" s="975"/>
      <c r="E72" s="975"/>
      <c r="F72" s="975"/>
      <c r="G72" s="975"/>
      <c r="H72" s="975"/>
      <c r="I72" s="975"/>
      <c r="J72" s="975"/>
      <c r="K72" s="975"/>
      <c r="L72" s="975"/>
      <c r="M72" s="975"/>
      <c r="N72" s="975"/>
      <c r="O72" s="975"/>
      <c r="P72" s="976"/>
      <c r="Q72" s="977">
        <v>349</v>
      </c>
      <c r="R72" s="971"/>
      <c r="S72" s="971"/>
      <c r="T72" s="971"/>
      <c r="U72" s="971"/>
      <c r="V72" s="971">
        <v>192</v>
      </c>
      <c r="W72" s="971"/>
      <c r="X72" s="971"/>
      <c r="Y72" s="971"/>
      <c r="Z72" s="971"/>
      <c r="AA72" s="971">
        <v>157</v>
      </c>
      <c r="AB72" s="971"/>
      <c r="AC72" s="971"/>
      <c r="AD72" s="971"/>
      <c r="AE72" s="971"/>
      <c r="AF72" s="971">
        <v>9</v>
      </c>
      <c r="AG72" s="971"/>
      <c r="AH72" s="971"/>
      <c r="AI72" s="971"/>
      <c r="AJ72" s="971"/>
      <c r="AK72" s="971">
        <v>82</v>
      </c>
      <c r="AL72" s="971"/>
      <c r="AM72" s="971"/>
      <c r="AN72" s="971"/>
      <c r="AO72" s="971"/>
      <c r="AP72" s="971">
        <v>22</v>
      </c>
      <c r="AQ72" s="971"/>
      <c r="AR72" s="971"/>
      <c r="AS72" s="971"/>
      <c r="AT72" s="971"/>
      <c r="AU72" s="971" t="s">
        <v>487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554</v>
      </c>
      <c r="C73" s="975"/>
      <c r="D73" s="975"/>
      <c r="E73" s="975"/>
      <c r="F73" s="975"/>
      <c r="G73" s="975"/>
      <c r="H73" s="975"/>
      <c r="I73" s="975"/>
      <c r="J73" s="975"/>
      <c r="K73" s="975"/>
      <c r="L73" s="975"/>
      <c r="M73" s="975"/>
      <c r="N73" s="975"/>
      <c r="O73" s="975"/>
      <c r="P73" s="976"/>
      <c r="Q73" s="977">
        <v>395</v>
      </c>
      <c r="R73" s="971"/>
      <c r="S73" s="971"/>
      <c r="T73" s="971"/>
      <c r="U73" s="971"/>
      <c r="V73" s="971">
        <v>385</v>
      </c>
      <c r="W73" s="971"/>
      <c r="X73" s="971"/>
      <c r="Y73" s="971"/>
      <c r="Z73" s="971"/>
      <c r="AA73" s="971">
        <v>10</v>
      </c>
      <c r="AB73" s="971"/>
      <c r="AC73" s="971"/>
      <c r="AD73" s="971"/>
      <c r="AE73" s="971"/>
      <c r="AF73" s="971">
        <v>10</v>
      </c>
      <c r="AG73" s="971"/>
      <c r="AH73" s="971"/>
      <c r="AI73" s="971"/>
      <c r="AJ73" s="971"/>
      <c r="AK73" s="971">
        <v>36</v>
      </c>
      <c r="AL73" s="971"/>
      <c r="AM73" s="971"/>
      <c r="AN73" s="971"/>
      <c r="AO73" s="971"/>
      <c r="AP73" s="971">
        <v>522</v>
      </c>
      <c r="AQ73" s="971"/>
      <c r="AR73" s="971"/>
      <c r="AS73" s="971"/>
      <c r="AT73" s="971"/>
      <c r="AU73" s="971" t="s">
        <v>487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555</v>
      </c>
      <c r="C74" s="975"/>
      <c r="D74" s="975"/>
      <c r="E74" s="975"/>
      <c r="F74" s="975"/>
      <c r="G74" s="975"/>
      <c r="H74" s="975"/>
      <c r="I74" s="975"/>
      <c r="J74" s="975"/>
      <c r="K74" s="975"/>
      <c r="L74" s="975"/>
      <c r="M74" s="975"/>
      <c r="N74" s="975"/>
      <c r="O74" s="975"/>
      <c r="P74" s="976"/>
      <c r="Q74" s="977">
        <v>1779</v>
      </c>
      <c r="R74" s="971"/>
      <c r="S74" s="971"/>
      <c r="T74" s="971"/>
      <c r="U74" s="971"/>
      <c r="V74" s="971">
        <v>1740</v>
      </c>
      <c r="W74" s="971"/>
      <c r="X74" s="971"/>
      <c r="Y74" s="971"/>
      <c r="Z74" s="971"/>
      <c r="AA74" s="971">
        <v>39</v>
      </c>
      <c r="AB74" s="971"/>
      <c r="AC74" s="971"/>
      <c r="AD74" s="971"/>
      <c r="AE74" s="971"/>
      <c r="AF74" s="971">
        <v>39</v>
      </c>
      <c r="AG74" s="971"/>
      <c r="AH74" s="971"/>
      <c r="AI74" s="971"/>
      <c r="AJ74" s="971"/>
      <c r="AK74" s="971">
        <v>78</v>
      </c>
      <c r="AL74" s="971"/>
      <c r="AM74" s="971"/>
      <c r="AN74" s="971"/>
      <c r="AO74" s="971"/>
      <c r="AP74" s="971" t="s">
        <v>487</v>
      </c>
      <c r="AQ74" s="971"/>
      <c r="AR74" s="971"/>
      <c r="AS74" s="971"/>
      <c r="AT74" s="971"/>
      <c r="AU74" s="971" t="s">
        <v>487</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556</v>
      </c>
      <c r="C75" s="975"/>
      <c r="D75" s="975"/>
      <c r="E75" s="975"/>
      <c r="F75" s="975"/>
      <c r="G75" s="975"/>
      <c r="H75" s="975"/>
      <c r="I75" s="975"/>
      <c r="J75" s="975"/>
      <c r="K75" s="975"/>
      <c r="L75" s="975"/>
      <c r="M75" s="975"/>
      <c r="N75" s="975"/>
      <c r="O75" s="975"/>
      <c r="P75" s="976"/>
      <c r="Q75" s="978">
        <v>38927</v>
      </c>
      <c r="R75" s="979"/>
      <c r="S75" s="979"/>
      <c r="T75" s="979"/>
      <c r="U75" s="980"/>
      <c r="V75" s="981">
        <v>37577</v>
      </c>
      <c r="W75" s="979"/>
      <c r="X75" s="979"/>
      <c r="Y75" s="979"/>
      <c r="Z75" s="980"/>
      <c r="AA75" s="981">
        <v>1350</v>
      </c>
      <c r="AB75" s="979"/>
      <c r="AC75" s="979"/>
      <c r="AD75" s="979"/>
      <c r="AE75" s="980"/>
      <c r="AF75" s="981">
        <v>1350</v>
      </c>
      <c r="AG75" s="979"/>
      <c r="AH75" s="979"/>
      <c r="AI75" s="979"/>
      <c r="AJ75" s="980"/>
      <c r="AK75" s="981">
        <v>1111</v>
      </c>
      <c r="AL75" s="979"/>
      <c r="AM75" s="979"/>
      <c r="AN75" s="979"/>
      <c r="AO75" s="980"/>
      <c r="AP75" s="981" t="s">
        <v>487</v>
      </c>
      <c r="AQ75" s="979"/>
      <c r="AR75" s="979"/>
      <c r="AS75" s="979"/>
      <c r="AT75" s="980"/>
      <c r="AU75" s="981" t="s">
        <v>487</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557</v>
      </c>
      <c r="C76" s="975"/>
      <c r="D76" s="975"/>
      <c r="E76" s="975"/>
      <c r="F76" s="975"/>
      <c r="G76" s="975"/>
      <c r="H76" s="975"/>
      <c r="I76" s="975"/>
      <c r="J76" s="975"/>
      <c r="K76" s="975"/>
      <c r="L76" s="975"/>
      <c r="M76" s="975"/>
      <c r="N76" s="975"/>
      <c r="O76" s="975"/>
      <c r="P76" s="976"/>
      <c r="Q76" s="978">
        <v>799</v>
      </c>
      <c r="R76" s="979"/>
      <c r="S76" s="979"/>
      <c r="T76" s="979"/>
      <c r="U76" s="980"/>
      <c r="V76" s="981">
        <v>710</v>
      </c>
      <c r="W76" s="979"/>
      <c r="X76" s="979"/>
      <c r="Y76" s="979"/>
      <c r="Z76" s="980"/>
      <c r="AA76" s="981">
        <v>89</v>
      </c>
      <c r="AB76" s="979"/>
      <c r="AC76" s="979"/>
      <c r="AD76" s="979"/>
      <c r="AE76" s="980"/>
      <c r="AF76" s="981">
        <v>89</v>
      </c>
      <c r="AG76" s="979"/>
      <c r="AH76" s="979"/>
      <c r="AI76" s="979"/>
      <c r="AJ76" s="980"/>
      <c r="AK76" s="981">
        <v>31</v>
      </c>
      <c r="AL76" s="979"/>
      <c r="AM76" s="979"/>
      <c r="AN76" s="979"/>
      <c r="AO76" s="980"/>
      <c r="AP76" s="981">
        <v>967</v>
      </c>
      <c r="AQ76" s="979"/>
      <c r="AR76" s="979"/>
      <c r="AS76" s="979"/>
      <c r="AT76" s="980"/>
      <c r="AU76" s="981" t="s">
        <v>487</v>
      </c>
      <c r="AV76" s="979"/>
      <c r="AW76" s="979"/>
      <c r="AX76" s="979"/>
      <c r="AY76" s="980"/>
      <c r="AZ76" s="972" t="s">
        <v>563</v>
      </c>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558</v>
      </c>
      <c r="C77" s="975"/>
      <c r="D77" s="975"/>
      <c r="E77" s="975"/>
      <c r="F77" s="975"/>
      <c r="G77" s="975"/>
      <c r="H77" s="975"/>
      <c r="I77" s="975"/>
      <c r="J77" s="975"/>
      <c r="K77" s="975"/>
      <c r="L77" s="975"/>
      <c r="M77" s="975"/>
      <c r="N77" s="975"/>
      <c r="O77" s="975"/>
      <c r="P77" s="976"/>
      <c r="Q77" s="978">
        <v>0</v>
      </c>
      <c r="R77" s="979"/>
      <c r="S77" s="979"/>
      <c r="T77" s="979"/>
      <c r="U77" s="980"/>
      <c r="V77" s="981">
        <v>18</v>
      </c>
      <c r="W77" s="979"/>
      <c r="X77" s="979"/>
      <c r="Y77" s="979"/>
      <c r="Z77" s="980"/>
      <c r="AA77" s="981">
        <v>-18</v>
      </c>
      <c r="AB77" s="979"/>
      <c r="AC77" s="979"/>
      <c r="AD77" s="979"/>
      <c r="AE77" s="980"/>
      <c r="AF77" s="981">
        <v>-18</v>
      </c>
      <c r="AG77" s="979"/>
      <c r="AH77" s="979"/>
      <c r="AI77" s="979"/>
      <c r="AJ77" s="980"/>
      <c r="AK77" s="981" t="s">
        <v>487</v>
      </c>
      <c r="AL77" s="979"/>
      <c r="AM77" s="979"/>
      <c r="AN77" s="979"/>
      <c r="AO77" s="980"/>
      <c r="AP77" s="981" t="s">
        <v>487</v>
      </c>
      <c r="AQ77" s="979"/>
      <c r="AR77" s="979"/>
      <c r="AS77" s="979"/>
      <c r="AT77" s="980"/>
      <c r="AU77" s="981" t="s">
        <v>487</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559</v>
      </c>
      <c r="C78" s="975"/>
      <c r="D78" s="975"/>
      <c r="E78" s="975"/>
      <c r="F78" s="975"/>
      <c r="G78" s="975"/>
      <c r="H78" s="975"/>
      <c r="I78" s="975"/>
      <c r="J78" s="975"/>
      <c r="K78" s="975"/>
      <c r="L78" s="975"/>
      <c r="M78" s="975"/>
      <c r="N78" s="975"/>
      <c r="O78" s="975"/>
      <c r="P78" s="976"/>
      <c r="Q78" s="977">
        <v>1324</v>
      </c>
      <c r="R78" s="971"/>
      <c r="S78" s="971"/>
      <c r="T78" s="971"/>
      <c r="U78" s="971"/>
      <c r="V78" s="971">
        <v>1279</v>
      </c>
      <c r="W78" s="971"/>
      <c r="X78" s="971"/>
      <c r="Y78" s="971"/>
      <c r="Z78" s="971"/>
      <c r="AA78" s="971">
        <v>45</v>
      </c>
      <c r="AB78" s="971"/>
      <c r="AC78" s="971"/>
      <c r="AD78" s="971"/>
      <c r="AE78" s="971"/>
      <c r="AF78" s="971">
        <v>45</v>
      </c>
      <c r="AG78" s="971"/>
      <c r="AH78" s="971"/>
      <c r="AI78" s="971"/>
      <c r="AJ78" s="971"/>
      <c r="AK78" s="971" t="s">
        <v>487</v>
      </c>
      <c r="AL78" s="971"/>
      <c r="AM78" s="971"/>
      <c r="AN78" s="971"/>
      <c r="AO78" s="971"/>
      <c r="AP78" s="971">
        <v>431</v>
      </c>
      <c r="AQ78" s="971"/>
      <c r="AR78" s="971"/>
      <c r="AS78" s="971"/>
      <c r="AT78" s="971"/>
      <c r="AU78" s="971" t="s">
        <v>487</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560</v>
      </c>
      <c r="C79" s="975"/>
      <c r="D79" s="975"/>
      <c r="E79" s="975"/>
      <c r="F79" s="975"/>
      <c r="G79" s="975"/>
      <c r="H79" s="975"/>
      <c r="I79" s="975"/>
      <c r="J79" s="975"/>
      <c r="K79" s="975"/>
      <c r="L79" s="975"/>
      <c r="M79" s="975"/>
      <c r="N79" s="975"/>
      <c r="O79" s="975"/>
      <c r="P79" s="976"/>
      <c r="Q79" s="977">
        <v>969</v>
      </c>
      <c r="R79" s="971"/>
      <c r="S79" s="971"/>
      <c r="T79" s="971"/>
      <c r="U79" s="971"/>
      <c r="V79" s="971">
        <v>937</v>
      </c>
      <c r="W79" s="971"/>
      <c r="X79" s="971"/>
      <c r="Y79" s="971"/>
      <c r="Z79" s="971"/>
      <c r="AA79" s="971">
        <v>32</v>
      </c>
      <c r="AB79" s="971"/>
      <c r="AC79" s="971"/>
      <c r="AD79" s="971"/>
      <c r="AE79" s="971"/>
      <c r="AF79" s="971">
        <v>32</v>
      </c>
      <c r="AG79" s="971"/>
      <c r="AH79" s="971"/>
      <c r="AI79" s="971"/>
      <c r="AJ79" s="971"/>
      <c r="AK79" s="971">
        <v>30</v>
      </c>
      <c r="AL79" s="971"/>
      <c r="AM79" s="971"/>
      <c r="AN79" s="971"/>
      <c r="AO79" s="971"/>
      <c r="AP79" s="971">
        <v>304</v>
      </c>
      <c r="AQ79" s="971"/>
      <c r="AR79" s="971"/>
      <c r="AS79" s="971"/>
      <c r="AT79" s="971"/>
      <c r="AU79" s="971" t="s">
        <v>487</v>
      </c>
      <c r="AV79" s="971"/>
      <c r="AW79" s="971"/>
      <c r="AX79" s="971"/>
      <c r="AY79" s="971"/>
      <c r="AZ79" s="972" t="s">
        <v>563</v>
      </c>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561</v>
      </c>
      <c r="C80" s="975"/>
      <c r="D80" s="975"/>
      <c r="E80" s="975"/>
      <c r="F80" s="975"/>
      <c r="G80" s="975"/>
      <c r="H80" s="975"/>
      <c r="I80" s="975"/>
      <c r="J80" s="975"/>
      <c r="K80" s="975"/>
      <c r="L80" s="975"/>
      <c r="M80" s="975"/>
      <c r="N80" s="975"/>
      <c r="O80" s="975"/>
      <c r="P80" s="976"/>
      <c r="Q80" s="977">
        <v>279</v>
      </c>
      <c r="R80" s="971"/>
      <c r="S80" s="971"/>
      <c r="T80" s="971"/>
      <c r="U80" s="971"/>
      <c r="V80" s="971">
        <v>272</v>
      </c>
      <c r="W80" s="971"/>
      <c r="X80" s="971"/>
      <c r="Y80" s="971"/>
      <c r="Z80" s="971"/>
      <c r="AA80" s="971">
        <v>7</v>
      </c>
      <c r="AB80" s="971"/>
      <c r="AC80" s="971"/>
      <c r="AD80" s="971"/>
      <c r="AE80" s="971"/>
      <c r="AF80" s="971">
        <v>7</v>
      </c>
      <c r="AG80" s="971"/>
      <c r="AH80" s="971"/>
      <c r="AI80" s="971"/>
      <c r="AJ80" s="971"/>
      <c r="AK80" s="971">
        <v>1</v>
      </c>
      <c r="AL80" s="971"/>
      <c r="AM80" s="971"/>
      <c r="AN80" s="971"/>
      <c r="AO80" s="971"/>
      <c r="AP80" s="971">
        <v>132</v>
      </c>
      <c r="AQ80" s="971"/>
      <c r="AR80" s="971"/>
      <c r="AS80" s="971"/>
      <c r="AT80" s="971"/>
      <c r="AU80" s="971" t="s">
        <v>487</v>
      </c>
      <c r="AV80" s="971"/>
      <c r="AW80" s="971"/>
      <c r="AX80" s="971"/>
      <c r="AY80" s="971"/>
      <c r="AZ80" s="972" t="s">
        <v>563</v>
      </c>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t="s">
        <v>562</v>
      </c>
      <c r="C81" s="975"/>
      <c r="D81" s="975"/>
      <c r="E81" s="975"/>
      <c r="F81" s="975"/>
      <c r="G81" s="975"/>
      <c r="H81" s="975"/>
      <c r="I81" s="975"/>
      <c r="J81" s="975"/>
      <c r="K81" s="975"/>
      <c r="L81" s="975"/>
      <c r="M81" s="975"/>
      <c r="N81" s="975"/>
      <c r="O81" s="975"/>
      <c r="P81" s="976"/>
      <c r="Q81" s="977">
        <v>7664</v>
      </c>
      <c r="R81" s="971"/>
      <c r="S81" s="971"/>
      <c r="T81" s="971"/>
      <c r="U81" s="971"/>
      <c r="V81" s="971">
        <v>7152</v>
      </c>
      <c r="W81" s="971"/>
      <c r="X81" s="971"/>
      <c r="Y81" s="971"/>
      <c r="Z81" s="971"/>
      <c r="AA81" s="971">
        <v>512</v>
      </c>
      <c r="AB81" s="971"/>
      <c r="AC81" s="971"/>
      <c r="AD81" s="971"/>
      <c r="AE81" s="971"/>
      <c r="AF81" s="971">
        <v>512</v>
      </c>
      <c r="AG81" s="971"/>
      <c r="AH81" s="971"/>
      <c r="AI81" s="971"/>
      <c r="AJ81" s="971"/>
      <c r="AK81" s="971" t="s">
        <v>487</v>
      </c>
      <c r="AL81" s="971"/>
      <c r="AM81" s="971"/>
      <c r="AN81" s="971"/>
      <c r="AO81" s="971"/>
      <c r="AP81" s="971" t="s">
        <v>487</v>
      </c>
      <c r="AQ81" s="971"/>
      <c r="AR81" s="971"/>
      <c r="AS81" s="971"/>
      <c r="AT81" s="971"/>
      <c r="AU81" s="971" t="s">
        <v>487</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2134354</v>
      </c>
      <c r="AB110" s="889"/>
      <c r="AC110" s="889"/>
      <c r="AD110" s="889"/>
      <c r="AE110" s="890"/>
      <c r="AF110" s="891">
        <v>2158096</v>
      </c>
      <c r="AG110" s="889"/>
      <c r="AH110" s="889"/>
      <c r="AI110" s="889"/>
      <c r="AJ110" s="890"/>
      <c r="AK110" s="891">
        <v>2202175</v>
      </c>
      <c r="AL110" s="889"/>
      <c r="AM110" s="889"/>
      <c r="AN110" s="889"/>
      <c r="AO110" s="890"/>
      <c r="AP110" s="892">
        <v>17.7</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29636195</v>
      </c>
      <c r="BR110" s="842"/>
      <c r="BS110" s="842"/>
      <c r="BT110" s="842"/>
      <c r="BU110" s="842"/>
      <c r="BV110" s="842">
        <v>29545887</v>
      </c>
      <c r="BW110" s="842"/>
      <c r="BX110" s="842"/>
      <c r="BY110" s="842"/>
      <c r="BZ110" s="842"/>
      <c r="CA110" s="842">
        <v>30471288</v>
      </c>
      <c r="CB110" s="842"/>
      <c r="CC110" s="842"/>
      <c r="CD110" s="842"/>
      <c r="CE110" s="842"/>
      <c r="CF110" s="866">
        <v>244.5</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121</v>
      </c>
      <c r="BR111" s="817"/>
      <c r="BS111" s="817"/>
      <c r="BT111" s="817"/>
      <c r="BU111" s="817"/>
      <c r="BV111" s="817" t="s">
        <v>121</v>
      </c>
      <c r="BW111" s="817"/>
      <c r="BX111" s="817"/>
      <c r="BY111" s="817"/>
      <c r="BZ111" s="817"/>
      <c r="CA111" s="817" t="s">
        <v>121</v>
      </c>
      <c r="CB111" s="817"/>
      <c r="CC111" s="817"/>
      <c r="CD111" s="817"/>
      <c r="CE111" s="817"/>
      <c r="CF111" s="875" t="s">
        <v>121</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2295975</v>
      </c>
      <c r="BR112" s="817"/>
      <c r="BS112" s="817"/>
      <c r="BT112" s="817"/>
      <c r="BU112" s="817"/>
      <c r="BV112" s="817">
        <v>2285382</v>
      </c>
      <c r="BW112" s="817"/>
      <c r="BX112" s="817"/>
      <c r="BY112" s="817"/>
      <c r="BZ112" s="817"/>
      <c r="CA112" s="817">
        <v>2249558</v>
      </c>
      <c r="CB112" s="817"/>
      <c r="CC112" s="817"/>
      <c r="CD112" s="817"/>
      <c r="CE112" s="817"/>
      <c r="CF112" s="875">
        <v>18.100000000000001</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249518</v>
      </c>
      <c r="AB113" s="919"/>
      <c r="AC113" s="919"/>
      <c r="AD113" s="919"/>
      <c r="AE113" s="920"/>
      <c r="AF113" s="921">
        <v>255123</v>
      </c>
      <c r="AG113" s="919"/>
      <c r="AH113" s="919"/>
      <c r="AI113" s="919"/>
      <c r="AJ113" s="920"/>
      <c r="AK113" s="921">
        <v>254818</v>
      </c>
      <c r="AL113" s="919"/>
      <c r="AM113" s="919"/>
      <c r="AN113" s="919"/>
      <c r="AO113" s="920"/>
      <c r="AP113" s="922">
        <v>2</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782304</v>
      </c>
      <c r="BR113" s="817"/>
      <c r="BS113" s="817"/>
      <c r="BT113" s="817"/>
      <c r="BU113" s="817"/>
      <c r="BV113" s="817">
        <v>667232</v>
      </c>
      <c r="BW113" s="817"/>
      <c r="BX113" s="817"/>
      <c r="BY113" s="817"/>
      <c r="BZ113" s="817"/>
      <c r="CA113" s="817">
        <v>533810</v>
      </c>
      <c r="CB113" s="817"/>
      <c r="CC113" s="817"/>
      <c r="CD113" s="817"/>
      <c r="CE113" s="817"/>
      <c r="CF113" s="875">
        <v>4.3</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109471</v>
      </c>
      <c r="AB114" s="780"/>
      <c r="AC114" s="780"/>
      <c r="AD114" s="780"/>
      <c r="AE114" s="781"/>
      <c r="AF114" s="782">
        <v>109811</v>
      </c>
      <c r="AG114" s="780"/>
      <c r="AH114" s="780"/>
      <c r="AI114" s="780"/>
      <c r="AJ114" s="781"/>
      <c r="AK114" s="782">
        <v>109682</v>
      </c>
      <c r="AL114" s="780"/>
      <c r="AM114" s="780"/>
      <c r="AN114" s="780"/>
      <c r="AO114" s="781"/>
      <c r="AP114" s="824">
        <v>0.9</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360615</v>
      </c>
      <c r="BR114" s="817"/>
      <c r="BS114" s="817"/>
      <c r="BT114" s="817"/>
      <c r="BU114" s="817"/>
      <c r="BV114" s="817">
        <v>120899</v>
      </c>
      <c r="BW114" s="817"/>
      <c r="BX114" s="817"/>
      <c r="BY114" s="817"/>
      <c r="BZ114" s="817"/>
      <c r="CA114" s="817" t="s">
        <v>121</v>
      </c>
      <c r="CB114" s="817"/>
      <c r="CC114" s="817"/>
      <c r="CD114" s="817"/>
      <c r="CE114" s="817"/>
      <c r="CF114" s="875" t="s">
        <v>121</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121</v>
      </c>
      <c r="AB115" s="919"/>
      <c r="AC115" s="919"/>
      <c r="AD115" s="919"/>
      <c r="AE115" s="920"/>
      <c r="AF115" s="921" t="s">
        <v>121</v>
      </c>
      <c r="AG115" s="919"/>
      <c r="AH115" s="919"/>
      <c r="AI115" s="919"/>
      <c r="AJ115" s="920"/>
      <c r="AK115" s="921" t="s">
        <v>121</v>
      </c>
      <c r="AL115" s="919"/>
      <c r="AM115" s="919"/>
      <c r="AN115" s="919"/>
      <c r="AO115" s="920"/>
      <c r="AP115" s="922" t="s">
        <v>121</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842</v>
      </c>
      <c r="AB116" s="780"/>
      <c r="AC116" s="780"/>
      <c r="AD116" s="780"/>
      <c r="AE116" s="781"/>
      <c r="AF116" s="782">
        <v>704</v>
      </c>
      <c r="AG116" s="780"/>
      <c r="AH116" s="780"/>
      <c r="AI116" s="780"/>
      <c r="AJ116" s="781"/>
      <c r="AK116" s="782">
        <v>1000</v>
      </c>
      <c r="AL116" s="780"/>
      <c r="AM116" s="780"/>
      <c r="AN116" s="780"/>
      <c r="AO116" s="781"/>
      <c r="AP116" s="824">
        <v>0</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2494185</v>
      </c>
      <c r="AB117" s="903"/>
      <c r="AC117" s="903"/>
      <c r="AD117" s="903"/>
      <c r="AE117" s="904"/>
      <c r="AF117" s="905">
        <v>2523734</v>
      </c>
      <c r="AG117" s="903"/>
      <c r="AH117" s="903"/>
      <c r="AI117" s="903"/>
      <c r="AJ117" s="904"/>
      <c r="AK117" s="905">
        <v>2567675</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33075089</v>
      </c>
      <c r="BR119" s="845"/>
      <c r="BS119" s="845"/>
      <c r="BT119" s="845"/>
      <c r="BU119" s="845"/>
      <c r="BV119" s="845">
        <v>32619400</v>
      </c>
      <c r="BW119" s="845"/>
      <c r="BX119" s="845"/>
      <c r="BY119" s="845"/>
      <c r="BZ119" s="845"/>
      <c r="CA119" s="845">
        <v>33254656</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3027156</v>
      </c>
      <c r="BR120" s="842"/>
      <c r="BS120" s="842"/>
      <c r="BT120" s="842"/>
      <c r="BU120" s="842"/>
      <c r="BV120" s="842">
        <v>4877616</v>
      </c>
      <c r="BW120" s="842"/>
      <c r="BX120" s="842"/>
      <c r="BY120" s="842"/>
      <c r="BZ120" s="842"/>
      <c r="CA120" s="842">
        <v>3881855</v>
      </c>
      <c r="CB120" s="842"/>
      <c r="CC120" s="842"/>
      <c r="CD120" s="842"/>
      <c r="CE120" s="842"/>
      <c r="CF120" s="866">
        <v>31.1</v>
      </c>
      <c r="CG120" s="867"/>
      <c r="CH120" s="867"/>
      <c r="CI120" s="867"/>
      <c r="CJ120" s="867"/>
      <c r="CK120" s="868" t="s">
        <v>445</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2293233</v>
      </c>
      <c r="DH120" s="842"/>
      <c r="DI120" s="842"/>
      <c r="DJ120" s="842"/>
      <c r="DK120" s="842"/>
      <c r="DL120" s="842">
        <v>2283052</v>
      </c>
      <c r="DM120" s="842"/>
      <c r="DN120" s="842"/>
      <c r="DO120" s="842"/>
      <c r="DP120" s="842"/>
      <c r="DQ120" s="842">
        <v>2248593</v>
      </c>
      <c r="DR120" s="842"/>
      <c r="DS120" s="842"/>
      <c r="DT120" s="842"/>
      <c r="DU120" s="842"/>
      <c r="DV120" s="843">
        <v>18</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1892914</v>
      </c>
      <c r="BR121" s="817"/>
      <c r="BS121" s="817"/>
      <c r="BT121" s="817"/>
      <c r="BU121" s="817"/>
      <c r="BV121" s="817">
        <v>1736903</v>
      </c>
      <c r="BW121" s="817"/>
      <c r="BX121" s="817"/>
      <c r="BY121" s="817"/>
      <c r="BZ121" s="817"/>
      <c r="CA121" s="817">
        <v>1578150</v>
      </c>
      <c r="CB121" s="817"/>
      <c r="CC121" s="817"/>
      <c r="CD121" s="817"/>
      <c r="CE121" s="817"/>
      <c r="CF121" s="875">
        <v>12.7</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2742</v>
      </c>
      <c r="DH121" s="817"/>
      <c r="DI121" s="817"/>
      <c r="DJ121" s="817"/>
      <c r="DK121" s="817"/>
      <c r="DL121" s="817">
        <v>2330</v>
      </c>
      <c r="DM121" s="817"/>
      <c r="DN121" s="817"/>
      <c r="DO121" s="817"/>
      <c r="DP121" s="817"/>
      <c r="DQ121" s="817">
        <v>965</v>
      </c>
      <c r="DR121" s="817"/>
      <c r="DS121" s="817"/>
      <c r="DT121" s="817"/>
      <c r="DU121" s="817"/>
      <c r="DV121" s="794">
        <v>0</v>
      </c>
      <c r="DW121" s="794"/>
      <c r="DX121" s="794"/>
      <c r="DY121" s="794"/>
      <c r="DZ121" s="795"/>
    </row>
    <row r="122" spans="1:130" s="230"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16899430</v>
      </c>
      <c r="BR122" s="845"/>
      <c r="BS122" s="845"/>
      <c r="BT122" s="845"/>
      <c r="BU122" s="845"/>
      <c r="BV122" s="845">
        <v>16128604</v>
      </c>
      <c r="BW122" s="845"/>
      <c r="BX122" s="845"/>
      <c r="BY122" s="845"/>
      <c r="BZ122" s="845"/>
      <c r="CA122" s="845">
        <v>15423110</v>
      </c>
      <c r="CB122" s="845"/>
      <c r="CC122" s="845"/>
      <c r="CD122" s="845"/>
      <c r="CE122" s="845"/>
      <c r="CF122" s="846">
        <v>123.8</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21819500</v>
      </c>
      <c r="BR123" s="833"/>
      <c r="BS123" s="833"/>
      <c r="BT123" s="833"/>
      <c r="BU123" s="833"/>
      <c r="BV123" s="833">
        <v>22743123</v>
      </c>
      <c r="BW123" s="833"/>
      <c r="BX123" s="833"/>
      <c r="BY123" s="833"/>
      <c r="BZ123" s="833"/>
      <c r="CA123" s="833">
        <v>20883115</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93</v>
      </c>
      <c r="BR124" s="831"/>
      <c r="BS124" s="831"/>
      <c r="BT124" s="831"/>
      <c r="BU124" s="831"/>
      <c r="BV124" s="831">
        <v>81.8</v>
      </c>
      <c r="BW124" s="831"/>
      <c r="BX124" s="831"/>
      <c r="BY124" s="831"/>
      <c r="BZ124" s="831"/>
      <c r="CA124" s="831">
        <v>99.2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172749</v>
      </c>
      <c r="AB128" s="801"/>
      <c r="AC128" s="801"/>
      <c r="AD128" s="801"/>
      <c r="AE128" s="802"/>
      <c r="AF128" s="803">
        <v>173281</v>
      </c>
      <c r="AG128" s="801"/>
      <c r="AH128" s="801"/>
      <c r="AI128" s="801"/>
      <c r="AJ128" s="802"/>
      <c r="AK128" s="803">
        <v>168707</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121</v>
      </c>
      <c r="BG128" s="787"/>
      <c r="BH128" s="787"/>
      <c r="BI128" s="787"/>
      <c r="BJ128" s="787"/>
      <c r="BK128" s="787"/>
      <c r="BL128" s="810"/>
      <c r="BM128" s="786">
        <v>12.88</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13326336</v>
      </c>
      <c r="AB129" s="780"/>
      <c r="AC129" s="780"/>
      <c r="AD129" s="780"/>
      <c r="AE129" s="781"/>
      <c r="AF129" s="782">
        <v>13371881</v>
      </c>
      <c r="AG129" s="780"/>
      <c r="AH129" s="780"/>
      <c r="AI129" s="780"/>
      <c r="AJ129" s="781"/>
      <c r="AK129" s="782">
        <v>13760466</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121</v>
      </c>
      <c r="BG129" s="771"/>
      <c r="BH129" s="771"/>
      <c r="BI129" s="771"/>
      <c r="BJ129" s="771"/>
      <c r="BK129" s="771"/>
      <c r="BL129" s="772"/>
      <c r="BM129" s="770">
        <v>17.88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1228396</v>
      </c>
      <c r="AB130" s="780"/>
      <c r="AC130" s="780"/>
      <c r="AD130" s="780"/>
      <c r="AE130" s="781"/>
      <c r="AF130" s="782">
        <v>1309641</v>
      </c>
      <c r="AG130" s="780"/>
      <c r="AH130" s="780"/>
      <c r="AI130" s="780"/>
      <c r="AJ130" s="781"/>
      <c r="AK130" s="782">
        <v>1298228</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8.8000000000000007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12097940</v>
      </c>
      <c r="AB131" s="764"/>
      <c r="AC131" s="764"/>
      <c r="AD131" s="764"/>
      <c r="AE131" s="765"/>
      <c r="AF131" s="766">
        <v>12062240</v>
      </c>
      <c r="AG131" s="764"/>
      <c r="AH131" s="764"/>
      <c r="AI131" s="764"/>
      <c r="AJ131" s="765"/>
      <c r="AK131" s="766">
        <v>12462238</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v>99.2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9.0349266069999992</v>
      </c>
      <c r="AB132" s="745"/>
      <c r="AC132" s="745"/>
      <c r="AD132" s="745"/>
      <c r="AE132" s="746"/>
      <c r="AF132" s="747">
        <v>8.6286792499999994</v>
      </c>
      <c r="AG132" s="745"/>
      <c r="AH132" s="745"/>
      <c r="AI132" s="745"/>
      <c r="AJ132" s="746"/>
      <c r="AK132" s="747">
        <v>8.8326029399999992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9.1999999999999993</v>
      </c>
      <c r="AB133" s="724"/>
      <c r="AC133" s="724"/>
      <c r="AD133" s="724"/>
      <c r="AE133" s="725"/>
      <c r="AF133" s="723">
        <v>8.6999999999999993</v>
      </c>
      <c r="AG133" s="724"/>
      <c r="AH133" s="724"/>
      <c r="AI133" s="724"/>
      <c r="AJ133" s="725"/>
      <c r="AK133" s="723">
        <v>8.8000000000000007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fDYXLYRgAbej9HgN94Zn2opmzOLNLj3BYT4pD7QV83WGq4t0oqWk1MeuDOZ5n75R4Qpl/ARHv+TufGxCgDG3Q==" saltValue="m16JKxVGsKWFcJpYo+vKow==" spinCount="100000" sheet="1" objects="1" scenarios="1" formatRows="0"/>
  <customSheetViews>
    <customSheetView guid="{D7B07542-8F3F-41CA-B372-1E5741C49264}" scale="70" fitToPage="1" hiddenRows="1" hiddenColumns="1">
      <selection activeCell="AU17" sqref="AU17:AY17"/>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 guid="{1D9B84AC-F432-4762-AB28-1C9F2D905AE1}" scale="70" fitToPage="1" hiddenRows="1" hiddenColumns="1">
      <selection activeCell="AP34" sqref="AP34:AT34"/>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customSheetView>
  </customSheetViews>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52" zoomScaleNormal="85" zoomScaleSheetLayoutView="100" workbookViewId="0">
      <selection activeCell="DM84" sqref="DM8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WEhxNmHrlh9QiKAeegMk2VDdXG7bF9vMkaeBYilKT6/SzLyBfCSNzwHQozD0yH6RihTGHl2dJEgo+dMQ1Dw1UQ==" saltValue="ovTAsVw4Tnac62DlE7MAgQ==" spinCount="100000" sheet="1" objects="1" scenarios="1"/>
  <dataConsolidate/>
  <customSheetViews>
    <customSheetView guid="{D7B07542-8F3F-41CA-B372-1E5741C49264}" showPageBreaks="1" showGridLines="0" fitToPage="1" hiddenRows="1" hiddenColumns="1" view="pageBreakPreview" topLeftCell="AJ46">
      <selection activeCell="CL93" sqref="CL93"/>
      <pageMargins left="0" right="0" top="0" bottom="0" header="0" footer="0"/>
      <printOptions horizontalCentered="1" verticalCentered="1"/>
      <pageSetup paperSize="9" scale="44" orientation="landscape" r:id="rId1"/>
      <headerFooter alignWithMargins="0">
        <oddFooter>&amp;C&amp;P / &amp;N</oddFooter>
      </headerFooter>
    </customSheetView>
    <customSheetView guid="{1D9B84AC-F432-4762-AB28-1C9F2D905AE1}" showPageBreaks="1" showGridLines="0" fitToPage="1" hiddenRows="1" hiddenColumns="1" view="pageBreakPreview" topLeftCell="AJ70">
      <selection activeCell="CL93" sqref="CL93"/>
      <pageMargins left="0" right="0" top="0" bottom="0" header="0" footer="0"/>
      <printOptions horizontalCentered="1" verticalCentered="1"/>
      <pageSetup paperSize="9" scale="44" orientation="landscape" r:id="rId2"/>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3"/>
  <headerFooter alignWithMargins="0">
    <oddFooter>&amp;C&amp;P / &amp;N</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S1" zoomScale="90" zoomScaleNormal="9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sbMON2TOrrY0+Iy2g0XwAtkhFXQfr9FF57JVuUM+Ia9KRnqebXAbGBaDrxBaLnnl4sEQpbgTEATi/88azs9uA==" saltValue="1j41OBv3WA1vqLje1c/v4g==" spinCount="100000" sheet="1" objects="1" scenarios="1"/>
  <dataConsolidate/>
  <customSheetViews>
    <customSheetView guid="{D7B07542-8F3F-41CA-B372-1E5741C49264}" showGridLines="0" fitToPage="1" hiddenRows="1" hiddenColumns="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 guid="{1D9B84AC-F432-4762-AB28-1C9F2D905AE1}" showGridLines="0" fitToPage="1" hiddenRows="1" hiddenColumns="1">
      <pageMargins left="0" right="0" top="0" bottom="0" header="0" footer="0"/>
      <printOptions horizontalCentered="1" verticalCentered="1"/>
      <pageSetup paperSize="9" scale="46" orientation="landscape" horizontalDpi="300" verticalDpi="300" r:id="rId2"/>
      <headerFooter alignWithMargins="0">
        <oddFooter>&amp;C&amp;P/&amp;N</oddFooter>
      </headerFooter>
    </customSheetView>
  </customSheetViews>
  <phoneticPr fontId="2"/>
  <printOptions horizontalCentered="1" verticalCentered="1"/>
  <pageMargins left="0" right="0" top="0" bottom="0" header="0" footer="0"/>
  <pageSetup paperSize="9" scale="48" orientation="landscape" verticalDpi="300" r:id="rId3"/>
  <headerFooter alignWithMargins="0">
    <oddFooter>&amp;C&amp;P/&amp;N</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3894697</v>
      </c>
      <c r="AP9" s="281">
        <v>58920</v>
      </c>
      <c r="AQ9" s="282">
        <v>66486</v>
      </c>
      <c r="AR9" s="283">
        <v>-11.4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68730</v>
      </c>
      <c r="AP10" s="284">
        <v>1040</v>
      </c>
      <c r="AQ10" s="285">
        <v>6147</v>
      </c>
      <c r="AR10" s="286">
        <v>-83.1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v>14696</v>
      </c>
      <c r="AP11" s="284">
        <v>222</v>
      </c>
      <c r="AQ11" s="285">
        <v>1219</v>
      </c>
      <c r="AR11" s="286">
        <v>-81.8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487</v>
      </c>
      <c r="AP12" s="284" t="s">
        <v>487</v>
      </c>
      <c r="AQ12" s="285">
        <v>9</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222795</v>
      </c>
      <c r="AP13" s="284">
        <v>3371</v>
      </c>
      <c r="AQ13" s="285">
        <v>2955</v>
      </c>
      <c r="AR13" s="286">
        <v>14.1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130768</v>
      </c>
      <c r="AP14" s="284">
        <v>1978</v>
      </c>
      <c r="AQ14" s="285">
        <v>1434</v>
      </c>
      <c r="AR14" s="286">
        <v>37.9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-311881</v>
      </c>
      <c r="AP15" s="284">
        <v>-4718</v>
      </c>
      <c r="AQ15" s="285">
        <v>-3102</v>
      </c>
      <c r="AR15" s="286">
        <v>52.1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4019805</v>
      </c>
      <c r="AP16" s="284">
        <v>60813</v>
      </c>
      <c r="AQ16" s="285">
        <v>75147</v>
      </c>
      <c r="AR16" s="286">
        <v>-19.100000000000001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6.46</v>
      </c>
      <c r="AP21" s="298">
        <v>6.62</v>
      </c>
      <c r="AQ21" s="299">
        <v>-0.16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96.5</v>
      </c>
      <c r="AP22" s="303">
        <v>98.3</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2202175</v>
      </c>
      <c r="AP32" s="312">
        <v>33315</v>
      </c>
      <c r="AQ32" s="313">
        <v>34847</v>
      </c>
      <c r="AR32" s="314">
        <v>-4.4000000000000004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487</v>
      </c>
      <c r="AP34" s="312" t="s">
        <v>487</v>
      </c>
      <c r="AQ34" s="313">
        <v>5</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254818</v>
      </c>
      <c r="AP35" s="312">
        <v>3855</v>
      </c>
      <c r="AQ35" s="313">
        <v>8260</v>
      </c>
      <c r="AR35" s="314">
        <v>-53.3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109682</v>
      </c>
      <c r="AP36" s="312">
        <v>1659</v>
      </c>
      <c r="AQ36" s="313">
        <v>1689</v>
      </c>
      <c r="AR36" s="314">
        <v>-1.8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t="s">
        <v>487</v>
      </c>
      <c r="AP37" s="312" t="s">
        <v>487</v>
      </c>
      <c r="AQ37" s="313">
        <v>748</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v>1000</v>
      </c>
      <c r="AP38" s="315">
        <v>15</v>
      </c>
      <c r="AQ38" s="316">
        <v>1</v>
      </c>
      <c r="AR38" s="304">
        <v>1400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-168707</v>
      </c>
      <c r="AP39" s="312">
        <v>-2552</v>
      </c>
      <c r="AQ39" s="313">
        <v>-5762</v>
      </c>
      <c r="AR39" s="314">
        <v>-55.7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-1298228</v>
      </c>
      <c r="AP40" s="312">
        <v>-19640</v>
      </c>
      <c r="AQ40" s="313">
        <v>-27609</v>
      </c>
      <c r="AR40" s="314">
        <v>-28.9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1100740</v>
      </c>
      <c r="AP41" s="312">
        <v>16652</v>
      </c>
      <c r="AQ41" s="313">
        <v>12179</v>
      </c>
      <c r="AR41" s="314">
        <v>36.700000000000003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3963874</v>
      </c>
      <c r="AN51" s="334">
        <v>61027</v>
      </c>
      <c r="AO51" s="335">
        <v>-41.3</v>
      </c>
      <c r="AP51" s="336">
        <v>70166</v>
      </c>
      <c r="AQ51" s="337">
        <v>1.4</v>
      </c>
      <c r="AR51" s="338">
        <v>-42.7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1302882</v>
      </c>
      <c r="AN52" s="342">
        <v>20059</v>
      </c>
      <c r="AO52" s="343">
        <v>-62.7</v>
      </c>
      <c r="AP52" s="344">
        <v>36115</v>
      </c>
      <c r="AQ52" s="345">
        <v>-6.2</v>
      </c>
      <c r="AR52" s="346">
        <v>-56.5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2780445</v>
      </c>
      <c r="AN53" s="334">
        <v>42278</v>
      </c>
      <c r="AO53" s="335">
        <v>-30.7</v>
      </c>
      <c r="AP53" s="336">
        <v>70329</v>
      </c>
      <c r="AQ53" s="337">
        <v>0.2</v>
      </c>
      <c r="AR53" s="338">
        <v>-30.9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761794</v>
      </c>
      <c r="AN54" s="342">
        <v>11583</v>
      </c>
      <c r="AO54" s="343">
        <v>-42.3</v>
      </c>
      <c r="AP54" s="344">
        <v>39403</v>
      </c>
      <c r="AQ54" s="345">
        <v>9.1</v>
      </c>
      <c r="AR54" s="346">
        <v>-51.4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2801625</v>
      </c>
      <c r="AN55" s="334">
        <v>42487</v>
      </c>
      <c r="AO55" s="335">
        <v>0.5</v>
      </c>
      <c r="AP55" s="336">
        <v>45945</v>
      </c>
      <c r="AQ55" s="337">
        <v>-34.700000000000003</v>
      </c>
      <c r="AR55" s="338">
        <v>35.200000000000003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583501</v>
      </c>
      <c r="AN56" s="342">
        <v>8849</v>
      </c>
      <c r="AO56" s="343">
        <v>-23.6</v>
      </c>
      <c r="AP56" s="344">
        <v>25180</v>
      </c>
      <c r="AQ56" s="345">
        <v>-36.1</v>
      </c>
      <c r="AR56" s="346">
        <v>12.5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4534780</v>
      </c>
      <c r="AN57" s="334">
        <v>68757</v>
      </c>
      <c r="AO57" s="335">
        <v>61.8</v>
      </c>
      <c r="AP57" s="336">
        <v>44475</v>
      </c>
      <c r="AQ57" s="337">
        <v>-3.2</v>
      </c>
      <c r="AR57" s="338">
        <v>65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1198270</v>
      </c>
      <c r="AN58" s="342">
        <v>18168</v>
      </c>
      <c r="AO58" s="343">
        <v>105.3</v>
      </c>
      <c r="AP58" s="344">
        <v>24780</v>
      </c>
      <c r="AQ58" s="345">
        <v>-1.6</v>
      </c>
      <c r="AR58" s="346">
        <v>106.9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6261665</v>
      </c>
      <c r="AN59" s="334">
        <v>94729</v>
      </c>
      <c r="AO59" s="335">
        <v>37.799999999999997</v>
      </c>
      <c r="AP59" s="336">
        <v>45982</v>
      </c>
      <c r="AQ59" s="337">
        <v>3.4</v>
      </c>
      <c r="AR59" s="338">
        <v>34.4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2529103</v>
      </c>
      <c r="AN60" s="342">
        <v>38261</v>
      </c>
      <c r="AO60" s="343">
        <v>110.6</v>
      </c>
      <c r="AP60" s="344">
        <v>25583</v>
      </c>
      <c r="AQ60" s="345">
        <v>3.2</v>
      </c>
      <c r="AR60" s="346">
        <v>107.4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4068478</v>
      </c>
      <c r="AN61" s="349">
        <v>61856</v>
      </c>
      <c r="AO61" s="350">
        <v>5.6</v>
      </c>
      <c r="AP61" s="351">
        <v>55379</v>
      </c>
      <c r="AQ61" s="352">
        <v>-6.6</v>
      </c>
      <c r="AR61" s="338">
        <v>12.2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1275110</v>
      </c>
      <c r="AN62" s="342">
        <v>19384</v>
      </c>
      <c r="AO62" s="343">
        <v>17.5</v>
      </c>
      <c r="AP62" s="344">
        <v>30212</v>
      </c>
      <c r="AQ62" s="345">
        <v>-6.3</v>
      </c>
      <c r="AR62" s="346">
        <v>23.8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2ihZTQEfedquletYZhC5J0XUeVKX4KTNj2kAsh07Deu1PhO2NFZGhoUiRsa7Pvk6hlC8uJeATneesE6Me5Ec8A==" saltValue="l43zkSkdqqvE2K7eVQVAsQ==" spinCount="100000" sheet="1" objects="1" scenarios="1"/>
  <customSheetViews>
    <customSheetView guid="{D7B07542-8F3F-41CA-B372-1E5741C49264}"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 guid="{1D9B84AC-F432-4762-AB28-1C9F2D905AE1}"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2"/>
      <headerFooter alignWithMargins="0">
        <oddFooter>&amp;C&amp;P/&amp;N</oddFooter>
      </headerFooter>
    </customSheetView>
  </customSheetViews>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3"/>
  <headerFooter alignWithMargins="0">
    <oddFooter>&amp;C&amp;P/&amp;N</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AE72" sqref="AE72"/>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ToTzhvFiTcOlzfaidNIkVLaKY3nGVb63xG1m4L68h8m4CpYqCxhAKjDvYgmj0z6r1WmvTfRDF3cTrqyipCZsTw==" saltValue="TisX9ukorZUb34Q8DUTAlw==" spinCount="100000" sheet="1" objects="1" scenarios="1"/>
  <dataConsolidate/>
  <customSheetViews>
    <customSheetView guid="{D7B07542-8F3F-41CA-B372-1E5741C49264}" showGridLines="0" fitToPage="1" hiddenRows="1" hiddenColumns="1" topLeftCell="A85">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 guid="{1D9B84AC-F432-4762-AB28-1C9F2D905AE1}" showGridLines="0" fitToPage="1" hiddenRows="1" hiddenColumns="1" topLeftCell="A85">
      <pageMargins left="0" right="0" top="0.19685039370078741" bottom="0" header="0.39370078740157483" footer="0"/>
      <printOptions horizontalCentered="1" verticalCentered="1"/>
      <pageSetup paperSize="9" scale="38" orientation="landscape" horizontalDpi="300" verticalDpi="300" r:id="rId2"/>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r:id="rId3"/>
  <headerFooter alignWithMargins="0">
    <oddFooter>&amp;C&amp;P/&amp;N</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5" zoomScaleNormal="100" zoomScaleSheetLayoutView="55" workbookViewId="0">
      <selection activeCell="AE99" sqref="AE99"/>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g4i0BkM9jbW2qDaClYY8621+MM89ug4Tn3n46v193uJcDD2IpI1tZlSdsmkVTInIBfqiq/wA/ACK+uFkQuSEQw==" saltValue="qitTJEnmnGd9ad1PwGg48g==" spinCount="100000" sheet="1" objects="1" scenarios="1"/>
  <dataConsolidate/>
  <customSheetViews>
    <customSheetView guid="{D7B07542-8F3F-41CA-B372-1E5741C49264}"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 guid="{1D9B84AC-F432-4762-AB28-1C9F2D905AE1}"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2"/>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40" orientation="landscape" horizontalDpi="300" verticalDpi="300" r:id="rId3"/>
  <headerFooter alignWithMargins="0">
    <oddFooter>&amp;C&amp;P/&amp;N</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SheetLayoutView="100" workbookViewId="0">
      <selection activeCell="H46" sqref="H4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13.72</v>
      </c>
      <c r="G47" s="12">
        <v>9.81</v>
      </c>
      <c r="H47" s="12">
        <v>11.29</v>
      </c>
      <c r="I47" s="12">
        <v>20.23</v>
      </c>
      <c r="J47" s="13">
        <v>16.91</v>
      </c>
    </row>
    <row r="48" spans="2:10" ht="57.75" customHeight="1" x14ac:dyDescent="0.15">
      <c r="B48" s="14"/>
      <c r="C48" s="1141" t="s">
        <v>4</v>
      </c>
      <c r="D48" s="1141"/>
      <c r="E48" s="1142"/>
      <c r="F48" s="15">
        <v>3.47</v>
      </c>
      <c r="G48" s="16">
        <v>2.35</v>
      </c>
      <c r="H48" s="16">
        <v>9.08</v>
      </c>
      <c r="I48" s="16">
        <v>1.82</v>
      </c>
      <c r="J48" s="17">
        <v>2.19</v>
      </c>
    </row>
    <row r="49" spans="2:10" ht="57.75" customHeight="1" thickBot="1" x14ac:dyDescent="0.2">
      <c r="B49" s="18"/>
      <c r="C49" s="1143" t="s">
        <v>5</v>
      </c>
      <c r="D49" s="1143"/>
      <c r="E49" s="1144"/>
      <c r="F49" s="19" t="s">
        <v>530</v>
      </c>
      <c r="G49" s="20" t="s">
        <v>531</v>
      </c>
      <c r="H49" s="20">
        <v>8.08</v>
      </c>
      <c r="I49" s="20" t="s">
        <v>532</v>
      </c>
      <c r="J49" s="21" t="s">
        <v>533</v>
      </c>
    </row>
    <row r="50" spans="2:10" x14ac:dyDescent="0.15"/>
  </sheetData>
  <sheetProtection algorithmName="SHA-512" hashValue="P5FqRU7g8xszm9rHS7DbhXW9yL5u2L0gpa6LDILDnWITtRbKN2KLr12CdPG9NBlNSa6ySKSD8uDjmf/TfyCghA==" saltValue="DbqFDWeenCgNfBWhEYBcWA==" spinCount="100000" sheet="1" objects="1" scenarios="1"/>
  <customSheetViews>
    <customSheetView guid="{D7B07542-8F3F-41CA-B372-1E5741C49264}" showGridLines="0" fitToPage="1" hiddenRows="1" hiddenColumns="1">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 guid="{1D9B84AC-F432-4762-AB28-1C9F2D905AE1}" showGridLines="0" fitToPage="1" hiddenRows="1" hiddenColumns="1">
      <pageMargins left="0" right="0" top="0.19685039370078741" bottom="0" header="0" footer="0"/>
      <printOptions horizontalCentered="1"/>
      <pageSetup paperSize="9" scale="64" orientation="landscape" horizontalDpi="300" verticalDpi="300" r:id="rId2"/>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3"/>
  <headerFooter alignWithMargins="0">
    <oddFooter>&amp;C&amp;P/&amp;N</oddFooter>
  </headerFooter>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37" zoomScaleSheetLayoutView="100" workbookViewId="0">
      <selection activeCell="J39" sqref="J39"/>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534</v>
      </c>
      <c r="D34" s="1151"/>
      <c r="E34" s="1152"/>
      <c r="F34" s="32">
        <v>11.5</v>
      </c>
      <c r="G34" s="33">
        <v>11.23</v>
      </c>
      <c r="H34" s="33">
        <v>11.35</v>
      </c>
      <c r="I34" s="33">
        <v>10.53</v>
      </c>
      <c r="J34" s="34">
        <v>9.2100000000000009</v>
      </c>
      <c r="K34" s="22"/>
      <c r="L34" s="22"/>
      <c r="M34" s="22"/>
      <c r="N34" s="22"/>
      <c r="O34" s="22"/>
      <c r="P34" s="22"/>
    </row>
    <row r="35" spans="1:16" ht="39" customHeight="1" x14ac:dyDescent="0.15">
      <c r="A35" s="22"/>
      <c r="B35" s="35"/>
      <c r="C35" s="1145" t="s">
        <v>535</v>
      </c>
      <c r="D35" s="1146"/>
      <c r="E35" s="1147"/>
      <c r="F35" s="36">
        <v>2.11</v>
      </c>
      <c r="G35" s="37">
        <v>1.56</v>
      </c>
      <c r="H35" s="37">
        <v>1.87</v>
      </c>
      <c r="I35" s="37">
        <v>1.95</v>
      </c>
      <c r="J35" s="38">
        <v>2.46</v>
      </c>
      <c r="K35" s="22"/>
      <c r="L35" s="22"/>
      <c r="M35" s="22"/>
      <c r="N35" s="22"/>
      <c r="O35" s="22"/>
      <c r="P35" s="22"/>
    </row>
    <row r="36" spans="1:16" ht="39" customHeight="1" x14ac:dyDescent="0.15">
      <c r="A36" s="22"/>
      <c r="B36" s="35"/>
      <c r="C36" s="1145" t="s">
        <v>536</v>
      </c>
      <c r="D36" s="1146"/>
      <c r="E36" s="1147"/>
      <c r="F36" s="36">
        <v>3.43</v>
      </c>
      <c r="G36" s="37">
        <v>2.3199999999999998</v>
      </c>
      <c r="H36" s="37">
        <v>9.0299999999999994</v>
      </c>
      <c r="I36" s="37">
        <v>1.77</v>
      </c>
      <c r="J36" s="38">
        <v>2.14</v>
      </c>
      <c r="K36" s="22"/>
      <c r="L36" s="22"/>
      <c r="M36" s="22"/>
      <c r="N36" s="22"/>
      <c r="O36" s="22"/>
      <c r="P36" s="22"/>
    </row>
    <row r="37" spans="1:16" ht="39" customHeight="1" x14ac:dyDescent="0.15">
      <c r="A37" s="22"/>
      <c r="B37" s="35"/>
      <c r="C37" s="1145" t="s">
        <v>537</v>
      </c>
      <c r="D37" s="1146"/>
      <c r="E37" s="1147"/>
      <c r="F37" s="36">
        <v>0.15</v>
      </c>
      <c r="G37" s="37">
        <v>0.24</v>
      </c>
      <c r="H37" s="37">
        <v>0.11</v>
      </c>
      <c r="I37" s="37">
        <v>0.09</v>
      </c>
      <c r="J37" s="38">
        <v>0.13</v>
      </c>
      <c r="K37" s="22"/>
      <c r="L37" s="22"/>
      <c r="M37" s="22"/>
      <c r="N37" s="22"/>
      <c r="O37" s="22"/>
      <c r="P37" s="22"/>
    </row>
    <row r="38" spans="1:16" ht="39" customHeight="1" x14ac:dyDescent="0.15">
      <c r="A38" s="22"/>
      <c r="B38" s="35"/>
      <c r="C38" s="1145" t="s">
        <v>538</v>
      </c>
      <c r="D38" s="1146"/>
      <c r="E38" s="1147"/>
      <c r="F38" s="36">
        <v>0.03</v>
      </c>
      <c r="G38" s="37">
        <v>0.01</v>
      </c>
      <c r="H38" s="37">
        <v>0.04</v>
      </c>
      <c r="I38" s="37">
        <v>0.04</v>
      </c>
      <c r="J38" s="38">
        <v>0.03</v>
      </c>
      <c r="K38" s="22"/>
      <c r="L38" s="22"/>
      <c r="M38" s="22"/>
      <c r="N38" s="22"/>
      <c r="O38" s="22"/>
      <c r="P38" s="22"/>
    </row>
    <row r="39" spans="1:16" ht="39" customHeight="1" x14ac:dyDescent="0.15">
      <c r="A39" s="22"/>
      <c r="B39" s="35"/>
      <c r="C39" s="1145" t="s">
        <v>539</v>
      </c>
      <c r="D39" s="1146"/>
      <c r="E39" s="1147"/>
      <c r="F39" s="36">
        <v>0.03</v>
      </c>
      <c r="G39" s="37">
        <v>0.02</v>
      </c>
      <c r="H39" s="37">
        <v>0.01</v>
      </c>
      <c r="I39" s="37">
        <v>0.12</v>
      </c>
      <c r="J39" s="38">
        <v>0.03</v>
      </c>
      <c r="K39" s="22"/>
      <c r="L39" s="22"/>
      <c r="M39" s="22"/>
      <c r="N39" s="22"/>
      <c r="O39" s="22"/>
      <c r="P39" s="22"/>
    </row>
    <row r="40" spans="1:16" ht="39" customHeight="1" x14ac:dyDescent="0.15">
      <c r="A40" s="22"/>
      <c r="B40" s="35"/>
      <c r="C40" s="1145" t="s">
        <v>540</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541</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542</v>
      </c>
      <c r="D43" s="1149"/>
      <c r="E43" s="1150"/>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n+TxlsRVXShU3Eay8bYezhMOg+CYQP3YK4q1rRpXCDRLbUpF3U7kxR/tnhfN+RlwXkqAUJMg9LgeS6kC62/nA==" saltValue="tkkmU30isujUstW+dtZACw==" spinCount="100000" sheet="1" objects="1" scenarios="1"/>
  <customSheetViews>
    <customSheetView guid="{D7B07542-8F3F-41CA-B372-1E5741C49264}" showGridLines="0" fitToPage="1" hiddenRows="1" hiddenColumns="1">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 guid="{1D9B84AC-F432-4762-AB28-1C9F2D905AE1}" showGridLines="0" fitToPage="1" hiddenRows="1" hiddenColumns="1">
      <pageMargins left="0" right="0" top="0.19685039370078741" bottom="0" header="0" footer="0"/>
      <printOptions horizontalCentered="1"/>
      <pageSetup paperSize="9" scale="62" orientation="landscape" horizontalDpi="300" verticalDpi="300" r:id="rId2"/>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3"/>
  <headerFooter alignWithMargins="0">
    <oddFooter>&amp;C&amp;P/&amp;N</oddFooter>
  </headerFooter>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B28" zoomScaleSheetLayoutView="55" workbookViewId="0">
      <selection activeCell="P62" sqref="P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2074</v>
      </c>
      <c r="L45" s="60">
        <v>1998</v>
      </c>
      <c r="M45" s="60">
        <v>2134</v>
      </c>
      <c r="N45" s="60">
        <v>2158</v>
      </c>
      <c r="O45" s="61">
        <v>2202</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78"/>
      <c r="C48" s="1179"/>
      <c r="D48" s="62"/>
      <c r="E48" s="1155" t="s">
        <v>13</v>
      </c>
      <c r="F48" s="1155"/>
      <c r="G48" s="1155"/>
      <c r="H48" s="1155"/>
      <c r="I48" s="1155"/>
      <c r="J48" s="1156"/>
      <c r="K48" s="63">
        <v>251</v>
      </c>
      <c r="L48" s="64">
        <v>259</v>
      </c>
      <c r="M48" s="64">
        <v>250</v>
      </c>
      <c r="N48" s="64">
        <v>255</v>
      </c>
      <c r="O48" s="65">
        <v>255</v>
      </c>
      <c r="P48" s="48"/>
      <c r="Q48" s="48"/>
      <c r="R48" s="48"/>
      <c r="S48" s="48"/>
      <c r="T48" s="48"/>
      <c r="U48" s="48"/>
    </row>
    <row r="49" spans="1:21" ht="30.75" customHeight="1" x14ac:dyDescent="0.15">
      <c r="A49" s="48"/>
      <c r="B49" s="1178"/>
      <c r="C49" s="1179"/>
      <c r="D49" s="62"/>
      <c r="E49" s="1155" t="s">
        <v>14</v>
      </c>
      <c r="F49" s="1155"/>
      <c r="G49" s="1155"/>
      <c r="H49" s="1155"/>
      <c r="I49" s="1155"/>
      <c r="J49" s="1156"/>
      <c r="K49" s="63">
        <v>75</v>
      </c>
      <c r="L49" s="64">
        <v>91</v>
      </c>
      <c r="M49" s="64">
        <v>109</v>
      </c>
      <c r="N49" s="64">
        <v>110</v>
      </c>
      <c r="O49" s="65">
        <v>110</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487</v>
      </c>
      <c r="L50" s="64" t="s">
        <v>487</v>
      </c>
      <c r="M50" s="64" t="s">
        <v>487</v>
      </c>
      <c r="N50" s="64" t="s">
        <v>487</v>
      </c>
      <c r="O50" s="65" t="s">
        <v>487</v>
      </c>
      <c r="P50" s="48"/>
      <c r="Q50" s="48"/>
      <c r="R50" s="48"/>
      <c r="S50" s="48"/>
      <c r="T50" s="48"/>
      <c r="U50" s="48"/>
    </row>
    <row r="51" spans="1:21" ht="30.75" customHeight="1" x14ac:dyDescent="0.15">
      <c r="A51" s="48"/>
      <c r="B51" s="1180"/>
      <c r="C51" s="1181"/>
      <c r="D51" s="66"/>
      <c r="E51" s="1155" t="s">
        <v>16</v>
      </c>
      <c r="F51" s="1155"/>
      <c r="G51" s="1155"/>
      <c r="H51" s="1155"/>
      <c r="I51" s="1155"/>
      <c r="J51" s="1156"/>
      <c r="K51" s="63">
        <v>2</v>
      </c>
      <c r="L51" s="64">
        <v>1</v>
      </c>
      <c r="M51" s="64">
        <v>1</v>
      </c>
      <c r="N51" s="64">
        <v>1</v>
      </c>
      <c r="O51" s="65">
        <v>1</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1325</v>
      </c>
      <c r="L52" s="64">
        <v>1412</v>
      </c>
      <c r="M52" s="64">
        <v>1402</v>
      </c>
      <c r="N52" s="64">
        <v>1482</v>
      </c>
      <c r="O52" s="65">
        <v>1468</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1077</v>
      </c>
      <c r="L53" s="69">
        <v>937</v>
      </c>
      <c r="M53" s="69">
        <v>1092</v>
      </c>
      <c r="N53" s="69">
        <v>1042</v>
      </c>
      <c r="O53" s="70">
        <v>1100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s1y6kL4foyTZnkfP2x0k9cuvw6N+AZGBlj7bSdjB4fp9AVu6V+qfTGUZaAn3d/5ty7aLofsmYwDU8GMvFHaJQ==" saltValue="ksx7aQVz683+4VKpMD2Efw==" spinCount="100000" sheet="1" objects="1" scenarios="1"/>
  <customSheetViews>
    <customSheetView guid="{D7B07542-8F3F-41CA-B372-1E5741C49264}" showGridLines="0" fitToPage="1" hiddenRows="1" hiddenColumns="1">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 guid="{1D9B84AC-F432-4762-AB28-1C9F2D905AE1}" showGridLines="0" fitToPage="1" hiddenRows="1" hiddenColumns="1">
      <pageMargins left="0" right="0" top="0.19685039370078741" bottom="0.23622047244094491" header="0" footer="0"/>
      <printOptions horizontalCentered="1"/>
      <pageSetup paperSize="9" scale="56" orientation="landscape" horizontalDpi="300" verticalDpi="300" r:id="rId2"/>
      <headerFooter alignWithMargins="0">
        <oddFooter>&amp;C&amp;P/&amp;N</oddFooter>
      </headerFooter>
    </customSheetView>
  </customSheetViews>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3"/>
  <headerFooter alignWithMargins="0">
    <oddFooter>&amp;C&amp;P/&amp;N</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6" t="s">
        <v>30</v>
      </c>
      <c r="C41" s="1197"/>
      <c r="D41" s="105"/>
      <c r="E41" s="1198" t="s">
        <v>31</v>
      </c>
      <c r="F41" s="1198"/>
      <c r="G41" s="1198"/>
      <c r="H41" s="1199"/>
      <c r="I41" s="355">
        <v>30285</v>
      </c>
      <c r="J41" s="356">
        <v>30055</v>
      </c>
      <c r="K41" s="356">
        <v>29636</v>
      </c>
      <c r="L41" s="356">
        <v>29546</v>
      </c>
      <c r="M41" s="357">
        <v>30471</v>
      </c>
    </row>
    <row r="42" spans="2:13" ht="27.75" customHeight="1" x14ac:dyDescent="0.15">
      <c r="B42" s="1186"/>
      <c r="C42" s="1187"/>
      <c r="D42" s="106"/>
      <c r="E42" s="1190" t="s">
        <v>32</v>
      </c>
      <c r="F42" s="1190"/>
      <c r="G42" s="1190"/>
      <c r="H42" s="1191"/>
      <c r="I42" s="358" t="s">
        <v>487</v>
      </c>
      <c r="J42" s="359" t="s">
        <v>487</v>
      </c>
      <c r="K42" s="359" t="s">
        <v>487</v>
      </c>
      <c r="L42" s="359" t="s">
        <v>487</v>
      </c>
      <c r="M42" s="360" t="s">
        <v>487</v>
      </c>
    </row>
    <row r="43" spans="2:13" ht="27.75" customHeight="1" x14ac:dyDescent="0.15">
      <c r="B43" s="1186"/>
      <c r="C43" s="1187"/>
      <c r="D43" s="106"/>
      <c r="E43" s="1190" t="s">
        <v>33</v>
      </c>
      <c r="F43" s="1190"/>
      <c r="G43" s="1190"/>
      <c r="H43" s="1191"/>
      <c r="I43" s="358">
        <v>2226</v>
      </c>
      <c r="J43" s="359">
        <v>2242</v>
      </c>
      <c r="K43" s="359">
        <v>2296</v>
      </c>
      <c r="L43" s="359">
        <v>2285</v>
      </c>
      <c r="M43" s="360">
        <v>2250</v>
      </c>
    </row>
    <row r="44" spans="2:13" ht="27.75" customHeight="1" x14ac:dyDescent="0.15">
      <c r="B44" s="1186"/>
      <c r="C44" s="1187"/>
      <c r="D44" s="106"/>
      <c r="E44" s="1190" t="s">
        <v>34</v>
      </c>
      <c r="F44" s="1190"/>
      <c r="G44" s="1190"/>
      <c r="H44" s="1191"/>
      <c r="I44" s="358">
        <v>983</v>
      </c>
      <c r="J44" s="359">
        <v>907</v>
      </c>
      <c r="K44" s="359">
        <v>782</v>
      </c>
      <c r="L44" s="359">
        <v>667</v>
      </c>
      <c r="M44" s="360">
        <v>534</v>
      </c>
    </row>
    <row r="45" spans="2:13" ht="27.75" customHeight="1" x14ac:dyDescent="0.15">
      <c r="B45" s="1186"/>
      <c r="C45" s="1187"/>
      <c r="D45" s="106"/>
      <c r="E45" s="1190" t="s">
        <v>35</v>
      </c>
      <c r="F45" s="1190"/>
      <c r="G45" s="1190"/>
      <c r="H45" s="1191"/>
      <c r="I45" s="358">
        <v>534</v>
      </c>
      <c r="J45" s="359">
        <v>546</v>
      </c>
      <c r="K45" s="359">
        <v>361</v>
      </c>
      <c r="L45" s="359">
        <v>121</v>
      </c>
      <c r="M45" s="360" t="s">
        <v>487</v>
      </c>
    </row>
    <row r="46" spans="2:13" ht="27.75" customHeight="1" x14ac:dyDescent="0.15">
      <c r="B46" s="1186"/>
      <c r="C46" s="1187"/>
      <c r="D46" s="107"/>
      <c r="E46" s="1190" t="s">
        <v>36</v>
      </c>
      <c r="F46" s="1190"/>
      <c r="G46" s="1190"/>
      <c r="H46" s="1191"/>
      <c r="I46" s="358" t="s">
        <v>487</v>
      </c>
      <c r="J46" s="359" t="s">
        <v>487</v>
      </c>
      <c r="K46" s="359" t="s">
        <v>487</v>
      </c>
      <c r="L46" s="359" t="s">
        <v>487</v>
      </c>
      <c r="M46" s="360" t="s">
        <v>487</v>
      </c>
    </row>
    <row r="47" spans="2:13" ht="27.75" customHeight="1" x14ac:dyDescent="0.15">
      <c r="B47" s="1186"/>
      <c r="C47" s="1187"/>
      <c r="D47" s="108"/>
      <c r="E47" s="1200" t="s">
        <v>37</v>
      </c>
      <c r="F47" s="1201"/>
      <c r="G47" s="1201"/>
      <c r="H47" s="1202"/>
      <c r="I47" s="358" t="s">
        <v>487</v>
      </c>
      <c r="J47" s="359" t="s">
        <v>487</v>
      </c>
      <c r="K47" s="359" t="s">
        <v>487</v>
      </c>
      <c r="L47" s="359" t="s">
        <v>487</v>
      </c>
      <c r="M47" s="360" t="s">
        <v>487</v>
      </c>
    </row>
    <row r="48" spans="2:13" ht="27.75" customHeight="1" x14ac:dyDescent="0.15">
      <c r="B48" s="1186"/>
      <c r="C48" s="1187"/>
      <c r="D48" s="106"/>
      <c r="E48" s="1190" t="s">
        <v>38</v>
      </c>
      <c r="F48" s="1190"/>
      <c r="G48" s="1190"/>
      <c r="H48" s="1191"/>
      <c r="I48" s="358" t="s">
        <v>487</v>
      </c>
      <c r="J48" s="359" t="s">
        <v>487</v>
      </c>
      <c r="K48" s="359" t="s">
        <v>487</v>
      </c>
      <c r="L48" s="359" t="s">
        <v>487</v>
      </c>
      <c r="M48" s="360" t="s">
        <v>487</v>
      </c>
    </row>
    <row r="49" spans="2:13" ht="27.75" customHeight="1" x14ac:dyDescent="0.15">
      <c r="B49" s="1188"/>
      <c r="C49" s="1189"/>
      <c r="D49" s="106"/>
      <c r="E49" s="1190" t="s">
        <v>39</v>
      </c>
      <c r="F49" s="1190"/>
      <c r="G49" s="1190"/>
      <c r="H49" s="1191"/>
      <c r="I49" s="358" t="s">
        <v>487</v>
      </c>
      <c r="J49" s="359" t="s">
        <v>487</v>
      </c>
      <c r="K49" s="359" t="s">
        <v>487</v>
      </c>
      <c r="L49" s="359" t="s">
        <v>487</v>
      </c>
      <c r="M49" s="360" t="s">
        <v>487</v>
      </c>
    </row>
    <row r="50" spans="2:13" ht="27.75" customHeight="1" x14ac:dyDescent="0.15">
      <c r="B50" s="1184" t="s">
        <v>40</v>
      </c>
      <c r="C50" s="1185"/>
      <c r="D50" s="109"/>
      <c r="E50" s="1190" t="s">
        <v>41</v>
      </c>
      <c r="F50" s="1190"/>
      <c r="G50" s="1190"/>
      <c r="H50" s="1191"/>
      <c r="I50" s="358">
        <v>4124</v>
      </c>
      <c r="J50" s="359">
        <v>3152</v>
      </c>
      <c r="K50" s="359">
        <v>3027</v>
      </c>
      <c r="L50" s="359">
        <v>4878</v>
      </c>
      <c r="M50" s="360">
        <v>3882</v>
      </c>
    </row>
    <row r="51" spans="2:13" ht="27.75" customHeight="1" x14ac:dyDescent="0.15">
      <c r="B51" s="1186"/>
      <c r="C51" s="1187"/>
      <c r="D51" s="106"/>
      <c r="E51" s="1190" t="s">
        <v>42</v>
      </c>
      <c r="F51" s="1190"/>
      <c r="G51" s="1190"/>
      <c r="H51" s="1191"/>
      <c r="I51" s="358">
        <v>2197</v>
      </c>
      <c r="J51" s="359">
        <v>2046</v>
      </c>
      <c r="K51" s="359">
        <v>1893</v>
      </c>
      <c r="L51" s="359">
        <v>1737</v>
      </c>
      <c r="M51" s="360">
        <v>1578</v>
      </c>
    </row>
    <row r="52" spans="2:13" ht="27.75" customHeight="1" x14ac:dyDescent="0.15">
      <c r="B52" s="1188"/>
      <c r="C52" s="1189"/>
      <c r="D52" s="106"/>
      <c r="E52" s="1190" t="s">
        <v>43</v>
      </c>
      <c r="F52" s="1190"/>
      <c r="G52" s="1190"/>
      <c r="H52" s="1191"/>
      <c r="I52" s="358">
        <v>17535</v>
      </c>
      <c r="J52" s="359">
        <v>17291</v>
      </c>
      <c r="K52" s="359">
        <v>16899</v>
      </c>
      <c r="L52" s="359">
        <v>16129</v>
      </c>
      <c r="M52" s="360">
        <v>15423</v>
      </c>
    </row>
    <row r="53" spans="2:13" ht="27.75" customHeight="1" thickBot="1" x14ac:dyDescent="0.2">
      <c r="B53" s="1192" t="s">
        <v>19</v>
      </c>
      <c r="C53" s="1193"/>
      <c r="D53" s="110"/>
      <c r="E53" s="1194" t="s">
        <v>44</v>
      </c>
      <c r="F53" s="1194"/>
      <c r="G53" s="1194"/>
      <c r="H53" s="1195"/>
      <c r="I53" s="361">
        <v>10172</v>
      </c>
      <c r="J53" s="362">
        <v>11261</v>
      </c>
      <c r="K53" s="362">
        <v>11256</v>
      </c>
      <c r="L53" s="362">
        <v>9876</v>
      </c>
      <c r="M53" s="363">
        <v>12372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oIbacYTDxrx59ZRG/+Y3JN8jM+EgqGTSS6HrRPcrFuYF6+sNGtRCsvQqNXTwmbTy/SX164SLUy/syuCFHTIAEA==" saltValue="E7AWZ4aL0VY+NkhpEiGE5w==" spinCount="100000" sheet="1" objects="1" scenarios="1"/>
  <customSheetViews>
    <customSheetView guid="{D7B07542-8F3F-41CA-B372-1E5741C49264}" showGridLines="0" fitToPage="1" hiddenRows="1" hiddenColumns="1">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 guid="{1D9B84AC-F432-4762-AB28-1C9F2D905AE1}" showGridLines="0" fitToPage="1" hiddenRows="1" hiddenColumns="1">
      <pageMargins left="0" right="0" top="0.19685039370078741" bottom="0" header="0" footer="0"/>
      <printOptions horizontalCentered="1"/>
      <pageSetup paperSize="9" scale="60" orientation="landscape" horizontalDpi="300" verticalDpi="300" r:id="rId2"/>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3"/>
  <headerFooter alignWithMargins="0">
    <oddFooter>&amp;C&amp;P/&amp;N</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B46" zoomScale="70" zoomScaleNormal="70" zoomScaleSheetLayoutView="100" workbookViewId="0">
      <selection activeCell="H60" sqref="H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1505</v>
      </c>
      <c r="G55" s="122">
        <v>2706</v>
      </c>
      <c r="H55" s="123">
        <v>2326</v>
      </c>
    </row>
    <row r="56" spans="2:8" ht="52.5" customHeight="1" x14ac:dyDescent="0.15">
      <c r="B56" s="124"/>
      <c r="C56" s="1213" t="s">
        <v>47</v>
      </c>
      <c r="D56" s="1213"/>
      <c r="E56" s="1214"/>
      <c r="F56" s="125">
        <v>717</v>
      </c>
      <c r="G56" s="125">
        <v>727</v>
      </c>
      <c r="H56" s="126">
        <v>488</v>
      </c>
    </row>
    <row r="57" spans="2:8" ht="53.25" customHeight="1" x14ac:dyDescent="0.15">
      <c r="B57" s="124"/>
      <c r="C57" s="1215" t="s">
        <v>48</v>
      </c>
      <c r="D57" s="1215"/>
      <c r="E57" s="1216"/>
      <c r="F57" s="127">
        <v>1405</v>
      </c>
      <c r="G57" s="127">
        <v>1689</v>
      </c>
      <c r="H57" s="128">
        <v>1533</v>
      </c>
    </row>
    <row r="58" spans="2:8" ht="45.75" customHeight="1" x14ac:dyDescent="0.15">
      <c r="B58" s="129"/>
      <c r="C58" s="1203" t="s">
        <v>564</v>
      </c>
      <c r="D58" s="1204"/>
      <c r="E58" s="1205"/>
      <c r="F58" s="130">
        <v>348</v>
      </c>
      <c r="G58" s="130">
        <v>573</v>
      </c>
      <c r="H58" s="131">
        <v>494</v>
      </c>
    </row>
    <row r="59" spans="2:8" ht="45.75" customHeight="1" x14ac:dyDescent="0.15">
      <c r="B59" s="129"/>
      <c r="C59" s="1203" t="s">
        <v>565</v>
      </c>
      <c r="D59" s="1204"/>
      <c r="E59" s="1205"/>
      <c r="F59" s="130">
        <v>305</v>
      </c>
      <c r="G59" s="130">
        <v>373</v>
      </c>
      <c r="H59" s="131">
        <v>296</v>
      </c>
    </row>
    <row r="60" spans="2:8" ht="45.75" customHeight="1" x14ac:dyDescent="0.15">
      <c r="B60" s="129"/>
      <c r="C60" s="1203" t="s">
        <v>567</v>
      </c>
      <c r="D60" s="1204"/>
      <c r="E60" s="1205"/>
      <c r="F60" s="130">
        <v>268</v>
      </c>
      <c r="G60" s="130">
        <v>269</v>
      </c>
      <c r="H60" s="131">
        <v>269</v>
      </c>
    </row>
    <row r="61" spans="2:8" ht="45.75" customHeight="1" x14ac:dyDescent="0.15">
      <c r="B61" s="129"/>
      <c r="C61" s="1203" t="s">
        <v>568</v>
      </c>
      <c r="D61" s="1204"/>
      <c r="E61" s="1205"/>
      <c r="F61" s="130">
        <v>310</v>
      </c>
      <c r="G61" s="130">
        <v>275</v>
      </c>
      <c r="H61" s="131">
        <v>236</v>
      </c>
    </row>
    <row r="62" spans="2:8" ht="45.75" customHeight="1" thickBot="1" x14ac:dyDescent="0.2">
      <c r="B62" s="132"/>
      <c r="C62" s="1206" t="s">
        <v>566</v>
      </c>
      <c r="D62" s="1207"/>
      <c r="E62" s="1208"/>
      <c r="F62" s="133">
        <v>46</v>
      </c>
      <c r="G62" s="133">
        <v>100</v>
      </c>
      <c r="H62" s="134">
        <v>113</v>
      </c>
    </row>
    <row r="63" spans="2:8" ht="52.5" customHeight="1" thickBot="1" x14ac:dyDescent="0.2">
      <c r="B63" s="135"/>
      <c r="C63" s="1209" t="s">
        <v>49</v>
      </c>
      <c r="D63" s="1209"/>
      <c r="E63" s="1210"/>
      <c r="F63" s="136">
        <v>3627</v>
      </c>
      <c r="G63" s="136">
        <v>5122</v>
      </c>
      <c r="H63" s="137">
        <v>4347</v>
      </c>
    </row>
    <row r="64" spans="2:8" x14ac:dyDescent="0.15"/>
  </sheetData>
  <sheetProtection algorithmName="SHA-512" hashValue="Yfl2EuXobufqPt0JQiqHXJxz1yPDGdkO359pJsNYwrwFFc1SW3wri1RBNTof5hWnaGlPQ9LFBSuHijpvNoZbpw==" saltValue="MIsFmkOT9Ln+f9p62E/gVA==" spinCount="100000" sheet="1" objects="1" scenarios="1"/>
  <customSheetViews>
    <customSheetView guid="{D7B07542-8F3F-41CA-B372-1E5741C49264}" scale="70" showGridLines="0" fitToPage="1" hiddenRows="1" hiddenColumns="1">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 guid="{1D9B84AC-F432-4762-AB28-1C9F2D905AE1}" scale="70" showGridLines="0" fitToPage="1" hiddenRows="1" hiddenColumns="1">
      <pageMargins left="0" right="0" top="0.19685039370078741" bottom="0" header="0" footer="0"/>
      <printOptions horizontalCentered="1"/>
      <pageSetup paperSize="9" scale="43" orientation="landscape" verticalDpi="300" r:id="rId2"/>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3"/>
  <headerFooter alignWithMargins="0">
    <oddFooter>&amp;C&amp;P/&amp;N</oddFooter>
  </headerFooter>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61027</v>
      </c>
      <c r="E3" s="156"/>
      <c r="F3" s="157">
        <v>70166</v>
      </c>
      <c r="G3" s="158"/>
      <c r="H3" s="159"/>
    </row>
    <row r="4" spans="1:8" x14ac:dyDescent="0.15">
      <c r="A4" s="160"/>
      <c r="B4" s="161"/>
      <c r="C4" s="162"/>
      <c r="D4" s="163">
        <v>20059</v>
      </c>
      <c r="E4" s="164"/>
      <c r="F4" s="165">
        <v>36115</v>
      </c>
      <c r="G4" s="166"/>
      <c r="H4" s="167"/>
    </row>
    <row r="5" spans="1:8" x14ac:dyDescent="0.15">
      <c r="A5" s="148" t="s">
        <v>519</v>
      </c>
      <c r="B5" s="153"/>
      <c r="C5" s="154"/>
      <c r="D5" s="155">
        <v>42278</v>
      </c>
      <c r="E5" s="156"/>
      <c r="F5" s="157">
        <v>70329</v>
      </c>
      <c r="G5" s="158"/>
      <c r="H5" s="159"/>
    </row>
    <row r="6" spans="1:8" x14ac:dyDescent="0.15">
      <c r="A6" s="160"/>
      <c r="B6" s="161"/>
      <c r="C6" s="162"/>
      <c r="D6" s="163">
        <v>11583</v>
      </c>
      <c r="E6" s="164"/>
      <c r="F6" s="165">
        <v>39403</v>
      </c>
      <c r="G6" s="166"/>
      <c r="H6" s="167"/>
    </row>
    <row r="7" spans="1:8" x14ac:dyDescent="0.15">
      <c r="A7" s="148" t="s">
        <v>520</v>
      </c>
      <c r="B7" s="153"/>
      <c r="C7" s="154"/>
      <c r="D7" s="155">
        <v>42487</v>
      </c>
      <c r="E7" s="156"/>
      <c r="F7" s="157">
        <v>45945</v>
      </c>
      <c r="G7" s="158"/>
      <c r="H7" s="159"/>
    </row>
    <row r="8" spans="1:8" x14ac:dyDescent="0.15">
      <c r="A8" s="160"/>
      <c r="B8" s="161"/>
      <c r="C8" s="162"/>
      <c r="D8" s="163">
        <v>8849</v>
      </c>
      <c r="E8" s="164"/>
      <c r="F8" s="165">
        <v>25180</v>
      </c>
      <c r="G8" s="166"/>
      <c r="H8" s="167"/>
    </row>
    <row r="9" spans="1:8" x14ac:dyDescent="0.15">
      <c r="A9" s="148" t="s">
        <v>521</v>
      </c>
      <c r="B9" s="153"/>
      <c r="C9" s="154"/>
      <c r="D9" s="155">
        <v>68757</v>
      </c>
      <c r="E9" s="156"/>
      <c r="F9" s="157">
        <v>44475</v>
      </c>
      <c r="G9" s="158"/>
      <c r="H9" s="159"/>
    </row>
    <row r="10" spans="1:8" x14ac:dyDescent="0.15">
      <c r="A10" s="160"/>
      <c r="B10" s="161"/>
      <c r="C10" s="162"/>
      <c r="D10" s="163">
        <v>18168</v>
      </c>
      <c r="E10" s="164"/>
      <c r="F10" s="165">
        <v>24780</v>
      </c>
      <c r="G10" s="166"/>
      <c r="H10" s="167"/>
    </row>
    <row r="11" spans="1:8" x14ac:dyDescent="0.15">
      <c r="A11" s="148" t="s">
        <v>522</v>
      </c>
      <c r="B11" s="153"/>
      <c r="C11" s="154"/>
      <c r="D11" s="155">
        <v>94729</v>
      </c>
      <c r="E11" s="156"/>
      <c r="F11" s="157">
        <v>45982</v>
      </c>
      <c r="G11" s="158"/>
      <c r="H11" s="159"/>
    </row>
    <row r="12" spans="1:8" x14ac:dyDescent="0.15">
      <c r="A12" s="160"/>
      <c r="B12" s="161"/>
      <c r="C12" s="168"/>
      <c r="D12" s="163">
        <v>38261</v>
      </c>
      <c r="E12" s="164"/>
      <c r="F12" s="165">
        <v>25583</v>
      </c>
      <c r="G12" s="166"/>
      <c r="H12" s="167"/>
    </row>
    <row r="13" spans="1:8" x14ac:dyDescent="0.15">
      <c r="A13" s="148"/>
      <c r="B13" s="153"/>
      <c r="C13" s="169"/>
      <c r="D13" s="170">
        <v>61856</v>
      </c>
      <c r="E13" s="171"/>
      <c r="F13" s="172">
        <v>55379</v>
      </c>
      <c r="G13" s="173"/>
      <c r="H13" s="159"/>
    </row>
    <row r="14" spans="1:8" x14ac:dyDescent="0.15">
      <c r="A14" s="160"/>
      <c r="B14" s="161"/>
      <c r="C14" s="162"/>
      <c r="D14" s="163">
        <v>19384</v>
      </c>
      <c r="E14" s="164"/>
      <c r="F14" s="165">
        <v>30212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3.47</v>
      </c>
      <c r="C19" s="174">
        <f>ROUND(VALUE(SUBSTITUTE(実質収支比率等に係る経年分析!G$48,"▲","-")),2)</f>
        <v>2.35</v>
      </c>
      <c r="D19" s="174">
        <f>ROUND(VALUE(SUBSTITUTE(実質収支比率等に係る経年分析!H$48,"▲","-")),2)</f>
        <v>9.08</v>
      </c>
      <c r="E19" s="174">
        <f>ROUND(VALUE(SUBSTITUTE(実質収支比率等に係る経年分析!I$48,"▲","-")),2)</f>
        <v>1.82</v>
      </c>
      <c r="F19" s="174">
        <f>ROUND(VALUE(SUBSTITUTE(実質収支比率等に係る経年分析!J$48,"▲","-")),2)</f>
        <v>2.19</v>
      </c>
    </row>
    <row r="20" spans="1:11" x14ac:dyDescent="0.15">
      <c r="A20" s="174" t="s">
        <v>53</v>
      </c>
      <c r="B20" s="174">
        <f>ROUND(VALUE(SUBSTITUTE(実質収支比率等に係る経年分析!F$47,"▲","-")),2)</f>
        <v>13.72</v>
      </c>
      <c r="C20" s="174">
        <f>ROUND(VALUE(SUBSTITUTE(実質収支比率等に係る経年分析!G$47,"▲","-")),2)</f>
        <v>9.81</v>
      </c>
      <c r="D20" s="174">
        <f>ROUND(VALUE(SUBSTITUTE(実質収支比率等に係る経年分析!H$47,"▲","-")),2)</f>
        <v>11.29</v>
      </c>
      <c r="E20" s="174">
        <f>ROUND(VALUE(SUBSTITUTE(実質収支比率等に係る経年分析!I$47,"▲","-")),2)</f>
        <v>20.23</v>
      </c>
      <c r="F20" s="174">
        <f>ROUND(VALUE(SUBSTITUTE(実質収支比率等に係る経年分析!J$47,"▲","-")),2)</f>
        <v>16.91</v>
      </c>
    </row>
    <row r="21" spans="1:11" x14ac:dyDescent="0.15">
      <c r="A21" s="174" t="s">
        <v>54</v>
      </c>
      <c r="B21" s="174">
        <f>IF(ISNUMBER(VALUE(SUBSTITUTE(実質収支比率等に係る経年分析!F$49,"▲","-"))),ROUND(VALUE(SUBSTITUTE(実質収支比率等に係る経年分析!F$49,"▲","-")),2),NA())</f>
        <v>-4.99</v>
      </c>
      <c r="C21" s="174">
        <f>IF(ISNUMBER(VALUE(SUBSTITUTE(実質収支比率等に係る経年分析!G$49,"▲","-"))),ROUND(VALUE(SUBSTITUTE(実質収支比率等に係る経年分析!G$49,"▲","-")),2),NA())</f>
        <v>-7.31</v>
      </c>
      <c r="D21" s="174">
        <f>IF(ISNUMBER(VALUE(SUBSTITUTE(実質収支比率等に係る経年分析!H$49,"▲","-"))),ROUND(VALUE(SUBSTITUTE(実質収支比率等に係る経年分析!H$49,"▲","-")),2),NA())</f>
        <v>8.08</v>
      </c>
      <c r="E21" s="174">
        <f>IF(ISNUMBER(VALUE(SUBSTITUTE(実質収支比率等に係る経年分析!I$49,"▲","-"))),ROUND(VALUE(SUBSTITUTE(実質収支比率等に係る経年分析!I$49,"▲","-")),2),NA())</f>
        <v>-7.22</v>
      </c>
      <c r="F21" s="174">
        <f>IF(ISNUMBER(VALUE(SUBSTITUTE(実質収支比率等に係る経年分析!J$49,"▲","-"))),ROUND(VALUE(SUBSTITUTE(実質収支比率等に係る経年分析!J$49,"▲","-")),2),NA())</f>
        <v>-3.21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公営墓地事業特別会計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育英会特別会計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0.03</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0.13</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3.43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2.3199999999999998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9.0299999999999994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2.14</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2.11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1.56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1.87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1.95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2.46</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11.23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11.35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10.53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9.2100000000000009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1325</v>
      </c>
      <c r="E42" s="176"/>
      <c r="F42" s="176"/>
      <c r="G42" s="176">
        <f>'実質公債費比率（分子）の構造'!L$52</f>
        <v>1412</v>
      </c>
      <c r="H42" s="176"/>
      <c r="I42" s="176"/>
      <c r="J42" s="176">
        <f>'実質公債費比率（分子）の構造'!M$52</f>
        <v>1402</v>
      </c>
      <c r="K42" s="176"/>
      <c r="L42" s="176"/>
      <c r="M42" s="176">
        <f>'実質公債費比率（分子）の構造'!N$52</f>
        <v>1482</v>
      </c>
      <c r="N42" s="176"/>
      <c r="O42" s="176"/>
      <c r="P42" s="176">
        <f>'実質公債費比率（分子）の構造'!O$52</f>
        <v>1468</v>
      </c>
    </row>
    <row r="43" spans="1:16" x14ac:dyDescent="0.15">
      <c r="A43" s="176" t="s">
        <v>16</v>
      </c>
      <c r="B43" s="176">
        <f>'実質公債費比率（分子）の構造'!K$51</f>
        <v>2</v>
      </c>
      <c r="C43" s="176"/>
      <c r="D43" s="176"/>
      <c r="E43" s="176">
        <f>'実質公債費比率（分子）の構造'!L$51</f>
        <v>1</v>
      </c>
      <c r="F43" s="176"/>
      <c r="G43" s="176"/>
      <c r="H43" s="176">
        <f>'実質公債費比率（分子）の構造'!M$51</f>
        <v>1</v>
      </c>
      <c r="I43" s="176"/>
      <c r="J43" s="176"/>
      <c r="K43" s="176">
        <f>'実質公債費比率（分子）の構造'!N$51</f>
        <v>1</v>
      </c>
      <c r="L43" s="176"/>
      <c r="M43" s="176"/>
      <c r="N43" s="176">
        <f>'実質公債費比率（分子）の構造'!O$51</f>
        <v>1</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75</v>
      </c>
      <c r="C45" s="176"/>
      <c r="D45" s="176"/>
      <c r="E45" s="176">
        <f>'実質公債費比率（分子）の構造'!L$49</f>
        <v>91</v>
      </c>
      <c r="F45" s="176"/>
      <c r="G45" s="176"/>
      <c r="H45" s="176">
        <f>'実質公債費比率（分子）の構造'!M$49</f>
        <v>109</v>
      </c>
      <c r="I45" s="176"/>
      <c r="J45" s="176"/>
      <c r="K45" s="176">
        <f>'実質公債費比率（分子）の構造'!N$49</f>
        <v>110</v>
      </c>
      <c r="L45" s="176"/>
      <c r="M45" s="176"/>
      <c r="N45" s="176">
        <f>'実質公債費比率（分子）の構造'!O$49</f>
        <v>110</v>
      </c>
      <c r="O45" s="176"/>
      <c r="P45" s="176"/>
    </row>
    <row r="46" spans="1:16" x14ac:dyDescent="0.15">
      <c r="A46" s="176" t="s">
        <v>64</v>
      </c>
      <c r="B46" s="176">
        <f>'実質公債費比率（分子）の構造'!K$48</f>
        <v>251</v>
      </c>
      <c r="C46" s="176"/>
      <c r="D46" s="176"/>
      <c r="E46" s="176">
        <f>'実質公債費比率（分子）の構造'!L$48</f>
        <v>259</v>
      </c>
      <c r="F46" s="176"/>
      <c r="G46" s="176"/>
      <c r="H46" s="176">
        <f>'実質公債費比率（分子）の構造'!M$48</f>
        <v>250</v>
      </c>
      <c r="I46" s="176"/>
      <c r="J46" s="176"/>
      <c r="K46" s="176">
        <f>'実質公債費比率（分子）の構造'!N$48</f>
        <v>255</v>
      </c>
      <c r="L46" s="176"/>
      <c r="M46" s="176"/>
      <c r="N46" s="176">
        <f>'実質公債費比率（分子）の構造'!O$48</f>
        <v>255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2074</v>
      </c>
      <c r="C49" s="176"/>
      <c r="D49" s="176"/>
      <c r="E49" s="176">
        <f>'実質公債費比率（分子）の構造'!L$45</f>
        <v>1998</v>
      </c>
      <c r="F49" s="176"/>
      <c r="G49" s="176"/>
      <c r="H49" s="176">
        <f>'実質公債費比率（分子）の構造'!M$45</f>
        <v>2134</v>
      </c>
      <c r="I49" s="176"/>
      <c r="J49" s="176"/>
      <c r="K49" s="176">
        <f>'実質公債費比率（分子）の構造'!N$45</f>
        <v>2158</v>
      </c>
      <c r="L49" s="176"/>
      <c r="M49" s="176"/>
      <c r="N49" s="176">
        <f>'実質公債費比率（分子）の構造'!O$45</f>
        <v>2202</v>
      </c>
      <c r="O49" s="176"/>
      <c r="P49" s="176"/>
    </row>
    <row r="50" spans="1:16" x14ac:dyDescent="0.15">
      <c r="A50" s="176" t="s">
        <v>67</v>
      </c>
      <c r="B50" s="176" t="e">
        <f>NA()</f>
        <v>#N/A</v>
      </c>
      <c r="C50" s="176">
        <f>IF(ISNUMBER('実質公債費比率（分子）の構造'!K$53),'実質公債費比率（分子）の構造'!K$53,NA())</f>
        <v>1077</v>
      </c>
      <c r="D50" s="176" t="e">
        <f>NA()</f>
        <v>#N/A</v>
      </c>
      <c r="E50" s="176" t="e">
        <f>NA()</f>
        <v>#N/A</v>
      </c>
      <c r="F50" s="176">
        <f>IF(ISNUMBER('実質公債費比率（分子）の構造'!L$53),'実質公債費比率（分子）の構造'!L$53,NA())</f>
        <v>937</v>
      </c>
      <c r="G50" s="176" t="e">
        <f>NA()</f>
        <v>#N/A</v>
      </c>
      <c r="H50" s="176" t="e">
        <f>NA()</f>
        <v>#N/A</v>
      </c>
      <c r="I50" s="176">
        <f>IF(ISNUMBER('実質公債費比率（分子）の構造'!M$53),'実質公債費比率（分子）の構造'!M$53,NA())</f>
        <v>1092</v>
      </c>
      <c r="J50" s="176" t="e">
        <f>NA()</f>
        <v>#N/A</v>
      </c>
      <c r="K50" s="176" t="e">
        <f>NA()</f>
        <v>#N/A</v>
      </c>
      <c r="L50" s="176">
        <f>IF(ISNUMBER('実質公債費比率（分子）の構造'!N$53),'実質公債費比率（分子）の構造'!N$53,NA())</f>
        <v>1042</v>
      </c>
      <c r="M50" s="176" t="e">
        <f>NA()</f>
        <v>#N/A</v>
      </c>
      <c r="N50" s="176" t="e">
        <f>NA()</f>
        <v>#N/A</v>
      </c>
      <c r="O50" s="176">
        <f>IF(ISNUMBER('実質公債費比率（分子）の構造'!O$53),'実質公債費比率（分子）の構造'!O$53,NA())</f>
        <v>1100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17535</v>
      </c>
      <c r="E56" s="175"/>
      <c r="F56" s="175"/>
      <c r="G56" s="175">
        <f>'将来負担比率（分子）の構造'!J$52</f>
        <v>17291</v>
      </c>
      <c r="H56" s="175"/>
      <c r="I56" s="175"/>
      <c r="J56" s="175">
        <f>'将来負担比率（分子）の構造'!K$52</f>
        <v>16899</v>
      </c>
      <c r="K56" s="175"/>
      <c r="L56" s="175"/>
      <c r="M56" s="175">
        <f>'将来負担比率（分子）の構造'!L$52</f>
        <v>16129</v>
      </c>
      <c r="N56" s="175"/>
      <c r="O56" s="175"/>
      <c r="P56" s="175">
        <f>'将来負担比率（分子）の構造'!M$52</f>
        <v>15423</v>
      </c>
    </row>
    <row r="57" spans="1:16" x14ac:dyDescent="0.15">
      <c r="A57" s="175" t="s">
        <v>42</v>
      </c>
      <c r="B57" s="175"/>
      <c r="C57" s="175"/>
      <c r="D57" s="175">
        <f>'将来負担比率（分子）の構造'!I$51</f>
        <v>2197</v>
      </c>
      <c r="E57" s="175"/>
      <c r="F57" s="175"/>
      <c r="G57" s="175">
        <f>'将来負担比率（分子）の構造'!J$51</f>
        <v>2046</v>
      </c>
      <c r="H57" s="175"/>
      <c r="I57" s="175"/>
      <c r="J57" s="175">
        <f>'将来負担比率（分子）の構造'!K$51</f>
        <v>1893</v>
      </c>
      <c r="K57" s="175"/>
      <c r="L57" s="175"/>
      <c r="M57" s="175">
        <f>'将来負担比率（分子）の構造'!L$51</f>
        <v>1737</v>
      </c>
      <c r="N57" s="175"/>
      <c r="O57" s="175"/>
      <c r="P57" s="175">
        <f>'将来負担比率（分子）の構造'!M$51</f>
        <v>1578</v>
      </c>
    </row>
    <row r="58" spans="1:16" x14ac:dyDescent="0.15">
      <c r="A58" s="175" t="s">
        <v>41</v>
      </c>
      <c r="B58" s="175"/>
      <c r="C58" s="175"/>
      <c r="D58" s="175">
        <f>'将来負担比率（分子）の構造'!I$50</f>
        <v>4124</v>
      </c>
      <c r="E58" s="175"/>
      <c r="F58" s="175"/>
      <c r="G58" s="175">
        <f>'将来負担比率（分子）の構造'!J$50</f>
        <v>3152</v>
      </c>
      <c r="H58" s="175"/>
      <c r="I58" s="175"/>
      <c r="J58" s="175">
        <f>'将来負担比率（分子）の構造'!K$50</f>
        <v>3027</v>
      </c>
      <c r="K58" s="175"/>
      <c r="L58" s="175"/>
      <c r="M58" s="175">
        <f>'将来負担比率（分子）の構造'!L$50</f>
        <v>4878</v>
      </c>
      <c r="N58" s="175"/>
      <c r="O58" s="175"/>
      <c r="P58" s="175">
        <f>'将来負担比率（分子）の構造'!M$50</f>
        <v>3882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534</v>
      </c>
      <c r="C62" s="175"/>
      <c r="D62" s="175"/>
      <c r="E62" s="175">
        <f>'将来負担比率（分子）の構造'!J$45</f>
        <v>546</v>
      </c>
      <c r="F62" s="175"/>
      <c r="G62" s="175"/>
      <c r="H62" s="175">
        <f>'将来負担比率（分子）の構造'!K$45</f>
        <v>361</v>
      </c>
      <c r="I62" s="175"/>
      <c r="J62" s="175"/>
      <c r="K62" s="175">
        <f>'将来負担比率（分子）の構造'!L$45</f>
        <v>121</v>
      </c>
      <c r="L62" s="175"/>
      <c r="M62" s="175"/>
      <c r="N62" s="175" t="str">
        <f>'将来負担比率（分子）の構造'!M$45</f>
        <v>-</v>
      </c>
      <c r="O62" s="175"/>
      <c r="P62" s="175"/>
    </row>
    <row r="63" spans="1:16" x14ac:dyDescent="0.15">
      <c r="A63" s="175" t="s">
        <v>34</v>
      </c>
      <c r="B63" s="175">
        <f>'将来負担比率（分子）の構造'!I$44</f>
        <v>983</v>
      </c>
      <c r="C63" s="175"/>
      <c r="D63" s="175"/>
      <c r="E63" s="175">
        <f>'将来負担比率（分子）の構造'!J$44</f>
        <v>907</v>
      </c>
      <c r="F63" s="175"/>
      <c r="G63" s="175"/>
      <c r="H63" s="175">
        <f>'将来負担比率（分子）の構造'!K$44</f>
        <v>782</v>
      </c>
      <c r="I63" s="175"/>
      <c r="J63" s="175"/>
      <c r="K63" s="175">
        <f>'将来負担比率（分子）の構造'!L$44</f>
        <v>667</v>
      </c>
      <c r="L63" s="175"/>
      <c r="M63" s="175"/>
      <c r="N63" s="175">
        <f>'将来負担比率（分子）の構造'!M$44</f>
        <v>534</v>
      </c>
      <c r="O63" s="175"/>
      <c r="P63" s="175"/>
    </row>
    <row r="64" spans="1:16" x14ac:dyDescent="0.15">
      <c r="A64" s="175" t="s">
        <v>33</v>
      </c>
      <c r="B64" s="175">
        <f>'将来負担比率（分子）の構造'!I$43</f>
        <v>2226</v>
      </c>
      <c r="C64" s="175"/>
      <c r="D64" s="175"/>
      <c r="E64" s="175">
        <f>'将来負担比率（分子）の構造'!J$43</f>
        <v>2242</v>
      </c>
      <c r="F64" s="175"/>
      <c r="G64" s="175"/>
      <c r="H64" s="175">
        <f>'将来負担比率（分子）の構造'!K$43</f>
        <v>2296</v>
      </c>
      <c r="I64" s="175"/>
      <c r="J64" s="175"/>
      <c r="K64" s="175">
        <f>'将来負担比率（分子）の構造'!L$43</f>
        <v>2285</v>
      </c>
      <c r="L64" s="175"/>
      <c r="M64" s="175"/>
      <c r="N64" s="175">
        <f>'将来負担比率（分子）の構造'!M$43</f>
        <v>2250</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30285</v>
      </c>
      <c r="C66" s="175"/>
      <c r="D66" s="175"/>
      <c r="E66" s="175">
        <f>'将来負担比率（分子）の構造'!J$41</f>
        <v>30055</v>
      </c>
      <c r="F66" s="175"/>
      <c r="G66" s="175"/>
      <c r="H66" s="175">
        <f>'将来負担比率（分子）の構造'!K$41</f>
        <v>29636</v>
      </c>
      <c r="I66" s="175"/>
      <c r="J66" s="175"/>
      <c r="K66" s="175">
        <f>'将来負担比率（分子）の構造'!L$41</f>
        <v>29546</v>
      </c>
      <c r="L66" s="175"/>
      <c r="M66" s="175"/>
      <c r="N66" s="175">
        <f>'将来負担比率（分子）の構造'!M$41</f>
        <v>30471</v>
      </c>
      <c r="O66" s="175"/>
      <c r="P66" s="175"/>
    </row>
    <row r="67" spans="1:16" x14ac:dyDescent="0.15">
      <c r="A67" s="175" t="s">
        <v>71</v>
      </c>
      <c r="B67" s="175" t="e">
        <f>NA()</f>
        <v>#N/A</v>
      </c>
      <c r="C67" s="175">
        <f>IF(ISNUMBER('将来負担比率（分子）の構造'!I$53), IF('将来負担比率（分子）の構造'!I$53 &lt; 0, 0, '将来負担比率（分子）の構造'!I$53), NA())</f>
        <v>10172</v>
      </c>
      <c r="D67" s="175" t="e">
        <f>NA()</f>
        <v>#N/A</v>
      </c>
      <c r="E67" s="175" t="e">
        <f>NA()</f>
        <v>#N/A</v>
      </c>
      <c r="F67" s="175">
        <f>IF(ISNUMBER('将来負担比率（分子）の構造'!J$53), IF('将来負担比率（分子）の構造'!J$53 &lt; 0, 0, '将来負担比率（分子）の構造'!J$53), NA())</f>
        <v>11261</v>
      </c>
      <c r="G67" s="175" t="e">
        <f>NA()</f>
        <v>#N/A</v>
      </c>
      <c r="H67" s="175" t="e">
        <f>NA()</f>
        <v>#N/A</v>
      </c>
      <c r="I67" s="175">
        <f>IF(ISNUMBER('将来負担比率（分子）の構造'!K$53), IF('将来負担比率（分子）の構造'!K$53 &lt; 0, 0, '将来負担比率（分子）の構造'!K$53), NA())</f>
        <v>11256</v>
      </c>
      <c r="J67" s="175" t="e">
        <f>NA()</f>
        <v>#N/A</v>
      </c>
      <c r="K67" s="175" t="e">
        <f>NA()</f>
        <v>#N/A</v>
      </c>
      <c r="L67" s="175">
        <f>IF(ISNUMBER('将来負担比率（分子）の構造'!L$53), IF('将来負担比率（分子）の構造'!L$53 &lt; 0, 0, '将来負担比率（分子）の構造'!L$53), NA())</f>
        <v>9876</v>
      </c>
      <c r="M67" s="175" t="e">
        <f>NA()</f>
        <v>#N/A</v>
      </c>
      <c r="N67" s="175" t="e">
        <f>NA()</f>
        <v>#N/A</v>
      </c>
      <c r="O67" s="175">
        <f>IF(ISNUMBER('将来負担比率（分子）の構造'!M$53), IF('将来負担比率（分子）の構造'!M$53 &lt; 0, 0, '将来負担比率（分子）の構造'!M$53), NA())</f>
        <v>12372</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1505</v>
      </c>
      <c r="C72" s="179">
        <f>基金残高に係る経年分析!G55</f>
        <v>2706</v>
      </c>
      <c r="D72" s="179">
        <f>基金残高に係る経年分析!H55</f>
        <v>2326</v>
      </c>
    </row>
    <row r="73" spans="1:16" x14ac:dyDescent="0.15">
      <c r="A73" s="178" t="s">
        <v>74</v>
      </c>
      <c r="B73" s="179">
        <f>基金残高に係る経年分析!F56</f>
        <v>717</v>
      </c>
      <c r="C73" s="179">
        <f>基金残高に係る経年分析!G56</f>
        <v>727</v>
      </c>
      <c r="D73" s="179">
        <f>基金残高に係る経年分析!H56</f>
        <v>488</v>
      </c>
    </row>
    <row r="74" spans="1:16" x14ac:dyDescent="0.15">
      <c r="A74" s="178" t="s">
        <v>75</v>
      </c>
      <c r="B74" s="179">
        <f>基金残高に係る経年分析!F57</f>
        <v>1405</v>
      </c>
      <c r="C74" s="179">
        <f>基金残高に係る経年分析!G57</f>
        <v>1689</v>
      </c>
      <c r="D74" s="179">
        <f>基金残高に係る経年分析!H57</f>
        <v>1533</v>
      </c>
    </row>
  </sheetData>
  <sheetProtection algorithmName="SHA-512" hashValue="1+lATV5xOhg27ErzApsBUxf7s+AcKopsyMFpXOSf/onp94C5d8ZJPo0e8vqvMTZjcLX/OQD7A5e42XfRXiL5fQ==" saltValue="O0bxrm8bhv+prxmC6De+og==" spinCount="100000" sheet="1" objects="1" scenarios="1"/>
  <customSheetViews>
    <customSheetView guid="{D7B07542-8F3F-41CA-B372-1E5741C49264}"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 guid="{1D9B84AC-F432-4762-AB28-1C9F2D905AE1}" state="hidden">
      <pageMargins left="0.78700000000000003" right="0.78700000000000003" top="0.98399999999999999" bottom="0.98399999999999999" header="0.51200000000000001" footer="0.51200000000000001"/>
      <pageSetup paperSize="9" orientation="portrait" verticalDpi="0" r:id="rId2"/>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2025-03-13T05:25:53Z</cp:lastPrinted>
  <dcterms:created xsi:type="dcterms:W3CDTF">2025-02-19T05:44:51Z</dcterms:created>
  <dcterms:modified xsi:type="dcterms:W3CDTF">2025-03-14T01:19:43Z</dcterms:modified>
  <cp:category/>
</cp:coreProperties>
</file>