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65.140\財政課共有\zaisei2020\5_1 決算統計担当\R6  　 決算統計担当\10.その他調査\01.一般会計関係\13.0304令和５年度財政状況資料集\03.回答\"/>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<sst xmlns="http://schemas.openxmlformats.org/spreadsheetml/2006/main" count="1022" uniqueCount="533">
  <si>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</si>
  <si>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</si>
  <si>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</si>
  <si>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</si>
  <si>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</si>
  <si>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</si>
  <si>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</si>
  <si>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</si>
  <si>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</si>
  <si>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</si>
  <si>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</si>
  <si>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</si>
  <si>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</si>
  <si>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</si>
  <si>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</si>
  <si>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</si>
  <si>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</si>
  <si>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</si>
  <si>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</si>
  <si>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</si>
  <si>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</si>
  <si>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</si>
  <si>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</si>
  <si>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</si>
  <si>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</si>
  <si>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</si>
  <si>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</si>
  <si>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</si>
  <si>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</si>
  <si>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</si>
  <si>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</si>
  <si>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</si>
  <si>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</si>
  <si>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</si>
  <si>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 1.53</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</si>
  <si>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</si>
  <si>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</si>
  <si>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</si>
  <si>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</si>
  <si>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</si>
  <si>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</si>
  <si>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(名護市調整交付金基金(R05年度末現在))</t>
    <rPh sb="1" eb="4">
      <t>ナゴシ</t>
    </rPh>
    <rPh sb="4" eb="6">
      <t>チョウセイ</t>
    </rPh>
    <rPh sb="6" eb="9">
      <t>コウフキン</t>
    </rPh>
    <rPh sb="9" eb="11">
      <t>キキン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</si>
  <si>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</si>
  <si>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</si>
  <si>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</si>
  <si>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</si>
  <si>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</si>
  <si>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</si>
  <si>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</si>
  <si>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</si>
  <si>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</si>
  <si>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</si>
  <si>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</si>
  <si>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</si>
  <si>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</si>
  <si>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</si>
  <si>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</si>
  <si>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</si>
  <si>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</si>
  <si>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</si>
  <si>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(名護市ふるさとまちづくり基金(R05年度末現在))</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</si>
  <si>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</si>
  <si>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</si>
  <si>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</si>
  <si>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</si>
  <si>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</si>
  <si>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</si>
  <si>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</si>
  <si>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</si>
  <si>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</si>
  <si>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</si>
  <si>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</si>
  <si>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</si>
  <si>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</si>
  <si>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</si>
  <si>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</si>
  <si>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</si>
  <si>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</si>
  <si>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</si>
  <si>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</si>
  <si>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</si>
  <si>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</si>
  <si>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</si>
  <si>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</si>
  <si>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</si>
  <si>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</si>
  <si>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</si>
  <si>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</si>
  <si>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</si>
  <si>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</si>
  <si>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</si>
  <si>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</si>
  <si>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</si>
  <si>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</si>
  <si>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</si>
  <si>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</si>
  <si>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</si>
  <si>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</si>
  <si>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</si>
  <si>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</si>
  <si>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</si>
  <si>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</si>
  <si>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</si>
  <si>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</si>
  <si>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</si>
  <si>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</si>
  <si>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</si>
  <si>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</si>
  <si>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</si>
  <si>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</si>
  <si>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</si>
  <si>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</si>
  <si>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</si>
  <si>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</si>
  <si>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</si>
  <si>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</si>
  <si>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</si>
  <si>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沖縄県</t>
  </si>
  <si>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</si>
  <si>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</si>
  <si>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 1.06</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</si>
  <si>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</si>
  <si>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</si>
  <si>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</si>
  <si>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(名護市再編交付金基金(R05年度末現在))</t>
  </si>
  <si>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</si>
  <si>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</si>
  <si>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</si>
  <si>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</si>
  <si>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</si>
  <si>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</si>
  <si>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</si>
  <si>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</si>
  <si>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</si>
  <si>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</si>
  <si>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</si>
  <si>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</si>
  <si>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</si>
  <si>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</si>
  <si>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</si>
  <si>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</si>
  <si>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</si>
  <si>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</si>
  <si>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</si>
  <si>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</si>
  <si>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</si>
  <si>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</si>
  <si>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</si>
  <si>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</si>
  <si>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</si>
  <si>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</si>
  <si>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</si>
  <si>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</si>
  <si>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</si>
  <si>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</si>
  <si>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</si>
  <si>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</si>
  <si>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</si>
  <si>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</si>
  <si>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</si>
  <si>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</si>
  <si>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</si>
  <si>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</si>
  <si>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</si>
  <si>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</si>
  <si>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名護市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</si>
  <si>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</si>
  <si>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地方交付税種地</t>
    <rPh sb="0" eb="2">
      <t>チホウ</t>
    </rPh>
    <rPh sb="2" eb="5">
      <t>コウフゼイ</t>
    </rPh>
    <rPh sb="5" eb="6">
      <t>シュ</t>
    </rPh>
    <rPh sb="6" eb="7">
      <t>チ</t>
    </rPh>
    <phoneticPr fontId="33"/>
  </si>
  <si>
    <t>1-3</t>
  </si>
  <si>
    <t>会計名</t>
    <rPh sb="0" eb="2">
      <t>カイケイ</t>
    </rPh>
    <rPh sb="2" eb="3">
      <t>メイ</t>
    </rPh>
    <phoneticPr fontId="33"/>
  </si>
  <si>
    <t>(Ｅ)</t>
  </si>
  <si>
    <t>歳入歳出差引</t>
  </si>
  <si>
    <t>　　(※1)</t>
  </si>
  <si>
    <t>首都</t>
    <rPh sb="0" eb="2">
      <t>シュト</t>
    </rPh>
    <phoneticPr fontId="33"/>
  </si>
  <si>
    <t>沖縄県名護市</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</si>
  <si>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</si>
  <si>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</si>
  <si>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</si>
  <si>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</si>
  <si>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</si>
  <si>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</si>
  <si>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</si>
  <si>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</si>
  <si>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</si>
  <si>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</si>
  <si>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</si>
  <si>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</si>
  <si>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</si>
  <si>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</si>
  <si>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</si>
  <si>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</si>
  <si>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</si>
  <si>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</si>
  <si>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</si>
  <si>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</si>
  <si>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3.0</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</si>
  <si>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</si>
  <si>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</si>
  <si>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</si>
  <si>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</si>
  <si>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</si>
  <si>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</si>
  <si>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</si>
  <si>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</si>
  <si>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</si>
  <si>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</si>
  <si>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</si>
  <si>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</si>
  <si>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</si>
  <si>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</si>
  <si>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</si>
  <si>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</si>
  <si>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</si>
  <si>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</si>
  <si>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</si>
  <si>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</si>
  <si>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</si>
  <si>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</si>
  <si>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</si>
  <si>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</si>
  <si>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</si>
  <si>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</si>
  <si>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7.73</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</si>
  <si>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</si>
  <si>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</si>
  <si>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</si>
  <si>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</si>
  <si>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</si>
  <si>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</si>
  <si>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</si>
  <si>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</si>
  <si>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</si>
  <si>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</si>
  <si>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目的税</t>
  </si>
  <si>
    <t>0.4</t>
  </si>
  <si>
    <t>地方債現在高（臨時財政対策債除き）</t>
  </si>
  <si>
    <t>0.1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</si>
  <si>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</si>
  <si>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</si>
  <si>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</si>
  <si>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</si>
  <si>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</si>
  <si>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</si>
  <si>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</si>
  <si>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</si>
  <si>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</si>
  <si>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</si>
  <si>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</si>
  <si>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</si>
  <si>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</si>
  <si>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</si>
  <si>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</si>
  <si>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</si>
  <si>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</si>
  <si>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</si>
  <si>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</si>
  <si>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</si>
  <si>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</si>
  <si>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</si>
  <si>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</si>
  <si>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</si>
  <si>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</si>
  <si>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</si>
  <si>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</si>
  <si>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</si>
  <si>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</si>
  <si>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</si>
  <si>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</si>
  <si>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</si>
  <si>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</si>
  <si>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</si>
  <si>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</si>
  <si>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</si>
  <si>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</si>
  <si>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</si>
  <si>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</si>
  <si>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</si>
  <si>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</si>
  <si>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</si>
  <si>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</si>
  <si>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</si>
  <si>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</si>
  <si>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</si>
  <si>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</si>
  <si>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</si>
  <si>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</si>
  <si>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</si>
  <si>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</si>
  <si>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</si>
  <si>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</si>
  <si>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</si>
  <si>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</si>
  <si>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</si>
  <si>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</si>
  <si>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</si>
  <si>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</si>
  <si>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</si>
  <si>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</si>
  <si>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</si>
  <si>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</si>
  <si>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</si>
  <si>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</si>
  <si>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</si>
  <si>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</si>
  <si>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</si>
  <si>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</si>
  <si>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</si>
  <si>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</si>
  <si>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</si>
  <si>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</si>
  <si>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</si>
  <si>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</si>
  <si>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</si>
  <si>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</si>
  <si>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</si>
  <si>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</si>
  <si>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</si>
  <si>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</si>
  <si>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</si>
  <si>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</si>
  <si>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</si>
  <si>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</si>
  <si>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</si>
  <si>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</si>
  <si>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</si>
  <si>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</si>
  <si>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</si>
  <si>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</si>
  <si>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</si>
  <si>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</si>
  <si>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</si>
  <si>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</si>
  <si>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</si>
  <si>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</si>
  <si>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</si>
  <si>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</si>
  <si>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</si>
  <si>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</si>
  <si>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</si>
  <si>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</si>
  <si>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</si>
  <si>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</si>
  <si>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</si>
  <si>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</si>
  <si>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</si>
  <si>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</si>
  <si>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</si>
  <si>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</si>
  <si>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</si>
  <si>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</si>
  <si>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</si>
  <si>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</si>
  <si>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</si>
  <si>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</si>
  <si>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</si>
  <si>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</si>
  <si>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</si>
  <si>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</si>
  <si>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</si>
  <si>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</si>
  <si>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</si>
  <si>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</si>
  <si>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</si>
  <si>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</si>
  <si>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</si>
  <si>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</si>
  <si>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</si>
  <si>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</si>
  <si>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</si>
  <si>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</si>
  <si>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</si>
  <si>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</si>
  <si>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</si>
  <si>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</si>
  <si>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</si>
  <si>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</si>
  <si>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</si>
  <si>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</si>
  <si>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</si>
  <si>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</si>
  <si>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</si>
  <si>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</si>
  <si>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</si>
  <si>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</si>
  <si>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</si>
  <si>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</si>
  <si>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</si>
  <si>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</si>
  <si>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</si>
  <si>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</si>
  <si>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</si>
  <si>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</si>
  <si>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</si>
  <si>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</si>
  <si>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</si>
  <si>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</si>
  <si>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</si>
  <si>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</si>
  <si>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</si>
  <si>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</si>
  <si>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</si>
  <si>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</si>
  <si>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</si>
  <si>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</si>
  <si>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</si>
  <si>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</si>
  <si>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</si>
  <si>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</si>
  <si>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</si>
  <si>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</si>
  <si>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</si>
  <si>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</si>
  <si>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</si>
  <si>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</si>
  <si>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</si>
  <si>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</si>
  <si>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</si>
  <si>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</si>
  <si>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</si>
  <si>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</si>
  <si>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</si>
  <si>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</si>
  <si>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</si>
  <si>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</si>
  <si>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</si>
  <si>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</si>
  <si>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</si>
  <si>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</si>
  <si>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</si>
  <si>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</si>
  <si>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</si>
  <si>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</si>
  <si>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</si>
  <si>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</si>
  <si>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</si>
  <si>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</si>
  <si>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</si>
  <si>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</si>
  <si>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</si>
  <si>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</si>
  <si>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</si>
  <si>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</si>
  <si>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</si>
  <si>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</si>
  <si>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</si>
  <si>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</si>
  <si>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 1.37</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</si>
  <si>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</si>
  <si>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</si>
  <si>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</si>
  <si>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</si>
  <si>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</si>
  <si>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</si>
  <si>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</si>
  <si>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</si>
  <si>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</si>
  <si>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</si>
  <si>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</si>
  <si>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</si>
  <si>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</si>
  <si>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</si>
  <si>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</si>
  <si>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</si>
  <si>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</si>
  <si>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</si>
  <si>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</si>
  <si>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</si>
  <si>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</si>
  <si>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</si>
  <si>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</si>
  <si>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</si>
  <si>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</si>
  <si>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</si>
  <si>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</si>
  <si>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</si>
  <si>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</si>
  <si>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</si>
  <si>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</si>
  <si>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</si>
  <si>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</si>
  <si>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</si>
  <si>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</si>
  <si>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</si>
  <si>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</si>
  <si>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</si>
  <si>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</si>
  <si>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</si>
  <si>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</si>
  <si>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</si>
  <si>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</si>
  <si>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</si>
  <si>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</si>
  <si>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</si>
  <si>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</si>
  <si>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</si>
  <si>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</si>
  <si>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</si>
  <si>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</si>
  <si>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</si>
  <si>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</si>
  <si>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</si>
  <si>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</si>
  <si>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</si>
  <si>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</si>
  <si>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</si>
  <si>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</si>
  <si>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</si>
  <si>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</si>
  <si>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</si>
  <si>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</si>
  <si>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</si>
  <si>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</si>
  <si>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</si>
  <si>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</si>
  <si>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</si>
  <si>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</si>
  <si>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</si>
  <si>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</si>
  <si>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</si>
  <si>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</si>
  <si>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</si>
  <si>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</si>
  <si>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</si>
  <si>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</si>
  <si>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</si>
  <si>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</si>
  <si>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1.50</t>
  </si>
  <si>
    <t>▲ 2.14</t>
  </si>
  <si>
    <t>▲ 2.19</t>
  </si>
  <si>
    <t>▲ 4.02</t>
  </si>
  <si>
    <t>その他会計（赤字）</t>
  </si>
  <si>
    <t>(公共施設整備基金(R05年度末現在))</t>
  </si>
  <si>
    <t>(地域福祉基金(R05年度末現在))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</si>
</sst>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157C-4E3F-BC20-074F747DD2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131293</c:v>
                </c:pt>
                <c:pt idx="1">
                  <c:v>88662</c:v>
                </c:pt>
                <c:pt idx="2">
                  <c:v>87000</c:v>
                </c:pt>
                <c:pt idx="3">
                  <c:v>100713</c:v>
                </c:pt>
                <c:pt idx="4">
                  <c:v>128307</c:v>
                </c:pt>
              </c:numCache>
            </c:numRef>
          </c:val>
          <c:smooth val="0"/>
          <c:extLst>
            <c:ext xmlns:c16="http://schemas.microsoft.com/office/drawing/2014/chart" uri="{C3380CC4-5D6E-409C-BE32-E72D297353CC}">
              <c16:uniqueId val="{00000001-157C-4E3F-BC20-074F747DD2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5.79</c:v>
                </c:pt>
                <c:pt idx="1">
                  <c:v>6.81</c:v>
                </c:pt>
                <c:pt idx="2">
                  <c:v>10.73</c:v>
                </c:pt>
                <c:pt idx="3">
                  <c:v>8.9700000000000006</c:v>
                </c:pt>
                <c:pt idx="4">
                  <c:v>8.7899999999999991</c:v>
                </c:pt>
              </c:numCache>
            </c:numRef>
          </c:val>
          <c:extLst>
            <c:ext xmlns:c16="http://schemas.microsoft.com/office/drawing/2014/chart" uri="{C3380CC4-5D6E-409C-BE32-E72D297353CC}">
              <c16:uniqueId val="{00000000-C5FB-4D78-B703-B94FAAA232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20.37</c:v>
                </c:pt>
                <c:pt idx="1">
                  <c:v>20.02</c:v>
                </c:pt>
                <c:pt idx="2">
                  <c:v>21.54</c:v>
                </c:pt>
                <c:pt idx="3">
                  <c:v>22.58</c:v>
                </c:pt>
                <c:pt idx="4">
                  <c:v>15.39</c:v>
                </c:pt>
              </c:numCache>
            </c:numRef>
          </c:val>
          <c:extLst>
            <c:ext xmlns:c16="http://schemas.microsoft.com/office/drawing/2014/chart" uri="{C3380CC4-5D6E-409C-BE32-E72D297353CC}">
              <c16:uniqueId val="{00000001-C5FB-4D78-B703-B94FAAA232D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-1.06</c:v>
                </c:pt>
                <c:pt idx="1">
                  <c:v>1.97</c:v>
                </c:pt>
                <c:pt idx="2">
                  <c:v>6.86</c:v>
                </c:pt>
                <c:pt idx="3">
                  <c:v>-1.37</c:v>
                </c:pt>
                <c:pt idx="4">
                  <c:v>-7.73</c:v>
                </c:pt>
              </c:numCache>
            </c:numRef>
          </c:val>
          <c:smooth val="0"/>
          <c:extLst>
            <c:ext xmlns:c16="http://schemas.microsoft.com/office/drawing/2014/chart" uri="{C3380CC4-5D6E-409C-BE32-E72D297353CC}">
              <c16:uniqueId val="{00000002-C5FB-4D78-B703-B94FAAA232D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0.65</c:v>
                </c:pt>
                <c:pt idx="2">
                  <c:v>#N/A</c:v>
                </c:pt>
                <c:pt idx="3">
                  <c:v>0.11</c:v>
                </c:pt>
                <c:pt idx="4">
                  <c:v>#N/A</c:v>
                </c:pt>
                <c:pt idx="5">
                  <c:v>0.04</c:v>
                </c:pt>
                <c:pt idx="6">
                  <c:v>#N/A</c:v>
                </c:pt>
                <c:pt idx="7">
                  <c:v>0</c:v>
                </c:pt>
                <c:pt idx="8">
                  <c:v>0</c:v>
                </c:pt>
                <c:pt idx="9">
                  <c:v>0</c:v>
                </c:pt>
              </c:numCache>
            </c:numRef>
          </c:val>
          <c:extLst>
            <c:ext xmlns:c16="http://schemas.microsoft.com/office/drawing/2014/chart" uri="{C3380CC4-5D6E-409C-BE32-E72D297353CC}">
              <c16:uniqueId val="{00000000-67D4-4705-9A21-69C7FC6AF9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D4-4705-9A21-69C7FC6AF9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D4-4705-9A21-69C7FC6AF92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7D4-4705-9A21-69C7FC6AF9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67D4-4705-9A21-69C7FC6AF92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0.01</c:v>
                </c:pt>
                <c:pt idx="4">
                  <c:v>#N/A</c:v>
                </c:pt>
                <c:pt idx="5">
                  <c:v>0.36</c:v>
                </c:pt>
                <c:pt idx="6">
                  <c:v>#N/A</c:v>
                </c:pt>
                <c:pt idx="7">
                  <c:v>0.33</c:v>
                </c:pt>
                <c:pt idx="8">
                  <c:v>#N/A</c:v>
                </c:pt>
                <c:pt idx="9">
                  <c:v>0.2</c:v>
                </c:pt>
              </c:numCache>
            </c:numRef>
          </c:val>
          <c:extLst>
            <c:ext xmlns:c16="http://schemas.microsoft.com/office/drawing/2014/chart" uri="{C3380CC4-5D6E-409C-BE32-E72D297353CC}">
              <c16:uniqueId val="{00000005-67D4-4705-9A21-69C7FC6AF92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1.32</c:v>
                </c:pt>
                <c:pt idx="4">
                  <c:v>#N/A</c:v>
                </c:pt>
                <c:pt idx="5">
                  <c:v>1.54</c:v>
                </c:pt>
                <c:pt idx="6">
                  <c:v>#N/A</c:v>
                </c:pt>
                <c:pt idx="7">
                  <c:v>1.8199999999999998</c:v>
                </c:pt>
                <c:pt idx="8">
                  <c:v>#N/A</c:v>
                </c:pt>
                <c:pt idx="9">
                  <c:v>2.5499999999999998</c:v>
                </c:pt>
              </c:numCache>
            </c:numRef>
          </c:val>
          <c:extLst>
            <c:ext xmlns:c16="http://schemas.microsoft.com/office/drawing/2014/chart" uri="{C3380CC4-5D6E-409C-BE32-E72D297353CC}">
              <c16:uniqueId val="{00000006-67D4-4705-9A21-69C7FC6AF92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5.78</c:v>
                </c:pt>
                <c:pt idx="2">
                  <c:v>#N/A</c:v>
                </c:pt>
                <c:pt idx="3">
                  <c:v>6.7</c:v>
                </c:pt>
                <c:pt idx="4">
                  <c:v>#N/A</c:v>
                </c:pt>
                <c:pt idx="5">
                  <c:v>10.68</c:v>
                </c:pt>
                <c:pt idx="6">
                  <c:v>#N/A</c:v>
                </c:pt>
                <c:pt idx="7">
                  <c:v>8.9600000000000009</c:v>
                </c:pt>
                <c:pt idx="8">
                  <c:v>#N/A</c:v>
                </c:pt>
                <c:pt idx="9">
                  <c:v>8.7899999999999991</c:v>
                </c:pt>
              </c:numCache>
            </c:numRef>
          </c:val>
          <c:extLst>
            <c:ext xmlns:c16="http://schemas.microsoft.com/office/drawing/2014/chart" uri="{C3380CC4-5D6E-409C-BE32-E72D297353CC}">
              <c16:uniqueId val="{00000007-67D4-4705-9A21-69C7FC6AF9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c:v>
                </c:pt>
                <c:pt idx="2">
                  <c:v>#N/A</c:v>
                </c:pt>
                <c:pt idx="3">
                  <c:v>11.12</c:v>
                </c:pt>
                <c:pt idx="4">
                  <c:v>#N/A</c:v>
                </c:pt>
                <c:pt idx="5">
                  <c:v>11.15</c:v>
                </c:pt>
                <c:pt idx="6">
                  <c:v>#N/A</c:v>
                </c:pt>
                <c:pt idx="7">
                  <c:v>12.51</c:v>
                </c:pt>
                <c:pt idx="8">
                  <c:v>#N/A</c:v>
                </c:pt>
                <c:pt idx="9">
                  <c:v>13.09</c:v>
                </c:pt>
              </c:numCache>
            </c:numRef>
          </c:val>
          <c:extLst>
            <c:ext xmlns:c16="http://schemas.microsoft.com/office/drawing/2014/chart" uri="{C3380CC4-5D6E-409C-BE32-E72D297353CC}">
              <c16:uniqueId val="{00000008-67D4-4705-9A21-69C7FC6AF92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1.5</c:v>
                </c:pt>
                <c:pt idx="1">
                  <c:v>#N/A</c:v>
                </c:pt>
                <c:pt idx="2">
                  <c:v>2.14</c:v>
                </c:pt>
                <c:pt idx="3">
                  <c:v>#N/A</c:v>
                </c:pt>
                <c:pt idx="4">
                  <c:v>1.53</c:v>
                </c:pt>
                <c:pt idx="5">
                  <c:v>#N/A</c:v>
                </c:pt>
                <c:pt idx="6">
                  <c:v>2.19</c:v>
                </c:pt>
                <c:pt idx="7">
                  <c:v>#N/A</c:v>
                </c:pt>
                <c:pt idx="8">
                  <c:v>4.0199999999999996</c:v>
                </c:pt>
                <c:pt idx="9">
                  <c:v>#N/A</c:v>
                </c:pt>
              </c:numCache>
            </c:numRef>
          </c:val>
          <c:extLst>
            <c:ext xmlns:c16="http://schemas.microsoft.com/office/drawing/2014/chart" uri="{C3380CC4-5D6E-409C-BE32-E72D297353CC}">
              <c16:uniqueId val="{00000009-67D4-4705-9A21-69C7FC6AF92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1720</c:v>
                </c:pt>
                <c:pt idx="5">
                  <c:v>1705</c:v>
                </c:pt>
                <c:pt idx="8">
                  <c:v>1674</c:v>
                </c:pt>
                <c:pt idx="11">
                  <c:v>1638</c:v>
                </c:pt>
                <c:pt idx="14">
                  <c:v>1581</c:v>
                </c:pt>
              </c:numCache>
            </c:numRef>
          </c:val>
          <c:extLst>
            <c:ext xmlns:c16="http://schemas.microsoft.com/office/drawing/2014/chart" uri="{C3380CC4-5D6E-409C-BE32-E72D297353CC}">
              <c16:uniqueId val="{00000000-C82F-4C77-94CE-CFBABE8C9D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C82F-4C77-94CE-CFBABE8C9D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C82F-4C77-94CE-CFBABE8C9D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14</c:v>
                </c:pt>
                <c:pt idx="6">
                  <c:v>14</c:v>
                </c:pt>
                <c:pt idx="9">
                  <c:v>14</c:v>
                </c:pt>
                <c:pt idx="12">
                  <c:v>14</c:v>
                </c:pt>
              </c:numCache>
            </c:numRef>
          </c:val>
          <c:extLst>
            <c:ext xmlns:c16="http://schemas.microsoft.com/office/drawing/2014/chart" uri="{C3380CC4-5D6E-409C-BE32-E72D297353CC}">
              <c16:uniqueId val="{00000003-C82F-4C77-94CE-CFBABE8C9D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208</c:v>
                </c:pt>
                <c:pt idx="3">
                  <c:v>224</c:v>
                </c:pt>
                <c:pt idx="6">
                  <c:v>226</c:v>
                </c:pt>
                <c:pt idx="9">
                  <c:v>198</c:v>
                </c:pt>
                <c:pt idx="12">
                  <c:v>191</c:v>
                </c:pt>
              </c:numCache>
            </c:numRef>
          </c:val>
          <c:extLst>
            <c:ext xmlns:c16="http://schemas.microsoft.com/office/drawing/2014/chart" uri="{C3380CC4-5D6E-409C-BE32-E72D297353CC}">
              <c16:uniqueId val="{00000004-C82F-4C77-94CE-CFBABE8C9D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2F-4C77-94CE-CFBABE8C9D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2F-4C77-94CE-CFBABE8C9D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2275</c:v>
                </c:pt>
                <c:pt idx="3">
                  <c:v>2354</c:v>
                </c:pt>
                <c:pt idx="6">
                  <c:v>2381</c:v>
                </c:pt>
                <c:pt idx="9">
                  <c:v>2442</c:v>
                </c:pt>
                <c:pt idx="12">
                  <c:v>2474</c:v>
                </c:pt>
              </c:numCache>
            </c:numRef>
          </c:val>
          <c:extLst>
            <c:ext xmlns:c16="http://schemas.microsoft.com/office/drawing/2014/chart" uri="{C3380CC4-5D6E-409C-BE32-E72D297353CC}">
              <c16:uniqueId val="{00000007-C82F-4C77-94CE-CFBABE8C9D9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825</c:v>
                </c:pt>
                <c:pt idx="2">
                  <c:v>#N/A</c:v>
                </c:pt>
                <c:pt idx="3">
                  <c:v>#N/A</c:v>
                </c:pt>
                <c:pt idx="4">
                  <c:v>931</c:v>
                </c:pt>
                <c:pt idx="5">
                  <c:v>#N/A</c:v>
                </c:pt>
                <c:pt idx="6">
                  <c:v>#N/A</c:v>
                </c:pt>
                <c:pt idx="7">
                  <c:v>991</c:v>
                </c:pt>
                <c:pt idx="8">
                  <c:v>#N/A</c:v>
                </c:pt>
                <c:pt idx="9">
                  <c:v>#N/A</c:v>
                </c:pt>
                <c:pt idx="10">
                  <c:v>1060</c:v>
                </c:pt>
                <c:pt idx="11">
                  <c:v>#N/A</c:v>
                </c:pt>
                <c:pt idx="12">
                  <c:v>#N/A</c:v>
                </c:pt>
                <c:pt idx="13">
                  <c:v>1141</c:v>
                </c:pt>
                <c:pt idx="14">
                  <c:v>#N/A</c:v>
                </c:pt>
              </c:numCache>
            </c:numRef>
          </c:val>
          <c:smooth val="0"/>
          <c:extLst>
            <c:ext xmlns:c16="http://schemas.microsoft.com/office/drawing/2014/chart" uri="{C3380CC4-5D6E-409C-BE32-E72D297353CC}">
              <c16:uniqueId val="{00000008-C82F-4C77-94CE-CFBABE8C9D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18062</c:v>
                </c:pt>
                <c:pt idx="5">
                  <c:v>18043</c:v>
                </c:pt>
                <c:pt idx="8">
                  <c:v>17631</c:v>
                </c:pt>
                <c:pt idx="11">
                  <c:v>17346</c:v>
                </c:pt>
                <c:pt idx="14">
                  <c:v>17187</c:v>
                </c:pt>
              </c:numCache>
            </c:numRef>
          </c:val>
          <c:extLst>
            <c:ext xmlns:c16="http://schemas.microsoft.com/office/drawing/2014/chart" uri="{C3380CC4-5D6E-409C-BE32-E72D297353CC}">
              <c16:uniqueId val="{00000000-C5CA-4026-925B-D66899A9D9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2175</c:v>
                </c:pt>
                <c:pt idx="5">
                  <c:v>2233</c:v>
                </c:pt>
                <c:pt idx="8">
                  <c:v>2116</c:v>
                </c:pt>
                <c:pt idx="11">
                  <c:v>2076</c:v>
                </c:pt>
                <c:pt idx="14">
                  <c:v>1876</c:v>
                </c:pt>
              </c:numCache>
            </c:numRef>
          </c:val>
          <c:extLst>
            <c:ext xmlns:c16="http://schemas.microsoft.com/office/drawing/2014/chart" uri="{C3380CC4-5D6E-409C-BE32-E72D297353CC}">
              <c16:uniqueId val="{00000001-C5CA-4026-925B-D66899A9D9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6862</c:v>
                </c:pt>
                <c:pt idx="5">
                  <c:v>7205</c:v>
                </c:pt>
                <c:pt idx="8">
                  <c:v>8189</c:v>
                </c:pt>
                <c:pt idx="11">
                  <c:v>8527</c:v>
                </c:pt>
                <c:pt idx="14">
                  <c:v>6394</c:v>
                </c:pt>
              </c:numCache>
            </c:numRef>
          </c:val>
          <c:extLst>
            <c:ext xmlns:c16="http://schemas.microsoft.com/office/drawing/2014/chart" uri="{C3380CC4-5D6E-409C-BE32-E72D297353CC}">
              <c16:uniqueId val="{00000002-C5CA-4026-925B-D66899A9D9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CA-4026-925B-D66899A9D9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CA-4026-925B-D66899A9D9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CA-4026-925B-D66899A9D9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411</c:v>
                </c:pt>
                <c:pt idx="3">
                  <c:v>296</c:v>
                </c:pt>
                <c:pt idx="6">
                  <c:v>0</c:v>
                </c:pt>
                <c:pt idx="9">
                  <c:v>0</c:v>
                </c:pt>
                <c:pt idx="12">
                  <c:v>0</c:v>
                </c:pt>
              </c:numCache>
            </c:numRef>
          </c:val>
          <c:extLst>
            <c:ext xmlns:c16="http://schemas.microsoft.com/office/drawing/2014/chart" uri="{C3380CC4-5D6E-409C-BE32-E72D297353CC}">
              <c16:uniqueId val="{00000006-C5CA-4026-925B-D66899A9D9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c:v>
                </c:pt>
                <c:pt idx="3">
                  <c:v>34</c:v>
                </c:pt>
                <c:pt idx="6">
                  <c:v>26</c:v>
                </c:pt>
                <c:pt idx="9">
                  <c:v>18</c:v>
                </c:pt>
                <c:pt idx="12">
                  <c:v>11</c:v>
                </c:pt>
              </c:numCache>
            </c:numRef>
          </c:val>
          <c:extLst>
            <c:ext xmlns:c16="http://schemas.microsoft.com/office/drawing/2014/chart" uri="{C3380CC4-5D6E-409C-BE32-E72D297353CC}">
              <c16:uniqueId val="{00000007-C5CA-4026-925B-D66899A9D9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2364</c:v>
                </c:pt>
                <c:pt idx="3">
                  <c:v>2379</c:v>
                </c:pt>
                <c:pt idx="6">
                  <c:v>2452</c:v>
                </c:pt>
                <c:pt idx="9">
                  <c:v>2500</c:v>
                </c:pt>
                <c:pt idx="12">
                  <c:v>2591</c:v>
                </c:pt>
              </c:numCache>
            </c:numRef>
          </c:val>
          <c:extLst>
            <c:ext xmlns:c16="http://schemas.microsoft.com/office/drawing/2014/chart" uri="{C3380CC4-5D6E-409C-BE32-E72D297353CC}">
              <c16:uniqueId val="{00000008-C5CA-4026-925B-D66899A9D9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170</c:v>
                </c:pt>
                <c:pt idx="3">
                  <c:v>137</c:v>
                </c:pt>
                <c:pt idx="6">
                  <c:v>109</c:v>
                </c:pt>
                <c:pt idx="9">
                  <c:v>43</c:v>
                </c:pt>
                <c:pt idx="12">
                  <c:v>0</c:v>
                </c:pt>
              </c:numCache>
            </c:numRef>
          </c:val>
          <c:extLst>
            <c:ext xmlns:c16="http://schemas.microsoft.com/office/drawing/2014/chart" uri="{C3380CC4-5D6E-409C-BE32-E72D297353CC}">
              <c16:uniqueId val="{00000009-C5CA-4026-925B-D66899A9D9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29338</c:v>
                </c:pt>
                <c:pt idx="3">
                  <c:v>29178</c:v>
                </c:pt>
                <c:pt idx="6">
                  <c:v>28986</c:v>
                </c:pt>
                <c:pt idx="9">
                  <c:v>28307</c:v>
                </c:pt>
                <c:pt idx="12">
                  <c:v>28071</c:v>
                </c:pt>
              </c:numCache>
            </c:numRef>
          </c:val>
          <c:extLst>
            <c:ext xmlns:c16="http://schemas.microsoft.com/office/drawing/2014/chart" uri="{C3380CC4-5D6E-409C-BE32-E72D297353CC}">
              <c16:uniqueId val="{0000000A-C5CA-4026-925B-D66899A9D9C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5226</c:v>
                </c:pt>
                <c:pt idx="2">
                  <c:v>#N/A</c:v>
                </c:pt>
                <c:pt idx="3">
                  <c:v>#N/A</c:v>
                </c:pt>
                <c:pt idx="4">
                  <c:v>4542</c:v>
                </c:pt>
                <c:pt idx="5">
                  <c:v>#N/A</c:v>
                </c:pt>
                <c:pt idx="6">
                  <c:v>#N/A</c:v>
                </c:pt>
                <c:pt idx="7">
                  <c:v>3636</c:v>
                </c:pt>
                <c:pt idx="8">
                  <c:v>#N/A</c:v>
                </c:pt>
                <c:pt idx="9">
                  <c:v>#N/A</c:v>
                </c:pt>
                <c:pt idx="10">
                  <c:v>2919</c:v>
                </c:pt>
                <c:pt idx="11">
                  <c:v>#N/A</c:v>
                </c:pt>
                <c:pt idx="12">
                  <c:v>#N/A</c:v>
                </c:pt>
                <c:pt idx="13">
                  <c:v>5216</c:v>
                </c:pt>
                <c:pt idx="14">
                  <c:v>#N/A</c:v>
                </c:pt>
              </c:numCache>
            </c:numRef>
          </c:val>
          <c:smooth val="0"/>
          <c:extLst>
            <c:ext xmlns:c16="http://schemas.microsoft.com/office/drawing/2014/chart" uri="{C3380CC4-5D6E-409C-BE32-E72D297353CC}">
              <c16:uniqueId val="{0000000B-C5CA-4026-925B-D66899A9D9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3922</c:v>
                </c:pt>
                <c:pt idx="1">
                  <c:v>4030</c:v>
                </c:pt>
                <c:pt idx="2">
                  <c:v>2716</c:v>
                </c:pt>
              </c:numCache>
            </c:numRef>
          </c:val>
          <c:extLst>
            <c:ext xmlns:c16="http://schemas.microsoft.com/office/drawing/2014/chart" uri="{C3380CC4-5D6E-409C-BE32-E72D297353CC}">
              <c16:uniqueId val="{00000000-2514-4FF1-9AA4-B34649E7B0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790</c:v>
                </c:pt>
                <c:pt idx="1">
                  <c:v>791</c:v>
                </c:pt>
                <c:pt idx="2">
                  <c:v>854</c:v>
                </c:pt>
              </c:numCache>
            </c:numRef>
          </c:val>
          <c:extLst>
            <c:ext xmlns:c16="http://schemas.microsoft.com/office/drawing/2014/chart" uri="{C3380CC4-5D6E-409C-BE32-E72D297353CC}">
              <c16:uniqueId val="{00000001-2514-4FF1-9AA4-B34649E7B0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6718</c:v>
                </c:pt>
                <c:pt idx="1">
                  <c:v>7292</c:v>
                </c:pt>
                <c:pt idx="2">
                  <c:v>6431</c:v>
                </c:pt>
              </c:numCache>
            </c:numRef>
          </c:val>
          <c:extLst>
            <c:ext xmlns:c16="http://schemas.microsoft.com/office/drawing/2014/chart" uri="{C3380CC4-5D6E-409C-BE32-E72D297353CC}">
              <c16:uniqueId val="{00000002-2514-4FF1-9AA4-B34649E7B0A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64,554
63,678
210.80
52,016,777
49,367,230
1,551,695
17,650,738
28,071,104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32.1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市町村民税及び固定資産税の増加に伴う基準財政収入額の増（前年度比</a:t>
          </a:r>
          <a:r>
            <a:rPr kumimoji="1" lang="en-US" altLang="ja-JP" sz="1200">
              <a:latin typeface="ＭＳ Ｐゴシック"/>
              <a:ea typeface="ＭＳ Ｐゴシック"/>
            </a:rPr>
            <a:t>+4.0%</a:t>
          </a:r>
          <a:r>
            <a:rPr kumimoji="1" lang="ja-JP" altLang="en-US" sz="1200">
              <a:latin typeface="ＭＳ Ｐゴシック"/>
              <a:ea typeface="ＭＳ Ｐゴシック"/>
            </a:rPr>
            <a:t>）に加え、教育費及び生活保護費の減などによる基準財政需要額の減（前年度比</a:t>
          </a:r>
          <a:r>
            <a:rPr kumimoji="1" lang="en-US" altLang="ja-JP" sz="1200">
              <a:latin typeface="ＭＳ Ｐゴシック"/>
              <a:ea typeface="ＭＳ Ｐゴシック"/>
            </a:rPr>
            <a:t>-1.2</a:t>
          </a:r>
          <a:r>
            <a:rPr kumimoji="1" lang="ja-JP" altLang="en-US" sz="1200">
              <a:latin typeface="ＭＳ Ｐゴシック"/>
              <a:ea typeface="ＭＳ Ｐゴシック"/>
            </a:rPr>
            <a:t>％）となったため、財政力指数（単年度）は前年度より</a:t>
          </a:r>
          <a:r>
            <a:rPr kumimoji="1" lang="en-US" altLang="ja-JP" sz="1200">
              <a:latin typeface="ＭＳ Ｐゴシック"/>
              <a:ea typeface="ＭＳ Ｐゴシック"/>
            </a:rPr>
            <a:t>0.02</a:t>
          </a:r>
          <a:r>
            <a:rPr kumimoji="1" lang="ja-JP" altLang="en-US" sz="1200">
              <a:latin typeface="ＭＳ Ｐゴシック"/>
              <a:ea typeface="ＭＳ Ｐゴシック"/>
            </a:rPr>
            <a:t>ポイント増加した。財政力指数（</a:t>
          </a:r>
          <a:r>
            <a:rPr kumimoji="1" lang="en-US" altLang="ja-JP" sz="1200">
              <a:latin typeface="ＭＳ Ｐゴシック"/>
              <a:ea typeface="ＭＳ Ｐゴシック"/>
            </a:rPr>
            <a:t>3</a:t>
          </a:r>
          <a:r>
            <a:rPr kumimoji="1" lang="ja-JP" altLang="en-US" sz="1200">
              <a:latin typeface="ＭＳ Ｐゴシック"/>
              <a:ea typeface="ＭＳ Ｐゴシック"/>
            </a:rPr>
            <a:t>ヵ年平均）は前年度と同様となっている。今後も子育てがしやすい環境の整備、若者が集うまちづくり、企業誘致・支援策を実施することで人口増加、雇用創出を促進し、安定的な税財源の確保を図るとともに、引き続き滞納整理の徹底などにより徴収率の向上に努める。また、経費の節減や事務事業の見直しの徹底などにより財政の健全化を図る。</a:t>
          </a:r>
        </a:p>
        <a:p>
          <a:endParaRPr kumimoji="1" lang="ja-JP" altLang="en-US" sz="1300">
            <a:solidFill>
              <a:schemeClr val="accent1"/>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154940</xdr:rowOff>
    </xdr:from>
    <xdr:to>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8445"/>
    <xdr:sp macro="" textlink="">
      <xdr:nvSpPr>
        <xdr:cNvPr id="67" name="財政力最大値テキスト"/>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144780</xdr:rowOff>
    </xdr:from>
    <xdr:to>
      <xdr:col>23</xdr:col>
      <xdr:colOff>133350</xdr:colOff>
      <xdr:row>44</xdr:row>
      <xdr:rowOff>144780</xdr:rowOff>
    </xdr:to>
    <xdr:cxnSp macro="">
      <xdr:nvCxnSpPr>
        <xdr:cNvPr id="69" name="直線コネクタ 68"/>
        <xdr:cNvCxnSpPr/>
      </xdr:nvCxnSpPr>
      <xdr:spPr>
        <a:xfrm>
          <a:off x="4114800" y="768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122555</xdr:rowOff>
    </xdr:from>
    <xdr:ext cx="762000" cy="258445"/>
    <xdr:sp macro="" textlink="">
      <xdr:nvSpPr>
        <xdr:cNvPr id="70" name="財政力平均値テキスト"/>
        <xdr:cNvSpPr txBox="1"/>
      </xdr:nvSpPr>
      <xdr:spPr>
        <a:xfrm>
          <a:off x="5041900" y="6980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144780</xdr:rowOff>
    </xdr:from>
    <xdr:to>
      <xdr:col>19</xdr:col>
      <xdr:colOff>133350</xdr:colOff>
      <xdr:row>44</xdr:row>
      <xdr:rowOff>144780</xdr:rowOff>
    </xdr:to>
    <xdr:cxnSp macro="">
      <xdr:nvCxnSpPr>
        <xdr:cNvPr id="72" name="直線コネクタ 71"/>
        <xdr:cNvCxnSpPr/>
      </xdr:nvCxnSpPr>
      <xdr:spPr>
        <a:xfrm>
          <a:off x="3225800" y="768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125095</xdr:rowOff>
    </xdr:from>
    <xdr:to>
      <xdr:col>15</xdr:col>
      <xdr:colOff>82550</xdr:colOff>
      <xdr:row>44</xdr:row>
      <xdr:rowOff>144780</xdr:rowOff>
    </xdr:to>
    <xdr:cxnSp macro="">
      <xdr:nvCxnSpPr>
        <xdr:cNvPr id="75" name="直線コネクタ 74"/>
        <xdr:cNvCxnSpPr/>
      </xdr:nvCxnSpPr>
      <xdr:spPr>
        <a:xfrm>
          <a:off x="2336800" y="7668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8445"/>
    <xdr:sp macro="" textlink="">
      <xdr:nvSpPr>
        <xdr:cNvPr id="77" name="テキスト ボックス 76"/>
        <xdr:cNvSpPr txBox="1"/>
      </xdr:nvSpPr>
      <xdr:spPr>
        <a:xfrm>
          <a:off x="2844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125095</xdr:rowOff>
    </xdr:from>
    <xdr:to>
      <xdr:col>11</xdr:col>
      <xdr:colOff>31750</xdr:colOff>
      <xdr:row>44</xdr:row>
      <xdr:rowOff>125095</xdr:rowOff>
    </xdr:to>
    <xdr:cxnSp macro="">
      <xdr:nvCxnSpPr>
        <xdr:cNvPr id="78" name="直線コネクタ 77"/>
        <xdr:cNvCxnSpPr/>
      </xdr:nvCxnSpPr>
      <xdr:spPr>
        <a:xfrm>
          <a:off x="1447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45085</xdr:rowOff>
    </xdr:from>
    <xdr:ext cx="762000" cy="258445"/>
    <xdr:sp macro="" textlink="">
      <xdr:nvSpPr>
        <xdr:cNvPr id="80" name="テキスト ボックス 79"/>
        <xdr:cNvSpPr txBox="1"/>
      </xdr:nvSpPr>
      <xdr:spPr>
        <a:xfrm>
          <a:off x="1955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81" name="フローチャート: 判断 80"/>
        <xdr:cNvSpPr/>
      </xdr:nvSpPr>
      <xdr:spPr>
        <a:xfrm>
          <a:off x="1397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65405</xdr:rowOff>
    </xdr:from>
    <xdr:ext cx="762000" cy="258445"/>
    <xdr:sp macro="" textlink="">
      <xdr:nvSpPr>
        <xdr:cNvPr id="82" name="テキスト ボックス 81"/>
        <xdr:cNvSpPr txBox="1"/>
      </xdr:nvSpPr>
      <xdr:spPr>
        <a:xfrm>
          <a:off x="1066800" y="7266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93980</xdr:rowOff>
    </xdr:from>
    <xdr:to>
      <xdr:col>23</xdr:col>
      <xdr:colOff>184150</xdr:colOff>
      <xdr:row>45</xdr:row>
      <xdr:rowOff>24130</xdr:rowOff>
    </xdr:to>
    <xdr:sp macro="" textlink="">
      <xdr:nvSpPr>
        <xdr:cNvPr id="88" name="楕円 87"/>
        <xdr:cNvSpPr/>
      </xdr:nvSpPr>
      <xdr:spPr>
        <a:xfrm>
          <a:off x="49022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66040</xdr:rowOff>
    </xdr:from>
    <xdr:ext cx="762000" cy="258445"/>
    <xdr:sp macro="" textlink="">
      <xdr:nvSpPr>
        <xdr:cNvPr id="89" name="財政力該当値テキスト"/>
        <xdr:cNvSpPr txBox="1"/>
      </xdr:nvSpPr>
      <xdr:spPr>
        <a:xfrm>
          <a:off x="5041900" y="7609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93980</xdr:rowOff>
    </xdr:from>
    <xdr:to>
      <xdr:col>19</xdr:col>
      <xdr:colOff>184150</xdr:colOff>
      <xdr:row>45</xdr:row>
      <xdr:rowOff>24130</xdr:rowOff>
    </xdr:to>
    <xdr:sp macro="" textlink="">
      <xdr:nvSpPr>
        <xdr:cNvPr id="90" name="楕円 89"/>
        <xdr:cNvSpPr/>
      </xdr:nvSpPr>
      <xdr:spPr>
        <a:xfrm>
          <a:off x="4064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8890</xdr:rowOff>
    </xdr:from>
    <xdr:ext cx="736600" cy="258445"/>
    <xdr:sp macro="" textlink="">
      <xdr:nvSpPr>
        <xdr:cNvPr id="91" name="テキスト ボックス 90"/>
        <xdr:cNvSpPr txBox="1"/>
      </xdr:nvSpPr>
      <xdr:spPr>
        <a:xfrm>
          <a:off x="3733800" y="7724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93980</xdr:rowOff>
    </xdr:from>
    <xdr:to>
      <xdr:col>15</xdr:col>
      <xdr:colOff>133350</xdr:colOff>
      <xdr:row>45</xdr:row>
      <xdr:rowOff>24130</xdr:rowOff>
    </xdr:to>
    <xdr:sp macro="" textlink="">
      <xdr:nvSpPr>
        <xdr:cNvPr id="92" name="楕円 91"/>
        <xdr:cNvSpPr/>
      </xdr:nvSpPr>
      <xdr:spPr>
        <a:xfrm>
          <a:off x="3175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8890</xdr:rowOff>
    </xdr:from>
    <xdr:ext cx="762000" cy="258445"/>
    <xdr:sp macro="" textlink="">
      <xdr:nvSpPr>
        <xdr:cNvPr id="93" name="テキスト ボックス 92"/>
        <xdr:cNvSpPr txBox="1"/>
      </xdr:nvSpPr>
      <xdr:spPr>
        <a:xfrm>
          <a:off x="2844800" y="7724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74930</xdr:rowOff>
    </xdr:from>
    <xdr:to>
      <xdr:col>11</xdr:col>
      <xdr:colOff>82550</xdr:colOff>
      <xdr:row>45</xdr:row>
      <xdr:rowOff>4445</xdr:rowOff>
    </xdr:to>
    <xdr:sp macro="" textlink="">
      <xdr:nvSpPr>
        <xdr:cNvPr id="94" name="楕円 93"/>
        <xdr:cNvSpPr/>
      </xdr:nvSpPr>
      <xdr:spPr>
        <a:xfrm>
          <a:off x="2286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160655</xdr:rowOff>
    </xdr:from>
    <xdr:ext cx="762000" cy="259080"/>
    <xdr:sp macro="" textlink="">
      <xdr:nvSpPr>
        <xdr:cNvPr id="95" name="テキスト ボックス 94"/>
        <xdr:cNvSpPr txBox="1"/>
      </xdr:nvSpPr>
      <xdr:spPr>
        <a:xfrm>
          <a:off x="1955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74930</xdr:rowOff>
    </xdr:from>
    <xdr:to>
      <xdr:col>7</xdr:col>
      <xdr:colOff>31750</xdr:colOff>
      <xdr:row>45</xdr:row>
      <xdr:rowOff>4445</xdr:rowOff>
    </xdr:to>
    <xdr:sp macro="" textlink="">
      <xdr:nvSpPr>
        <xdr:cNvPr id="96" name="楕円 95"/>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160655</xdr:rowOff>
    </xdr:from>
    <xdr:ext cx="762000" cy="259080"/>
    <xdr:sp macro="" textlink="">
      <xdr:nvSpPr>
        <xdr:cNvPr id="97" name="テキスト ボックス 96"/>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98.1％と前年度比3.9％増となったが、これは歳入の経常一般財源が臨時財政対策債の減等により前年度と比べ1.9％減となっている。歳出については、人件費や扶助費が増となっており、一般財源等充当経常経費は前年度比2.2％増となっていることから、今後も経常経費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33020</xdr:rowOff>
    </xdr:from>
    <xdr:to>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27305</xdr:rowOff>
    </xdr:from>
    <xdr:to>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33020</xdr:rowOff>
    </xdr:from>
    <xdr:to>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126365</xdr:rowOff>
    </xdr:from>
    <xdr:to>
      <xdr:col>23</xdr:col>
      <xdr:colOff>133350</xdr:colOff>
      <xdr:row>63</xdr:row>
      <xdr:rowOff>143510</xdr:rowOff>
    </xdr:to>
    <xdr:cxnSp macro="">
      <xdr:nvCxnSpPr>
        <xdr:cNvPr id="130" name="直線コネクタ 129"/>
        <xdr:cNvCxnSpPr/>
      </xdr:nvCxnSpPr>
      <xdr:spPr>
        <a:xfrm>
          <a:off x="4114800" y="1075626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63500</xdr:rowOff>
    </xdr:from>
    <xdr:ext cx="762000" cy="258445"/>
    <xdr:sp macro="" textlink="">
      <xdr:nvSpPr>
        <xdr:cNvPr id="131" name="財政構造の弾力性平均値テキスト"/>
        <xdr:cNvSpPr txBox="1"/>
      </xdr:nvSpPr>
      <xdr:spPr>
        <a:xfrm>
          <a:off x="5041900" y="10521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46990</xdr:rowOff>
    </xdr:from>
    <xdr:to>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32385</xdr:rowOff>
    </xdr:from>
    <xdr:to>
      <xdr:col>19</xdr:col>
      <xdr:colOff>133350</xdr:colOff>
      <xdr:row>62</xdr:row>
      <xdr:rowOff>126365</xdr:rowOff>
    </xdr:to>
    <xdr:cxnSp macro="">
      <xdr:nvCxnSpPr>
        <xdr:cNvPr id="133" name="直線コネクタ 132"/>
        <xdr:cNvCxnSpPr/>
      </xdr:nvCxnSpPr>
      <xdr:spPr>
        <a:xfrm>
          <a:off x="3225800" y="1049083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146050</xdr:rowOff>
    </xdr:from>
    <xdr:to>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86360</xdr:rowOff>
    </xdr:from>
    <xdr:ext cx="736600" cy="258445"/>
    <xdr:sp macro="" textlink="">
      <xdr:nvSpPr>
        <xdr:cNvPr id="135" name="テキスト ボックス 134"/>
        <xdr:cNvSpPr txBox="1"/>
      </xdr:nvSpPr>
      <xdr:spPr>
        <a:xfrm>
          <a:off x="3733800" y="10373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32385</xdr:rowOff>
    </xdr:from>
    <xdr:to>
      <xdr:col>15</xdr:col>
      <xdr:colOff>82550</xdr:colOff>
      <xdr:row>62</xdr:row>
      <xdr:rowOff>53975</xdr:rowOff>
    </xdr:to>
    <xdr:cxnSp macro="">
      <xdr:nvCxnSpPr>
        <xdr:cNvPr id="136" name="直線コネクタ 135"/>
        <xdr:cNvCxnSpPr/>
      </xdr:nvCxnSpPr>
      <xdr:spPr>
        <a:xfrm flipV="1">
          <a:off x="2336800" y="1049083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83820</xdr:rowOff>
    </xdr:from>
    <xdr:ext cx="762000" cy="259080"/>
    <xdr:sp macro="" textlink="">
      <xdr:nvSpPr>
        <xdr:cNvPr id="138" name="テキスト ボックス 137"/>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49530</xdr:rowOff>
    </xdr:from>
    <xdr:to>
      <xdr:col>11</xdr:col>
      <xdr:colOff>31750</xdr:colOff>
      <xdr:row>62</xdr:row>
      <xdr:rowOff>53975</xdr:rowOff>
    </xdr:to>
    <xdr:cxnSp macro="">
      <xdr:nvCxnSpPr>
        <xdr:cNvPr id="139" name="直線コネクタ 138"/>
        <xdr:cNvCxnSpPr/>
      </xdr:nvCxnSpPr>
      <xdr:spPr>
        <a:xfrm>
          <a:off x="1447800" y="10679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146050</xdr:rowOff>
    </xdr:from>
    <xdr:to>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86360</xdr:rowOff>
    </xdr:from>
    <xdr:ext cx="762000" cy="258445"/>
    <xdr:sp macro="" textlink="">
      <xdr:nvSpPr>
        <xdr:cNvPr id="141" name="テキスト ボックス 140"/>
        <xdr:cNvSpPr txBox="1"/>
      </xdr:nvSpPr>
      <xdr:spPr>
        <a:xfrm>
          <a:off x="1955800" y="1037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8255</xdr:rowOff>
    </xdr:from>
    <xdr:to>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94615</xdr:rowOff>
    </xdr:from>
    <xdr:ext cx="762000" cy="259080"/>
    <xdr:sp macro="" textlink="">
      <xdr:nvSpPr>
        <xdr:cNvPr id="143" name="テキスト ボックス 142"/>
        <xdr:cNvSpPr txBox="1"/>
      </xdr:nvSpPr>
      <xdr:spPr>
        <a:xfrm>
          <a:off x="1066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92710</xdr:rowOff>
    </xdr:from>
    <xdr:to>
      <xdr:col>23</xdr:col>
      <xdr:colOff>184150</xdr:colOff>
      <xdr:row>64</xdr:row>
      <xdr:rowOff>22860</xdr:rowOff>
    </xdr:to>
    <xdr:sp macro="" textlink="">
      <xdr:nvSpPr>
        <xdr:cNvPr id="149" name="楕円 148"/>
        <xdr:cNvSpPr/>
      </xdr:nvSpPr>
      <xdr:spPr>
        <a:xfrm>
          <a:off x="49022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64770</xdr:rowOff>
    </xdr:from>
    <xdr:ext cx="762000" cy="258445"/>
    <xdr:sp macro="" textlink="">
      <xdr:nvSpPr>
        <xdr:cNvPr id="150" name="財政構造の弾力性該当値テキスト"/>
        <xdr:cNvSpPr txBox="1"/>
      </xdr:nvSpPr>
      <xdr:spPr>
        <a:xfrm>
          <a:off x="5041900" y="10866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75565</xdr:rowOff>
    </xdr:from>
    <xdr:to>
      <xdr:col>19</xdr:col>
      <xdr:colOff>184150</xdr:colOff>
      <xdr:row>63</xdr:row>
      <xdr:rowOff>6350</xdr:rowOff>
    </xdr:to>
    <xdr:sp macro="" textlink="">
      <xdr:nvSpPr>
        <xdr:cNvPr id="151" name="楕円 150"/>
        <xdr:cNvSpPr/>
      </xdr:nvSpPr>
      <xdr:spPr>
        <a:xfrm>
          <a:off x="4064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161925</xdr:rowOff>
    </xdr:from>
    <xdr:ext cx="736600" cy="259080"/>
    <xdr:sp macro="" textlink="">
      <xdr:nvSpPr>
        <xdr:cNvPr id="152" name="テキスト ボックス 151"/>
        <xdr:cNvSpPr txBox="1"/>
      </xdr:nvSpPr>
      <xdr:spPr>
        <a:xfrm>
          <a:off x="3733800" y="10791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153035</xdr:rowOff>
    </xdr:from>
    <xdr:to>
      <xdr:col>15</xdr:col>
      <xdr:colOff>133350</xdr:colOff>
      <xdr:row>61</xdr:row>
      <xdr:rowOff>83185</xdr:rowOff>
    </xdr:to>
    <xdr:sp macro="" textlink="">
      <xdr:nvSpPr>
        <xdr:cNvPr id="153" name="楕円 152"/>
        <xdr:cNvSpPr/>
      </xdr:nvSpPr>
      <xdr:spPr>
        <a:xfrm>
          <a:off x="31750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67945</xdr:rowOff>
    </xdr:from>
    <xdr:ext cx="762000" cy="258445"/>
    <xdr:sp macro="" textlink="">
      <xdr:nvSpPr>
        <xdr:cNvPr id="154" name="テキスト ボックス 153"/>
        <xdr:cNvSpPr txBox="1"/>
      </xdr:nvSpPr>
      <xdr:spPr>
        <a:xfrm>
          <a:off x="2844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3175</xdr:rowOff>
    </xdr:from>
    <xdr:to>
      <xdr:col>11</xdr:col>
      <xdr:colOff>82550</xdr:colOff>
      <xdr:row>62</xdr:row>
      <xdr:rowOff>104775</xdr:rowOff>
    </xdr:to>
    <xdr:sp macro="" textlink="">
      <xdr:nvSpPr>
        <xdr:cNvPr id="155" name="楕円 154"/>
        <xdr:cNvSpPr/>
      </xdr:nvSpPr>
      <xdr:spPr>
        <a:xfrm>
          <a:off x="2286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89535</xdr:rowOff>
    </xdr:from>
    <xdr:ext cx="762000" cy="258445"/>
    <xdr:sp macro="" textlink="">
      <xdr:nvSpPr>
        <xdr:cNvPr id="156" name="テキスト ボックス 155"/>
        <xdr:cNvSpPr txBox="1"/>
      </xdr:nvSpPr>
      <xdr:spPr>
        <a:xfrm>
          <a:off x="1955800" y="10719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170180</xdr:rowOff>
    </xdr:from>
    <xdr:to>
      <xdr:col>7</xdr:col>
      <xdr:colOff>31750</xdr:colOff>
      <xdr:row>62</xdr:row>
      <xdr:rowOff>100330</xdr:rowOff>
    </xdr:to>
    <xdr:sp macro="" textlink="">
      <xdr:nvSpPr>
        <xdr:cNvPr id="157" name="楕円 156"/>
        <xdr:cNvSpPr/>
      </xdr:nvSpPr>
      <xdr:spPr>
        <a:xfrm>
          <a:off x="13970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110490</xdr:rowOff>
    </xdr:from>
    <xdr:ext cx="762000" cy="258445"/>
    <xdr:sp macro="" textlink="">
      <xdr:nvSpPr>
        <xdr:cNvPr id="158" name="テキスト ボックス 157"/>
        <xdr:cNvSpPr txBox="1"/>
      </xdr:nvSpPr>
      <xdr:spPr>
        <a:xfrm>
          <a:off x="1066800" y="10397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[177,357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前年度と比べ3.8％増となっており、人事院勧告に伴う職員及び会計年度任用職員の給与改正（引き上げ）を行ったことが要因である。物件費は3.5％減となっており、その要因として、地域経済活性化応援事業（感染症緊急経済対策）や新型コロナウイルスワクチン接種体制確保事業に係る委託料が挙げられる。今後も引き続き業務内容・発注仕様の見直しを図り、物件費の低減に努める。</a:t>
          </a:r>
        </a:p>
      </xdr:txBody>
    </xdr:sp>
    <xdr:clientData/>
  </xdr:twoCellAnchor>
  <xdr:oneCellAnchor>
    <xdr:from>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8445"/>
    <xdr:sp macro="" textlink="">
      <xdr:nvSpPr>
        <xdr:cNvPr id="187" name="人件費・物件費等の状況最小値テキスト"/>
        <xdr:cNvSpPr txBox="1"/>
      </xdr:nvSpPr>
      <xdr:spPr>
        <a:xfrm>
          <a:off x="5041900" y="153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54610</xdr:rowOff>
    </xdr:from>
    <xdr:to>
      <xdr:col>23</xdr:col>
      <xdr:colOff>133350</xdr:colOff>
      <xdr:row>85</xdr:row>
      <xdr:rowOff>81280</xdr:rowOff>
    </xdr:to>
    <xdr:cxnSp macro="">
      <xdr:nvCxnSpPr>
        <xdr:cNvPr id="191" name="直線コネクタ 190"/>
        <xdr:cNvCxnSpPr/>
      </xdr:nvCxnSpPr>
      <xdr:spPr>
        <a:xfrm flipV="1">
          <a:off x="4114800" y="146278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138430</xdr:rowOff>
    </xdr:from>
    <xdr:ext cx="762000" cy="259080"/>
    <xdr:sp macro="" textlink="">
      <xdr:nvSpPr>
        <xdr:cNvPr id="192" name="人件費・物件費等の状況平均値テキスト"/>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121920</xdr:rowOff>
    </xdr:from>
    <xdr:to>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106680</xdr:rowOff>
    </xdr:from>
    <xdr:to>
      <xdr:col>19</xdr:col>
      <xdr:colOff>133350</xdr:colOff>
      <xdr:row>85</xdr:row>
      <xdr:rowOff>81280</xdr:rowOff>
    </xdr:to>
    <xdr:cxnSp macro="">
      <xdr:nvCxnSpPr>
        <xdr:cNvPr id="194" name="直線コネクタ 193"/>
        <xdr:cNvCxnSpPr/>
      </xdr:nvCxnSpPr>
      <xdr:spPr>
        <a:xfrm>
          <a:off x="3225800" y="145084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124460</xdr:rowOff>
    </xdr:from>
    <xdr:to>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8445"/>
    <xdr:sp macro="" textlink="">
      <xdr:nvSpPr>
        <xdr:cNvPr id="196" name="テキスト ボックス 195"/>
        <xdr:cNvSpPr txBox="1"/>
      </xdr:nvSpPr>
      <xdr:spPr>
        <a:xfrm>
          <a:off x="3733800" y="13952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36830</xdr:rowOff>
    </xdr:from>
    <xdr:to>
      <xdr:col>15</xdr:col>
      <xdr:colOff>82550</xdr:colOff>
      <xdr:row>84</xdr:row>
      <xdr:rowOff>106680</xdr:rowOff>
    </xdr:to>
    <xdr:cxnSp macro="">
      <xdr:nvCxnSpPr>
        <xdr:cNvPr id="197" name="直線コネクタ 196"/>
        <xdr:cNvCxnSpPr/>
      </xdr:nvCxnSpPr>
      <xdr:spPr>
        <a:xfrm>
          <a:off x="2336800" y="144386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86360</xdr:rowOff>
    </xdr:from>
    <xdr:to>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26670</xdr:rowOff>
    </xdr:from>
    <xdr:ext cx="762000" cy="259080"/>
    <xdr:sp macro="" textlink="">
      <xdr:nvSpPr>
        <xdr:cNvPr id="199" name="テキスト ボックス 198"/>
        <xdr:cNvSpPr txBox="1"/>
      </xdr:nvSpPr>
      <xdr:spPr>
        <a:xfrm>
          <a:off x="2844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36195</xdr:rowOff>
    </xdr:from>
    <xdr:to>
      <xdr:col>11</xdr:col>
      <xdr:colOff>31750</xdr:colOff>
      <xdr:row>84</xdr:row>
      <xdr:rowOff>36830</xdr:rowOff>
    </xdr:to>
    <xdr:cxnSp macro="">
      <xdr:nvCxnSpPr>
        <xdr:cNvPr id="200" name="直線コネクタ 199"/>
        <xdr:cNvCxnSpPr/>
      </xdr:nvCxnSpPr>
      <xdr:spPr>
        <a:xfrm>
          <a:off x="1447800" y="1426654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139700</xdr:rowOff>
    </xdr:from>
    <xdr:to>
      <xdr:col>11</xdr:col>
      <xdr:colOff>82550</xdr:colOff>
      <xdr:row>84</xdr:row>
      <xdr:rowOff>69850</xdr:rowOff>
    </xdr:to>
    <xdr:sp macro="" textlink="">
      <xdr:nvSpPr>
        <xdr:cNvPr id="201" name="フローチャート: 判断 200"/>
        <xdr:cNvSpPr/>
      </xdr:nvSpPr>
      <xdr:spPr>
        <a:xfrm>
          <a:off x="22860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80010</xdr:rowOff>
    </xdr:from>
    <xdr:ext cx="762000" cy="259080"/>
    <xdr:sp macro="" textlink="">
      <xdr:nvSpPr>
        <xdr:cNvPr id="202" name="テキスト ボックス 201"/>
        <xdr:cNvSpPr txBox="1"/>
      </xdr:nvSpPr>
      <xdr:spPr>
        <a:xfrm>
          <a:off x="1955800" y="14138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13335</xdr:rowOff>
    </xdr:from>
    <xdr:to>
      <xdr:col>7</xdr:col>
      <xdr:colOff>31750</xdr:colOff>
      <xdr:row>83</xdr:row>
      <xdr:rowOff>114935</xdr:rowOff>
    </xdr:to>
    <xdr:sp macro="" textlink="">
      <xdr:nvSpPr>
        <xdr:cNvPr id="203" name="フローチャート: 判断 202"/>
        <xdr:cNvSpPr/>
      </xdr:nvSpPr>
      <xdr:spPr>
        <a:xfrm>
          <a:off x="1397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99695</xdr:rowOff>
    </xdr:from>
    <xdr:ext cx="762000" cy="258445"/>
    <xdr:sp macro="" textlink="">
      <xdr:nvSpPr>
        <xdr:cNvPr id="204" name="テキスト ボックス 203"/>
        <xdr:cNvSpPr txBox="1"/>
      </xdr:nvSpPr>
      <xdr:spPr>
        <a:xfrm>
          <a:off x="1066800" y="1433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85</xdr:row>
      <xdr:rowOff>3810</xdr:rowOff>
    </xdr:from>
    <xdr:to>
      <xdr:col>23</xdr:col>
      <xdr:colOff>184150</xdr:colOff>
      <xdr:row>85</xdr:row>
      <xdr:rowOff>105410</xdr:rowOff>
    </xdr:to>
    <xdr:sp macro="" textlink="">
      <xdr:nvSpPr>
        <xdr:cNvPr id="210" name="楕円 209"/>
        <xdr:cNvSpPr/>
      </xdr:nvSpPr>
      <xdr:spPr>
        <a:xfrm>
          <a:off x="49022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147320</xdr:rowOff>
    </xdr:from>
    <xdr:ext cx="762000" cy="259080"/>
    <xdr:sp macro="" textlink="">
      <xdr:nvSpPr>
        <xdr:cNvPr id="211" name="人件費・物件費等の状況該当値テキスト"/>
        <xdr:cNvSpPr txBox="1"/>
      </xdr:nvSpPr>
      <xdr:spPr>
        <a:xfrm>
          <a:off x="5041900" y="1454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30480</xdr:rowOff>
    </xdr:from>
    <xdr:to>
      <xdr:col>19</xdr:col>
      <xdr:colOff>184150</xdr:colOff>
      <xdr:row>85</xdr:row>
      <xdr:rowOff>132080</xdr:rowOff>
    </xdr:to>
    <xdr:sp macro="" textlink="">
      <xdr:nvSpPr>
        <xdr:cNvPr id="212" name="楕円 211"/>
        <xdr:cNvSpPr/>
      </xdr:nvSpPr>
      <xdr:spPr>
        <a:xfrm>
          <a:off x="40640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116840</xdr:rowOff>
    </xdr:from>
    <xdr:ext cx="736600" cy="259080"/>
    <xdr:sp macro="" textlink="">
      <xdr:nvSpPr>
        <xdr:cNvPr id="213" name="テキスト ボックス 212"/>
        <xdr:cNvSpPr txBox="1"/>
      </xdr:nvSpPr>
      <xdr:spPr>
        <a:xfrm>
          <a:off x="3733800" y="14690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55880</xdr:rowOff>
    </xdr:from>
    <xdr:to>
      <xdr:col>15</xdr:col>
      <xdr:colOff>133350</xdr:colOff>
      <xdr:row>84</xdr:row>
      <xdr:rowOff>157480</xdr:rowOff>
    </xdr:to>
    <xdr:sp macro="" textlink="">
      <xdr:nvSpPr>
        <xdr:cNvPr id="214" name="楕円 213"/>
        <xdr:cNvSpPr/>
      </xdr:nvSpPr>
      <xdr:spPr>
        <a:xfrm>
          <a:off x="3175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142240</xdr:rowOff>
    </xdr:from>
    <xdr:ext cx="762000" cy="259080"/>
    <xdr:sp macro="" textlink="">
      <xdr:nvSpPr>
        <xdr:cNvPr id="215" name="テキスト ボックス 214"/>
        <xdr:cNvSpPr txBox="1"/>
      </xdr:nvSpPr>
      <xdr:spPr>
        <a:xfrm>
          <a:off x="2844800" y="1454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157480</xdr:rowOff>
    </xdr:from>
    <xdr:to>
      <xdr:col>11</xdr:col>
      <xdr:colOff>82550</xdr:colOff>
      <xdr:row>84</xdr:row>
      <xdr:rowOff>87630</xdr:rowOff>
    </xdr:to>
    <xdr:sp macro="" textlink="">
      <xdr:nvSpPr>
        <xdr:cNvPr id="216" name="楕円 215"/>
        <xdr:cNvSpPr/>
      </xdr:nvSpPr>
      <xdr:spPr>
        <a:xfrm>
          <a:off x="2286000" y="143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72390</xdr:rowOff>
    </xdr:from>
    <xdr:ext cx="762000" cy="259080"/>
    <xdr:sp macro="" textlink="">
      <xdr:nvSpPr>
        <xdr:cNvPr id="217" name="テキスト ボックス 216"/>
        <xdr:cNvSpPr txBox="1"/>
      </xdr:nvSpPr>
      <xdr:spPr>
        <a:xfrm>
          <a:off x="1955800" y="1447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157,776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156845</xdr:rowOff>
    </xdr:from>
    <xdr:to>
      <xdr:col>7</xdr:col>
      <xdr:colOff>31750</xdr:colOff>
      <xdr:row>83</xdr:row>
      <xdr:rowOff>86995</xdr:rowOff>
    </xdr:to>
    <xdr:sp macro="" textlink="">
      <xdr:nvSpPr>
        <xdr:cNvPr id="218" name="楕円 217"/>
        <xdr:cNvSpPr/>
      </xdr:nvSpPr>
      <xdr:spPr>
        <a:xfrm>
          <a:off x="13970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97790</xdr:rowOff>
    </xdr:from>
    <xdr:ext cx="762000" cy="258445"/>
    <xdr:sp macro="" textlink="">
      <xdr:nvSpPr>
        <xdr:cNvPr id="219" name="テキスト ボックス 218"/>
        <xdr:cNvSpPr txBox="1"/>
      </xdr:nvSpPr>
      <xdr:spPr>
        <a:xfrm>
          <a:off x="1066800" y="13985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類似団体、全国市、いずれの平均も下回っている。今後も国及び県の動向等を注視しつつ、各種手当の見直しを行うなど、より一層の給与の適正化に努める。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135255</xdr:rowOff>
    </xdr:from>
    <xdr:to>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170180</xdr:rowOff>
    </xdr:from>
    <xdr:to>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135255</xdr:rowOff>
    </xdr:from>
    <xdr:to>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144780</xdr:rowOff>
    </xdr:from>
    <xdr:to>
      <xdr:col>81</xdr:col>
      <xdr:colOff>44450</xdr:colOff>
      <xdr:row>81</xdr:row>
      <xdr:rowOff>33655</xdr:rowOff>
    </xdr:to>
    <xdr:cxnSp macro="">
      <xdr:nvCxnSpPr>
        <xdr:cNvPr id="253" name="直線コネクタ 252"/>
        <xdr:cNvCxnSpPr/>
      </xdr:nvCxnSpPr>
      <xdr:spPr>
        <a:xfrm flipV="1">
          <a:off x="16179800" y="138607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41275</xdr:rowOff>
    </xdr:from>
    <xdr:to>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33655</xdr:rowOff>
    </xdr:from>
    <xdr:to>
      <xdr:col>77</xdr:col>
      <xdr:colOff>44450</xdr:colOff>
      <xdr:row>81</xdr:row>
      <xdr:rowOff>74930</xdr:rowOff>
    </xdr:to>
    <xdr:cxnSp macro="">
      <xdr:nvCxnSpPr>
        <xdr:cNvPr id="256" name="直線コネクタ 255"/>
        <xdr:cNvCxnSpPr/>
      </xdr:nvCxnSpPr>
      <xdr:spPr>
        <a:xfrm flipV="1">
          <a:off x="15290800" y="139211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74930</xdr:rowOff>
    </xdr:from>
    <xdr:to>
      <xdr:col>72</xdr:col>
      <xdr:colOff>203200</xdr:colOff>
      <xdr:row>82</xdr:row>
      <xdr:rowOff>3175</xdr:rowOff>
    </xdr:to>
    <xdr:cxnSp macro="">
      <xdr:nvCxnSpPr>
        <xdr:cNvPr id="259" name="直線コネクタ 258"/>
        <xdr:cNvCxnSpPr/>
      </xdr:nvCxnSpPr>
      <xdr:spPr>
        <a:xfrm flipV="1">
          <a:off x="14401800" y="1396238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114300</xdr:rowOff>
    </xdr:from>
    <xdr:to>
      <xdr:col>68</xdr:col>
      <xdr:colOff>152400</xdr:colOff>
      <xdr:row>82</xdr:row>
      <xdr:rowOff>3175</xdr:rowOff>
    </xdr:to>
    <xdr:cxnSp macro="">
      <xdr:nvCxnSpPr>
        <xdr:cNvPr id="262" name="直線コネクタ 261"/>
        <xdr:cNvCxnSpPr/>
      </xdr:nvCxnSpPr>
      <xdr:spPr>
        <a:xfrm>
          <a:off x="13512800" y="140017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3" name="フローチャート: 判断 262"/>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8445"/>
    <xdr:sp macro="" textlink="">
      <xdr:nvSpPr>
        <xdr:cNvPr id="264" name="テキスト ボックス 263"/>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132080</xdr:rowOff>
    </xdr:from>
    <xdr:to>
      <xdr:col>64</xdr:col>
      <xdr:colOff>152400</xdr:colOff>
      <xdr:row>85</xdr:row>
      <xdr:rowOff>62230</xdr:rowOff>
    </xdr:to>
    <xdr:sp macro="" textlink="">
      <xdr:nvSpPr>
        <xdr:cNvPr id="265" name="フローチャート: 判断 264"/>
        <xdr:cNvSpPr/>
      </xdr:nvSpPr>
      <xdr:spPr>
        <a:xfrm>
          <a:off x="13462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46990</xdr:rowOff>
    </xdr:from>
    <xdr:ext cx="762000" cy="259080"/>
    <xdr:sp macro="" textlink="">
      <xdr:nvSpPr>
        <xdr:cNvPr id="266" name="テキスト ボックス 265"/>
        <xdr:cNvSpPr txBox="1"/>
      </xdr:nvSpPr>
      <xdr:spPr>
        <a:xfrm>
          <a:off x="13131800" y="1462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93980</xdr:rowOff>
    </xdr:from>
    <xdr:to>
      <xdr:col>81</xdr:col>
      <xdr:colOff>95250</xdr:colOff>
      <xdr:row>81</xdr:row>
      <xdr:rowOff>24130</xdr:rowOff>
    </xdr:to>
    <xdr:sp macro="" textlink="">
      <xdr:nvSpPr>
        <xdr:cNvPr id="272" name="楕円 271"/>
        <xdr:cNvSpPr/>
      </xdr:nvSpPr>
      <xdr:spPr>
        <a:xfrm>
          <a:off x="169672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110490</xdr:rowOff>
    </xdr:from>
    <xdr:ext cx="762000" cy="258445"/>
    <xdr:sp macro="" textlink="">
      <xdr:nvSpPr>
        <xdr:cNvPr id="273" name="給与水準   （国との比較）該当値テキスト"/>
        <xdr:cNvSpPr txBox="1"/>
      </xdr:nvSpPr>
      <xdr:spPr>
        <a:xfrm>
          <a:off x="17106900" y="13655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154940</xdr:rowOff>
    </xdr:from>
    <xdr:to>
      <xdr:col>77</xdr:col>
      <xdr:colOff>95250</xdr:colOff>
      <xdr:row>81</xdr:row>
      <xdr:rowOff>84455</xdr:rowOff>
    </xdr:to>
    <xdr:sp macro="" textlink="">
      <xdr:nvSpPr>
        <xdr:cNvPr id="274" name="楕円 273"/>
        <xdr:cNvSpPr/>
      </xdr:nvSpPr>
      <xdr:spPr>
        <a:xfrm>
          <a:off x="161290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94615</xdr:rowOff>
    </xdr:from>
    <xdr:ext cx="736600" cy="259080"/>
    <xdr:sp macro="" textlink="">
      <xdr:nvSpPr>
        <xdr:cNvPr id="275" name="テキスト ボックス 274"/>
        <xdr:cNvSpPr txBox="1"/>
      </xdr:nvSpPr>
      <xdr:spPr>
        <a:xfrm>
          <a:off x="15798800" y="1363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23495</xdr:rowOff>
    </xdr:from>
    <xdr:to>
      <xdr:col>73</xdr:col>
      <xdr:colOff>44450</xdr:colOff>
      <xdr:row>81</xdr:row>
      <xdr:rowOff>125095</xdr:rowOff>
    </xdr:to>
    <xdr:sp macro="" textlink="">
      <xdr:nvSpPr>
        <xdr:cNvPr id="276" name="楕円 275"/>
        <xdr:cNvSpPr/>
      </xdr:nvSpPr>
      <xdr:spPr>
        <a:xfrm>
          <a:off x="15240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135255</xdr:rowOff>
    </xdr:from>
    <xdr:ext cx="762000" cy="258445"/>
    <xdr:sp macro="" textlink="">
      <xdr:nvSpPr>
        <xdr:cNvPr id="277" name="テキスト ボックス 276"/>
        <xdr:cNvSpPr txBox="1"/>
      </xdr:nvSpPr>
      <xdr:spPr>
        <a:xfrm>
          <a:off x="14909800" y="1367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78" name="楕円 277"/>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64135</xdr:rowOff>
    </xdr:from>
    <xdr:ext cx="762000" cy="258445"/>
    <xdr:sp macro="" textlink="">
      <xdr:nvSpPr>
        <xdr:cNvPr id="279" name="テキスト ボックス 278"/>
        <xdr:cNvSpPr txBox="1"/>
      </xdr:nvSpPr>
      <xdr:spPr>
        <a:xfrm>
          <a:off x="14020800" y="1378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0" name="楕円 279"/>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3810</xdr:rowOff>
    </xdr:from>
    <xdr:ext cx="762000" cy="259080"/>
    <xdr:sp macro="" textlink="">
      <xdr:nvSpPr>
        <xdr:cNvPr id="281" name="テキスト ボックス 280"/>
        <xdr:cNvSpPr txBox="1"/>
      </xdr:nvSpPr>
      <xdr:spPr>
        <a:xfrm>
          <a:off x="13131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職員数は前年度から1名減となり、人口も増加しているため1,000人当たり職員数は0.05人微減となっている。組織機構等の見直しや業務の外部委託等を推進し、引き続き定員適正化に努める。</a:t>
          </a: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5" name="テキスト ボックス 304"/>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7" name="テキスト ボックス 306"/>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10160</xdr:rowOff>
    </xdr:from>
    <xdr:to>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62230</xdr:rowOff>
    </xdr:from>
    <xdr:to>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10160</xdr:rowOff>
    </xdr:from>
    <xdr:to>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63</xdr:row>
      <xdr:rowOff>160655</xdr:rowOff>
    </xdr:to>
    <xdr:cxnSp macro="">
      <xdr:nvCxnSpPr>
        <xdr:cNvPr id="316" name="直線コネクタ 315"/>
        <xdr:cNvCxnSpPr/>
      </xdr:nvCxnSpPr>
      <xdr:spPr>
        <a:xfrm flipV="1">
          <a:off x="16179800" y="109518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24765</xdr:rowOff>
    </xdr:from>
    <xdr:ext cx="762000" cy="259080"/>
    <xdr:sp macro="" textlink="">
      <xdr:nvSpPr>
        <xdr:cNvPr id="317" name="定員管理の状況平均値テキスト"/>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130175</xdr:rowOff>
    </xdr:from>
    <xdr:to>
      <xdr:col>77</xdr:col>
      <xdr:colOff>44450</xdr:colOff>
      <xdr:row>63</xdr:row>
      <xdr:rowOff>160655</xdr:rowOff>
    </xdr:to>
    <xdr:cxnSp macro="">
      <xdr:nvCxnSpPr>
        <xdr:cNvPr id="319" name="直線コネクタ 318"/>
        <xdr:cNvCxnSpPr/>
      </xdr:nvCxnSpPr>
      <xdr:spPr>
        <a:xfrm>
          <a:off x="15290800" y="109315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163830</xdr:rowOff>
    </xdr:from>
    <xdr:to>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104140</xdr:rowOff>
    </xdr:from>
    <xdr:ext cx="736600" cy="259080"/>
    <xdr:sp macro="" textlink="">
      <xdr:nvSpPr>
        <xdr:cNvPr id="321" name="テキスト ボックス 320"/>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130175</xdr:rowOff>
    </xdr:from>
    <xdr:to>
      <xdr:col>72</xdr:col>
      <xdr:colOff>203200</xdr:colOff>
      <xdr:row>63</xdr:row>
      <xdr:rowOff>140335</xdr:rowOff>
    </xdr:to>
    <xdr:cxnSp macro="">
      <xdr:nvCxnSpPr>
        <xdr:cNvPr id="322" name="直線コネクタ 321"/>
        <xdr:cNvCxnSpPr/>
      </xdr:nvCxnSpPr>
      <xdr:spPr>
        <a:xfrm flipV="1">
          <a:off x="14401800" y="109315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97790</xdr:rowOff>
    </xdr:from>
    <xdr:ext cx="762000" cy="258445"/>
    <xdr:sp macro="" textlink="">
      <xdr:nvSpPr>
        <xdr:cNvPr id="324" name="テキスト ボックス 323"/>
        <xdr:cNvSpPr txBox="1"/>
      </xdr:nvSpPr>
      <xdr:spPr>
        <a:xfrm>
          <a:off x="1490980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98425</xdr:rowOff>
    </xdr:from>
    <xdr:to>
      <xdr:col>68</xdr:col>
      <xdr:colOff>152400</xdr:colOff>
      <xdr:row>63</xdr:row>
      <xdr:rowOff>140335</xdr:rowOff>
    </xdr:to>
    <xdr:cxnSp macro="">
      <xdr:nvCxnSpPr>
        <xdr:cNvPr id="325" name="直線コネクタ 324"/>
        <xdr:cNvCxnSpPr/>
      </xdr:nvCxnSpPr>
      <xdr:spPr>
        <a:xfrm>
          <a:off x="13512800" y="108997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154940</xdr:rowOff>
    </xdr:from>
    <xdr:to>
      <xdr:col>68</xdr:col>
      <xdr:colOff>203200</xdr:colOff>
      <xdr:row>63</xdr:row>
      <xdr:rowOff>84455</xdr:rowOff>
    </xdr:to>
    <xdr:sp macro="" textlink="">
      <xdr:nvSpPr>
        <xdr:cNvPr id="326" name="フローチャート: 判断 325"/>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94615</xdr:rowOff>
    </xdr:from>
    <xdr:ext cx="762000" cy="259080"/>
    <xdr:sp macro="" textlink="">
      <xdr:nvSpPr>
        <xdr:cNvPr id="327" name="テキスト ボックス 326"/>
        <xdr:cNvSpPr txBox="1"/>
      </xdr:nvSpPr>
      <xdr:spPr>
        <a:xfrm>
          <a:off x="14020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102870</xdr:rowOff>
    </xdr:from>
    <xdr:ext cx="762000" cy="259080"/>
    <xdr:sp macro="" textlink="">
      <xdr:nvSpPr>
        <xdr:cNvPr id="329" name="テキスト ボックス 328"/>
        <xdr:cNvSpPr txBox="1"/>
      </xdr:nvSpPr>
      <xdr:spPr>
        <a:xfrm>
          <a:off x="13131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35" name="楕円 334"/>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71755</xdr:rowOff>
    </xdr:from>
    <xdr:ext cx="762000" cy="259080"/>
    <xdr:sp macro="" textlink="">
      <xdr:nvSpPr>
        <xdr:cNvPr id="336" name="定員管理の状況該当値テキスト"/>
        <xdr:cNvSpPr txBox="1"/>
      </xdr:nvSpPr>
      <xdr:spPr>
        <a:xfrm>
          <a:off x="171069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109855</xdr:rowOff>
    </xdr:from>
    <xdr:to>
      <xdr:col>77</xdr:col>
      <xdr:colOff>95250</xdr:colOff>
      <xdr:row>64</xdr:row>
      <xdr:rowOff>40640</xdr:rowOff>
    </xdr:to>
    <xdr:sp macro="" textlink="">
      <xdr:nvSpPr>
        <xdr:cNvPr id="337" name="楕円 336"/>
        <xdr:cNvSpPr/>
      </xdr:nvSpPr>
      <xdr:spPr>
        <a:xfrm>
          <a:off x="161290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24765</xdr:rowOff>
    </xdr:from>
    <xdr:ext cx="736600" cy="259080"/>
    <xdr:sp macro="" textlink="">
      <xdr:nvSpPr>
        <xdr:cNvPr id="338" name="テキスト ボックス 337"/>
        <xdr:cNvSpPr txBox="1"/>
      </xdr:nvSpPr>
      <xdr:spPr>
        <a:xfrm>
          <a:off x="15798800" y="10997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79375</xdr:rowOff>
    </xdr:from>
    <xdr:to>
      <xdr:col>73</xdr:col>
      <xdr:colOff>44450</xdr:colOff>
      <xdr:row>64</xdr:row>
      <xdr:rowOff>9525</xdr:rowOff>
    </xdr:to>
    <xdr:sp macro="" textlink="">
      <xdr:nvSpPr>
        <xdr:cNvPr id="339" name="楕円 338"/>
        <xdr:cNvSpPr/>
      </xdr:nvSpPr>
      <xdr:spPr>
        <a:xfrm>
          <a:off x="15240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166370</xdr:rowOff>
    </xdr:from>
    <xdr:ext cx="762000" cy="258445"/>
    <xdr:sp macro="" textlink="">
      <xdr:nvSpPr>
        <xdr:cNvPr id="340" name="テキスト ボックス 339"/>
        <xdr:cNvSpPr txBox="1"/>
      </xdr:nvSpPr>
      <xdr:spPr>
        <a:xfrm>
          <a:off x="14909800" y="1096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89535</xdr:rowOff>
    </xdr:from>
    <xdr:to>
      <xdr:col>68</xdr:col>
      <xdr:colOff>203200</xdr:colOff>
      <xdr:row>64</xdr:row>
      <xdr:rowOff>19685</xdr:rowOff>
    </xdr:to>
    <xdr:sp macro="" textlink="">
      <xdr:nvSpPr>
        <xdr:cNvPr id="341" name="楕円 340"/>
        <xdr:cNvSpPr/>
      </xdr:nvSpPr>
      <xdr:spPr>
        <a:xfrm>
          <a:off x="14351000" y="10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4445</xdr:rowOff>
    </xdr:from>
    <xdr:ext cx="762000" cy="259080"/>
    <xdr:sp macro="" textlink="">
      <xdr:nvSpPr>
        <xdr:cNvPr id="342" name="テキスト ボックス 341"/>
        <xdr:cNvSpPr txBox="1"/>
      </xdr:nvSpPr>
      <xdr:spPr>
        <a:xfrm>
          <a:off x="14020800" y="10977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47625</xdr:rowOff>
    </xdr:from>
    <xdr:to>
      <xdr:col>64</xdr:col>
      <xdr:colOff>152400</xdr:colOff>
      <xdr:row>63</xdr:row>
      <xdr:rowOff>149225</xdr:rowOff>
    </xdr:to>
    <xdr:sp macro="" textlink="">
      <xdr:nvSpPr>
        <xdr:cNvPr id="343" name="楕円 342"/>
        <xdr:cNvSpPr/>
      </xdr:nvSpPr>
      <xdr:spPr>
        <a:xfrm>
          <a:off x="13462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133985</xdr:rowOff>
    </xdr:from>
    <xdr:ext cx="762000" cy="258445"/>
    <xdr:sp macro="" textlink="">
      <xdr:nvSpPr>
        <xdr:cNvPr id="344" name="テキスト ボックス 343"/>
        <xdr:cNvSpPr txBox="1"/>
      </xdr:nvSpPr>
      <xdr:spPr>
        <a:xfrm>
          <a:off x="13131800" y="10935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と比べ0.3％の増となっており、類似団体平均を上回っている。これは、分子の内、元利償還金額が増加していること、分母の内、普通交付税及び臨時財政対策債発行可能額の減に伴う標準財政規模の減少が要因として挙げられる。今後も大型公共事業が予定されていることから、地方債発行額が増加すると考えられ、実質公債費比率の上昇が懸念される。引き続き、起債事業の厳選及び地方債の発行抑制を図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4" name="テキスト ボックス 363"/>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6" name="テキスト ボックス 365"/>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8" name="テキスト ボックス 367"/>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145415</xdr:rowOff>
    </xdr:from>
    <xdr:ext cx="762000" cy="258445"/>
    <xdr:sp macro="" textlink="">
      <xdr:nvSpPr>
        <xdr:cNvPr id="373" name="公債費負担の状況最小値テキスト"/>
        <xdr:cNvSpPr txBox="1"/>
      </xdr:nvSpPr>
      <xdr:spPr>
        <a:xfrm>
          <a:off x="17106900" y="7689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1905</xdr:rowOff>
    </xdr:from>
    <xdr:to>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8445"/>
    <xdr:sp macro="" textlink="">
      <xdr:nvSpPr>
        <xdr:cNvPr id="375" name="公債費負担の状況最大値テキスト"/>
        <xdr:cNvSpPr txBox="1"/>
      </xdr:nvSpPr>
      <xdr:spPr>
        <a:xfrm>
          <a:off x="171069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43815</xdr:rowOff>
    </xdr:from>
    <xdr:to>
      <xdr:col>81</xdr:col>
      <xdr:colOff>44450</xdr:colOff>
      <xdr:row>41</xdr:row>
      <xdr:rowOff>67945</xdr:rowOff>
    </xdr:to>
    <xdr:cxnSp macro="">
      <xdr:nvCxnSpPr>
        <xdr:cNvPr id="377" name="直線コネクタ 376"/>
        <xdr:cNvCxnSpPr/>
      </xdr:nvCxnSpPr>
      <xdr:spPr>
        <a:xfrm>
          <a:off x="16179800" y="70732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156845</xdr:rowOff>
    </xdr:from>
    <xdr:ext cx="762000" cy="258445"/>
    <xdr:sp macro="" textlink="">
      <xdr:nvSpPr>
        <xdr:cNvPr id="378" name="公債費負担の状況平均値テキスト"/>
        <xdr:cNvSpPr txBox="1"/>
      </xdr:nvSpPr>
      <xdr:spPr>
        <a:xfrm>
          <a:off x="17106900" y="6843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12065</xdr:rowOff>
    </xdr:from>
    <xdr:to>
      <xdr:col>77</xdr:col>
      <xdr:colOff>44450</xdr:colOff>
      <xdr:row>41</xdr:row>
      <xdr:rowOff>43815</xdr:rowOff>
    </xdr:to>
    <xdr:cxnSp macro="">
      <xdr:nvCxnSpPr>
        <xdr:cNvPr id="380" name="直線コネクタ 379"/>
        <xdr:cNvCxnSpPr/>
      </xdr:nvCxnSpPr>
      <xdr:spPr>
        <a:xfrm>
          <a:off x="15290800" y="70415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140335</xdr:rowOff>
    </xdr:from>
    <xdr:to>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12065</xdr:rowOff>
    </xdr:from>
    <xdr:to>
      <xdr:col>72</xdr:col>
      <xdr:colOff>203200</xdr:colOff>
      <xdr:row>41</xdr:row>
      <xdr:rowOff>12065</xdr:rowOff>
    </xdr:to>
    <xdr:cxnSp macro="">
      <xdr:nvCxnSpPr>
        <xdr:cNvPr id="383" name="直線コネクタ 382"/>
        <xdr:cNvCxnSpPr/>
      </xdr:nvCxnSpPr>
      <xdr:spPr>
        <a:xfrm>
          <a:off x="14401800" y="704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132715</xdr:rowOff>
    </xdr:from>
    <xdr:to>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12065</xdr:rowOff>
    </xdr:from>
    <xdr:to>
      <xdr:col>68</xdr:col>
      <xdr:colOff>152400</xdr:colOff>
      <xdr:row>41</xdr:row>
      <xdr:rowOff>12065</xdr:rowOff>
    </xdr:to>
    <xdr:cxnSp macro="">
      <xdr:nvCxnSpPr>
        <xdr:cNvPr id="386" name="直線コネクタ 385"/>
        <xdr:cNvCxnSpPr/>
      </xdr:nvCxnSpPr>
      <xdr:spPr>
        <a:xfrm>
          <a:off x="13512800" y="704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106045</xdr:rowOff>
    </xdr:from>
    <xdr:to>
      <xdr:col>68</xdr:col>
      <xdr:colOff>203200</xdr:colOff>
      <xdr:row>42</xdr:row>
      <xdr:rowOff>36195</xdr:rowOff>
    </xdr:to>
    <xdr:sp macro="" textlink="">
      <xdr:nvSpPr>
        <xdr:cNvPr id="387" name="フローチャート: 判断 386"/>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8445"/>
    <xdr:sp macro="" textlink="">
      <xdr:nvSpPr>
        <xdr:cNvPr id="388" name="テキスト ボックス 387"/>
        <xdr:cNvSpPr txBox="1"/>
      </xdr:nvSpPr>
      <xdr:spPr>
        <a:xfrm>
          <a:off x="14020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36830</xdr:rowOff>
    </xdr:from>
    <xdr:ext cx="762000" cy="259080"/>
    <xdr:sp macro="" textlink="">
      <xdr:nvSpPr>
        <xdr:cNvPr id="390" name="テキスト ボックス 389"/>
        <xdr:cNvSpPr txBox="1"/>
      </xdr:nvSpPr>
      <xdr:spPr>
        <a:xfrm>
          <a:off x="13131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96" name="楕円 395"/>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160655</xdr:rowOff>
    </xdr:from>
    <xdr:ext cx="762000" cy="259080"/>
    <xdr:sp macro="" textlink="">
      <xdr:nvSpPr>
        <xdr:cNvPr id="397" name="公債費負担の状況該当値テキスト"/>
        <xdr:cNvSpPr txBox="1"/>
      </xdr:nvSpPr>
      <xdr:spPr>
        <a:xfrm>
          <a:off x="17106900" y="701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164465</xdr:rowOff>
    </xdr:from>
    <xdr:to>
      <xdr:col>77</xdr:col>
      <xdr:colOff>95250</xdr:colOff>
      <xdr:row>41</xdr:row>
      <xdr:rowOff>94615</xdr:rowOff>
    </xdr:to>
    <xdr:sp macro="" textlink="">
      <xdr:nvSpPr>
        <xdr:cNvPr id="398" name="楕円 397"/>
        <xdr:cNvSpPr/>
      </xdr:nvSpPr>
      <xdr:spPr>
        <a:xfrm>
          <a:off x="16129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79375</xdr:rowOff>
    </xdr:from>
    <xdr:ext cx="736600" cy="258445"/>
    <xdr:sp macro="" textlink="">
      <xdr:nvSpPr>
        <xdr:cNvPr id="399" name="テキスト ボックス 398"/>
        <xdr:cNvSpPr txBox="1"/>
      </xdr:nvSpPr>
      <xdr:spPr>
        <a:xfrm>
          <a:off x="15798800" y="710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132715</xdr:rowOff>
    </xdr:from>
    <xdr:to>
      <xdr:col>73</xdr:col>
      <xdr:colOff>44450</xdr:colOff>
      <xdr:row>41</xdr:row>
      <xdr:rowOff>63500</xdr:rowOff>
    </xdr:to>
    <xdr:sp macro="" textlink="">
      <xdr:nvSpPr>
        <xdr:cNvPr id="400" name="楕円 399"/>
        <xdr:cNvSpPr/>
      </xdr:nvSpPr>
      <xdr:spPr>
        <a:xfrm>
          <a:off x="15240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47625</xdr:rowOff>
    </xdr:from>
    <xdr:ext cx="762000" cy="259080"/>
    <xdr:sp macro="" textlink="">
      <xdr:nvSpPr>
        <xdr:cNvPr id="401" name="テキスト ボックス 400"/>
        <xdr:cNvSpPr txBox="1"/>
      </xdr:nvSpPr>
      <xdr:spPr>
        <a:xfrm>
          <a:off x="14909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132715</xdr:rowOff>
    </xdr:from>
    <xdr:to>
      <xdr:col>68</xdr:col>
      <xdr:colOff>203200</xdr:colOff>
      <xdr:row>41</xdr:row>
      <xdr:rowOff>63500</xdr:rowOff>
    </xdr:to>
    <xdr:sp macro="" textlink="">
      <xdr:nvSpPr>
        <xdr:cNvPr id="402" name="楕円 401"/>
        <xdr:cNvSpPr/>
      </xdr:nvSpPr>
      <xdr:spPr>
        <a:xfrm>
          <a:off x="14351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73025</xdr:rowOff>
    </xdr:from>
    <xdr:ext cx="762000" cy="259080"/>
    <xdr:sp macro="" textlink="">
      <xdr:nvSpPr>
        <xdr:cNvPr id="403" name="テキスト ボックス 402"/>
        <xdr:cNvSpPr txBox="1"/>
      </xdr:nvSpPr>
      <xdr:spPr>
        <a:xfrm>
          <a:off x="14020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132715</xdr:rowOff>
    </xdr:from>
    <xdr:to>
      <xdr:col>64</xdr:col>
      <xdr:colOff>152400</xdr:colOff>
      <xdr:row>41</xdr:row>
      <xdr:rowOff>63500</xdr:rowOff>
    </xdr:to>
    <xdr:sp macro="" textlink="">
      <xdr:nvSpPr>
        <xdr:cNvPr id="404" name="楕円 403"/>
        <xdr:cNvSpPr/>
      </xdr:nvSpPr>
      <xdr:spPr>
        <a:xfrm>
          <a:off x="13462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73025</xdr:rowOff>
    </xdr:from>
    <xdr:ext cx="762000" cy="259080"/>
    <xdr:sp macro="" textlink="">
      <xdr:nvSpPr>
        <xdr:cNvPr id="405" name="テキスト ボックス 404"/>
        <xdr:cNvSpPr txBox="1"/>
      </xdr:nvSpPr>
      <xdr:spPr>
        <a:xfrm>
          <a:off x="13131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8"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将来負担比率が前年度比14.3％増加している理由として、充当可能基金が大幅な減（前年度比25.0％減（※財政調整基金及び公共施設整備積立基金の取り崩しが主な要因） となっており、充当可能財源全体でも前年度比8.９％）の大幅な減となっていることが挙げられる。
今後、学校給食施設整備事業等の大型公共事業により地方債の発行額が増加することが見込まれることから、引き続き起債事業の厳選及び交付税措置のない地方債の発行抑制を図るとともに、充当可能財源の増加を図り、将来負担比率の上昇抑制に努める。</a:t>
          </a:r>
        </a:p>
      </xdr:txBody>
    </xdr:sp>
    <xdr:clientData/>
  </xdr:twoCellAnchor>
  <xdr:oneCellAnchor>
    <xdr:from>
      <xdr:col>61</xdr:col>
      <xdr:colOff>6350</xdr:colOff>
      <xdr:row>10</xdr:row>
      <xdr:rowOff>63500</xdr:rowOff>
    </xdr:from>
    <xdr:ext cx="298450" cy="224790"/>
    <xdr:sp macro="" textlink="">
      <xdr:nvSpPr>
        <xdr:cNvPr id="419" name="テキスト ボックス 418"/>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3" name="テキスト ボックス 422"/>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5" name="テキスト ボックス 424"/>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86360</xdr:rowOff>
    </xdr:from>
    <xdr:ext cx="762000" cy="258445"/>
    <xdr:sp macro="" textlink="">
      <xdr:nvSpPr>
        <xdr:cNvPr id="437" name="将来負担の状況最小値テキスト"/>
        <xdr:cNvSpPr txBox="1"/>
      </xdr:nvSpPr>
      <xdr:spPr>
        <a:xfrm>
          <a:off x="17106900" y="3858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114300</xdr:rowOff>
    </xdr:from>
    <xdr:to>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117475</xdr:rowOff>
    </xdr:from>
    <xdr:to>
      <xdr:col>81</xdr:col>
      <xdr:colOff>44450</xdr:colOff>
      <xdr:row>15</xdr:row>
      <xdr:rowOff>110490</xdr:rowOff>
    </xdr:to>
    <xdr:cxnSp macro="">
      <xdr:nvCxnSpPr>
        <xdr:cNvPr id="441" name="直線コネクタ 440"/>
        <xdr:cNvCxnSpPr/>
      </xdr:nvCxnSpPr>
      <xdr:spPr>
        <a:xfrm>
          <a:off x="16179800" y="2517775"/>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113665</xdr:rowOff>
    </xdr:from>
    <xdr:ext cx="762000" cy="258445"/>
    <xdr:sp macro="" textlink="">
      <xdr:nvSpPr>
        <xdr:cNvPr id="442"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81915</xdr:rowOff>
    </xdr:from>
    <xdr:to>
      <xdr:col>81</xdr:col>
      <xdr:colOff>95250</xdr:colOff>
      <xdr:row>14</xdr:row>
      <xdr:rowOff>12065</xdr:rowOff>
    </xdr:to>
    <xdr:sp macro="" textlink="">
      <xdr:nvSpPr>
        <xdr:cNvPr id="443" name="フローチャート: 判断 442"/>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117475</xdr:rowOff>
    </xdr:from>
    <xdr:to>
      <xdr:col>77</xdr:col>
      <xdr:colOff>44450</xdr:colOff>
      <xdr:row>14</xdr:row>
      <xdr:rowOff>162560</xdr:rowOff>
    </xdr:to>
    <xdr:cxnSp macro="">
      <xdr:nvCxnSpPr>
        <xdr:cNvPr id="444" name="直線コネクタ 443"/>
        <xdr:cNvCxnSpPr/>
      </xdr:nvCxnSpPr>
      <xdr:spPr>
        <a:xfrm flipV="1">
          <a:off x="15290800" y="25177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86360</xdr:rowOff>
    </xdr:from>
    <xdr:to>
      <xdr:col>77</xdr:col>
      <xdr:colOff>95250</xdr:colOff>
      <xdr:row>14</xdr:row>
      <xdr:rowOff>16510</xdr:rowOff>
    </xdr:to>
    <xdr:sp macro="" textlink="">
      <xdr:nvSpPr>
        <xdr:cNvPr id="445" name="フローチャート: 判断 444"/>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26670</xdr:rowOff>
    </xdr:from>
    <xdr:ext cx="736600" cy="259080"/>
    <xdr:sp macro="" textlink="">
      <xdr:nvSpPr>
        <xdr:cNvPr id="446" name="テキスト ボックス 445"/>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162560</xdr:rowOff>
    </xdr:from>
    <xdr:to>
      <xdr:col>72</xdr:col>
      <xdr:colOff>203200</xdr:colOff>
      <xdr:row>15</xdr:row>
      <xdr:rowOff>72390</xdr:rowOff>
    </xdr:to>
    <xdr:cxnSp macro="">
      <xdr:nvCxnSpPr>
        <xdr:cNvPr id="447" name="直線コネクタ 446"/>
        <xdr:cNvCxnSpPr/>
      </xdr:nvCxnSpPr>
      <xdr:spPr>
        <a:xfrm flipV="1">
          <a:off x="14401800" y="256286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162560</xdr:rowOff>
    </xdr:from>
    <xdr:to>
      <xdr:col>73</xdr:col>
      <xdr:colOff>44450</xdr:colOff>
      <xdr:row>14</xdr:row>
      <xdr:rowOff>92710</xdr:rowOff>
    </xdr:to>
    <xdr:sp macro="" textlink="">
      <xdr:nvSpPr>
        <xdr:cNvPr id="448" name="フローチャート: 判断 447"/>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102870</xdr:rowOff>
    </xdr:from>
    <xdr:ext cx="762000" cy="259080"/>
    <xdr:sp macro="" textlink="">
      <xdr:nvSpPr>
        <xdr:cNvPr id="449" name="テキスト ボックス 448"/>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72390</xdr:rowOff>
    </xdr:from>
    <xdr:to>
      <xdr:col>68</xdr:col>
      <xdr:colOff>152400</xdr:colOff>
      <xdr:row>15</xdr:row>
      <xdr:rowOff>144780</xdr:rowOff>
    </xdr:to>
    <xdr:cxnSp macro="">
      <xdr:nvCxnSpPr>
        <xdr:cNvPr id="450" name="直線コネクタ 449"/>
        <xdr:cNvCxnSpPr/>
      </xdr:nvCxnSpPr>
      <xdr:spPr>
        <a:xfrm flipV="1">
          <a:off x="13512800" y="26441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10160</xdr:rowOff>
    </xdr:from>
    <xdr:to>
      <xdr:col>68</xdr:col>
      <xdr:colOff>203200</xdr:colOff>
      <xdr:row>15</xdr:row>
      <xdr:rowOff>111760</xdr:rowOff>
    </xdr:to>
    <xdr:sp macro="" textlink="">
      <xdr:nvSpPr>
        <xdr:cNvPr id="451" name="フローチャート: 判断 450"/>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8445"/>
    <xdr:sp macro="" textlink="">
      <xdr:nvSpPr>
        <xdr:cNvPr id="452" name="テキスト ボックス 451"/>
        <xdr:cNvSpPr txBox="1"/>
      </xdr:nvSpPr>
      <xdr:spPr>
        <a:xfrm>
          <a:off x="14020800" y="235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123190</xdr:rowOff>
    </xdr:from>
    <xdr:to>
      <xdr:col>64</xdr:col>
      <xdr:colOff>152400</xdr:colOff>
      <xdr:row>15</xdr:row>
      <xdr:rowOff>53340</xdr:rowOff>
    </xdr:to>
    <xdr:sp macro="" textlink="">
      <xdr:nvSpPr>
        <xdr:cNvPr id="453" name="フローチャート: 判断 452"/>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63500</xdr:rowOff>
    </xdr:from>
    <xdr:ext cx="762000" cy="258445"/>
    <xdr:sp macro="" textlink="">
      <xdr:nvSpPr>
        <xdr:cNvPr id="454" name="テキスト ボックス 453"/>
        <xdr:cNvSpPr txBox="1"/>
      </xdr:nvSpPr>
      <xdr:spPr>
        <a:xfrm>
          <a:off x="13131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59690</xdr:rowOff>
    </xdr:from>
    <xdr:to>
      <xdr:col>81</xdr:col>
      <xdr:colOff>95250</xdr:colOff>
      <xdr:row>15</xdr:row>
      <xdr:rowOff>161290</xdr:rowOff>
    </xdr:to>
    <xdr:sp macro="" textlink="">
      <xdr:nvSpPr>
        <xdr:cNvPr id="460" name="楕円 459"/>
        <xdr:cNvSpPr/>
      </xdr:nvSpPr>
      <xdr:spPr>
        <a:xfrm>
          <a:off x="16967200" y="26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31750</xdr:rowOff>
    </xdr:from>
    <xdr:ext cx="762000" cy="258445"/>
    <xdr:sp macro="" textlink="">
      <xdr:nvSpPr>
        <xdr:cNvPr id="461" name="将来負担の状況該当値テキスト"/>
        <xdr:cNvSpPr txBox="1"/>
      </xdr:nvSpPr>
      <xdr:spPr>
        <a:xfrm>
          <a:off x="17106900" y="2603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66675</xdr:rowOff>
    </xdr:from>
    <xdr:to>
      <xdr:col>77</xdr:col>
      <xdr:colOff>95250</xdr:colOff>
      <xdr:row>14</xdr:row>
      <xdr:rowOff>168275</xdr:rowOff>
    </xdr:to>
    <xdr:sp macro="" textlink="">
      <xdr:nvSpPr>
        <xdr:cNvPr id="462" name="楕円 461"/>
        <xdr:cNvSpPr/>
      </xdr:nvSpPr>
      <xdr:spPr>
        <a:xfrm>
          <a:off x="16129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153035</xdr:rowOff>
    </xdr:from>
    <xdr:ext cx="736600" cy="259080"/>
    <xdr:sp macro="" textlink="">
      <xdr:nvSpPr>
        <xdr:cNvPr id="463" name="テキスト ボックス 462"/>
        <xdr:cNvSpPr txBox="1"/>
      </xdr:nvSpPr>
      <xdr:spPr>
        <a:xfrm>
          <a:off x="15798800" y="2553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111760</xdr:rowOff>
    </xdr:from>
    <xdr:to>
      <xdr:col>73</xdr:col>
      <xdr:colOff>44450</xdr:colOff>
      <xdr:row>15</xdr:row>
      <xdr:rowOff>41910</xdr:rowOff>
    </xdr:to>
    <xdr:sp macro="" textlink="">
      <xdr:nvSpPr>
        <xdr:cNvPr id="464" name="楕円 463"/>
        <xdr:cNvSpPr/>
      </xdr:nvSpPr>
      <xdr:spPr>
        <a:xfrm>
          <a:off x="15240000" y="25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26670</xdr:rowOff>
    </xdr:from>
    <xdr:ext cx="762000" cy="259080"/>
    <xdr:sp macro="" textlink="">
      <xdr:nvSpPr>
        <xdr:cNvPr id="465" name="テキスト ボックス 464"/>
        <xdr:cNvSpPr txBox="1"/>
      </xdr:nvSpPr>
      <xdr:spPr>
        <a:xfrm>
          <a:off x="14909800" y="25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66" name="楕円 465"/>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107950</xdr:rowOff>
    </xdr:from>
    <xdr:ext cx="762000" cy="259080"/>
    <xdr:sp macro="" textlink="">
      <xdr:nvSpPr>
        <xdr:cNvPr id="467" name="テキスト ボックス 466"/>
        <xdr:cNvSpPr txBox="1"/>
      </xdr:nvSpPr>
      <xdr:spPr>
        <a:xfrm>
          <a:off x="14020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68" name="楕円 467"/>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8890</xdr:rowOff>
    </xdr:from>
    <xdr:ext cx="762000" cy="258445"/>
    <xdr:sp macro="" textlink="">
      <xdr:nvSpPr>
        <xdr:cNvPr id="469" name="テキスト ボックス 468"/>
        <xdr:cNvSpPr txBox="1"/>
      </xdr:nvSpPr>
      <xdr:spPr>
        <a:xfrm>
          <a:off x="13131800" y="2752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64,554
63,678
210.80
52,016,777
49,367,230
1,551,695
17,650,738
28,071,104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32.1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給与改正（引き上げ）により人件費の経常経費は前年度比4.1％増となっており、分母である経常一般財源等も、前年度より1.9％減となっていることから、人件費にかかる経常収支比率は前年度より1.6％の増となっている。これは、人事院勧告に伴う職員及び会計年度任用職員の給与改正（引き上げ）を行ったことが要因であると考えられる。今後も組織機構等の見直しや業務の外部委託等を推進し、定員適正化に努める。</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43815</xdr:rowOff>
    </xdr:from>
    <xdr:to>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43815</xdr:rowOff>
    </xdr:from>
    <xdr:to>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83185</xdr:rowOff>
    </xdr:to>
    <xdr:cxnSp macro="">
      <xdr:nvCxnSpPr>
        <xdr:cNvPr id="68" name="直線コネクタ 67"/>
        <xdr:cNvCxnSpPr/>
      </xdr:nvCxnSpPr>
      <xdr:spPr>
        <a:xfrm>
          <a:off x="3987800" y="632206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762000" cy="259080"/>
    <xdr:sp macro="" textlink="">
      <xdr:nvSpPr>
        <xdr:cNvPr id="69" name="人件費平均値テキスト"/>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146685</xdr:rowOff>
    </xdr:from>
    <xdr:to>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149860</xdr:rowOff>
    </xdr:to>
    <xdr:cxnSp macro="">
      <xdr:nvCxnSpPr>
        <xdr:cNvPr id="71" name="直線コネクタ 70"/>
        <xdr:cNvCxnSpPr/>
      </xdr:nvCxnSpPr>
      <xdr:spPr>
        <a:xfrm>
          <a:off x="3098800" y="62306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139700</xdr:rowOff>
    </xdr:from>
    <xdr:to>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80010</xdr:rowOff>
    </xdr:from>
    <xdr:ext cx="735965" cy="259080"/>
    <xdr:sp macro="" textlink="">
      <xdr:nvSpPr>
        <xdr:cNvPr id="73" name="テキスト ボックス 72"/>
        <xdr:cNvSpPr txBox="1"/>
      </xdr:nvSpPr>
      <xdr:spPr>
        <a:xfrm>
          <a:off x="3606800" y="5909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58420</xdr:rowOff>
    </xdr:from>
    <xdr:to>
      <xdr:col>15</xdr:col>
      <xdr:colOff>98425</xdr:colOff>
      <xdr:row>36</xdr:row>
      <xdr:rowOff>97790</xdr:rowOff>
    </xdr:to>
    <xdr:cxnSp macro="">
      <xdr:nvCxnSpPr>
        <xdr:cNvPr id="74" name="直線コネクタ 73"/>
        <xdr:cNvCxnSpPr/>
      </xdr:nvCxnSpPr>
      <xdr:spPr>
        <a:xfrm flipV="1">
          <a:off x="2209800" y="62306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41275</xdr:rowOff>
    </xdr:from>
    <xdr:ext cx="762000" cy="258445"/>
    <xdr:sp macro="" textlink="">
      <xdr:nvSpPr>
        <xdr:cNvPr id="76" name="テキスト ボックス 75"/>
        <xdr:cNvSpPr txBox="1"/>
      </xdr:nvSpPr>
      <xdr:spPr>
        <a:xfrm>
          <a:off x="2717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6350</xdr:rowOff>
    </xdr:from>
    <xdr:to>
      <xdr:col>11</xdr:col>
      <xdr:colOff>9525</xdr:colOff>
      <xdr:row>36</xdr:row>
      <xdr:rowOff>97790</xdr:rowOff>
    </xdr:to>
    <xdr:cxnSp macro="">
      <xdr:nvCxnSpPr>
        <xdr:cNvPr id="77" name="直線コネクタ 76"/>
        <xdr:cNvCxnSpPr/>
      </xdr:nvCxnSpPr>
      <xdr:spPr>
        <a:xfrm>
          <a:off x="1320800" y="61785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33655</xdr:rowOff>
    </xdr:from>
    <xdr:to>
      <xdr:col>11</xdr:col>
      <xdr:colOff>60325</xdr:colOff>
      <xdr:row>36</xdr:row>
      <xdr:rowOff>135255</xdr:rowOff>
    </xdr:to>
    <xdr:sp macro="" textlink="">
      <xdr:nvSpPr>
        <xdr:cNvPr id="78" name="フローチャート: 判断 77"/>
        <xdr:cNvSpPr/>
      </xdr:nvSpPr>
      <xdr:spPr>
        <a:xfrm>
          <a:off x="21590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145415</xdr:rowOff>
    </xdr:from>
    <xdr:ext cx="761365" cy="258445"/>
    <xdr:sp macro="" textlink="">
      <xdr:nvSpPr>
        <xdr:cNvPr id="79" name="テキスト ボックス 78"/>
        <xdr:cNvSpPr txBox="1"/>
      </xdr:nvSpPr>
      <xdr:spPr>
        <a:xfrm>
          <a:off x="1828800" y="597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27940</xdr:rowOff>
    </xdr:from>
    <xdr:ext cx="761365" cy="259080"/>
    <xdr:sp macro="" textlink="">
      <xdr:nvSpPr>
        <xdr:cNvPr id="81" name="テキスト ボックス 80"/>
        <xdr:cNvSpPr txBox="1"/>
      </xdr:nvSpPr>
      <xdr:spPr>
        <a:xfrm>
          <a:off x="939800" y="5857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32385</xdr:rowOff>
    </xdr:from>
    <xdr:to>
      <xdr:col>24</xdr:col>
      <xdr:colOff>76200</xdr:colOff>
      <xdr:row>37</xdr:row>
      <xdr:rowOff>133985</xdr:rowOff>
    </xdr:to>
    <xdr:sp macro="" textlink="">
      <xdr:nvSpPr>
        <xdr:cNvPr id="87" name="楕円 86"/>
        <xdr:cNvSpPr/>
      </xdr:nvSpPr>
      <xdr:spPr>
        <a:xfrm>
          <a:off x="47752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4445</xdr:rowOff>
    </xdr:from>
    <xdr:ext cx="762000" cy="259080"/>
    <xdr:sp macro="" textlink="">
      <xdr:nvSpPr>
        <xdr:cNvPr id="88" name="人件費該当値テキスト"/>
        <xdr:cNvSpPr txBox="1"/>
      </xdr:nvSpPr>
      <xdr:spPr>
        <a:xfrm>
          <a:off x="4914900" y="634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9" name="楕円 88"/>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5965" cy="259080"/>
    <xdr:sp macro="" textlink="">
      <xdr:nvSpPr>
        <xdr:cNvPr id="90" name="テキスト ボックス 89"/>
        <xdr:cNvSpPr txBox="1"/>
      </xdr:nvSpPr>
      <xdr:spPr>
        <a:xfrm>
          <a:off x="3606800" y="6357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91" name="楕円 90"/>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93980</xdr:rowOff>
    </xdr:from>
    <xdr:ext cx="762000" cy="259080"/>
    <xdr:sp macro="" textlink="">
      <xdr:nvSpPr>
        <xdr:cNvPr id="92" name="テキスト ボックス 91"/>
        <xdr:cNvSpPr txBox="1"/>
      </xdr:nvSpPr>
      <xdr:spPr>
        <a:xfrm>
          <a:off x="27178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46990</xdr:rowOff>
    </xdr:from>
    <xdr:to>
      <xdr:col>11</xdr:col>
      <xdr:colOff>60325</xdr:colOff>
      <xdr:row>36</xdr:row>
      <xdr:rowOff>148590</xdr:rowOff>
    </xdr:to>
    <xdr:sp macro="" textlink="">
      <xdr:nvSpPr>
        <xdr:cNvPr id="93" name="楕円 92"/>
        <xdr:cNvSpPr/>
      </xdr:nvSpPr>
      <xdr:spPr>
        <a:xfrm>
          <a:off x="21590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133350</xdr:rowOff>
    </xdr:from>
    <xdr:ext cx="761365" cy="258445"/>
    <xdr:sp macro="" textlink="">
      <xdr:nvSpPr>
        <xdr:cNvPr id="94" name="テキスト ボックス 93"/>
        <xdr:cNvSpPr txBox="1"/>
      </xdr:nvSpPr>
      <xdr:spPr>
        <a:xfrm>
          <a:off x="1828800" y="6305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127000</xdr:rowOff>
    </xdr:from>
    <xdr:to>
      <xdr:col>6</xdr:col>
      <xdr:colOff>171450</xdr:colOff>
      <xdr:row>36</xdr:row>
      <xdr:rowOff>57150</xdr:rowOff>
    </xdr:to>
    <xdr:sp macro="" textlink="">
      <xdr:nvSpPr>
        <xdr:cNvPr id="95" name="楕円 94"/>
        <xdr:cNvSpPr/>
      </xdr:nvSpPr>
      <xdr:spPr>
        <a:xfrm>
          <a:off x="12700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41910</xdr:rowOff>
    </xdr:from>
    <xdr:ext cx="761365" cy="258445"/>
    <xdr:sp macro="" textlink="">
      <xdr:nvSpPr>
        <xdr:cNvPr id="96" name="テキスト ボックス 95"/>
        <xdr:cNvSpPr txBox="1"/>
      </xdr:nvSpPr>
      <xdr:spPr>
        <a:xfrm>
          <a:off x="939800" y="6214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分母である経常一般財源等が前年度に比べ1.9%減となっているものの、経常経費が前年度と比べ2.5％減となっていることから、経常収支比率は0.1％減となっている。今後も内部管理費に係る経費削減に努め、また、業務内容・発注仕様の見直しを図り、物件費の低減に努める。</a:t>
          </a:r>
        </a:p>
      </xdr:txBody>
    </xdr:sp>
    <xdr:clientData/>
  </xdr:twoCellAnchor>
  <xdr:oneCellAnchor>
    <xdr:from>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2" name="テキスト ボックス 111"/>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4" name="テキスト ボックス 113"/>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6" name="テキスト ボックス 115"/>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8" name="テキスト ボックス 117"/>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101600</xdr:rowOff>
    </xdr:to>
    <xdr:cxnSp macro="">
      <xdr:nvCxnSpPr>
        <xdr:cNvPr id="127" name="直線コネクタ 126"/>
        <xdr:cNvCxnSpPr/>
      </xdr:nvCxnSpPr>
      <xdr:spPr>
        <a:xfrm flipV="1">
          <a:off x="15671800" y="26644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83820</xdr:rowOff>
    </xdr:from>
    <xdr:to>
      <xdr:col>78</xdr:col>
      <xdr:colOff>69850</xdr:colOff>
      <xdr:row>15</xdr:row>
      <xdr:rowOff>101600</xdr:rowOff>
    </xdr:to>
    <xdr:cxnSp macro="">
      <xdr:nvCxnSpPr>
        <xdr:cNvPr id="130" name="直線コネクタ 129"/>
        <xdr:cNvCxnSpPr/>
      </xdr:nvCxnSpPr>
      <xdr:spPr>
        <a:xfrm>
          <a:off x="14782800" y="26555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19685</xdr:rowOff>
    </xdr:from>
    <xdr:to>
      <xdr:col>73</xdr:col>
      <xdr:colOff>180975</xdr:colOff>
      <xdr:row>15</xdr:row>
      <xdr:rowOff>83820</xdr:rowOff>
    </xdr:to>
    <xdr:cxnSp macro="">
      <xdr:nvCxnSpPr>
        <xdr:cNvPr id="133" name="直線コネクタ 132"/>
        <xdr:cNvCxnSpPr/>
      </xdr:nvCxnSpPr>
      <xdr:spPr>
        <a:xfrm>
          <a:off x="13893800" y="25914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151765</xdr:rowOff>
    </xdr:from>
    <xdr:to>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66675</xdr:rowOff>
    </xdr:from>
    <xdr:ext cx="762000" cy="258445"/>
    <xdr:sp macro="" textlink="">
      <xdr:nvSpPr>
        <xdr:cNvPr id="135" name="テキスト ボックス 134"/>
        <xdr:cNvSpPr txBox="1"/>
      </xdr:nvSpPr>
      <xdr:spPr>
        <a:xfrm>
          <a:off x="14401800" y="2809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19685</xdr:rowOff>
    </xdr:from>
    <xdr:to>
      <xdr:col>69</xdr:col>
      <xdr:colOff>92075</xdr:colOff>
      <xdr:row>15</xdr:row>
      <xdr:rowOff>129540</xdr:rowOff>
    </xdr:to>
    <xdr:cxnSp macro="">
      <xdr:nvCxnSpPr>
        <xdr:cNvPr id="136" name="直線コネクタ 135"/>
        <xdr:cNvCxnSpPr/>
      </xdr:nvCxnSpPr>
      <xdr:spPr>
        <a:xfrm flipV="1">
          <a:off x="13004800" y="259143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xdr:rowOff>
    </xdr:from>
    <xdr:to>
      <xdr:col>69</xdr:col>
      <xdr:colOff>142875</xdr:colOff>
      <xdr:row>15</xdr:row>
      <xdr:rowOff>106680</xdr:rowOff>
    </xdr:to>
    <xdr:sp macro="" textlink="">
      <xdr:nvSpPr>
        <xdr:cNvPr id="137" name="フローチャート: 判断 136"/>
        <xdr:cNvSpPr/>
      </xdr:nvSpPr>
      <xdr:spPr>
        <a:xfrm>
          <a:off x="13843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91440</xdr:rowOff>
    </xdr:from>
    <xdr:ext cx="761365" cy="259080"/>
    <xdr:sp macro="" textlink="">
      <xdr:nvSpPr>
        <xdr:cNvPr id="138" name="テキスト ボックス 137"/>
        <xdr:cNvSpPr txBox="1"/>
      </xdr:nvSpPr>
      <xdr:spPr>
        <a:xfrm>
          <a:off x="13512800" y="2663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114935</xdr:rowOff>
    </xdr:from>
    <xdr:to>
      <xdr:col>65</xdr:col>
      <xdr:colOff>53975</xdr:colOff>
      <xdr:row>16</xdr:row>
      <xdr:rowOff>45085</xdr:rowOff>
    </xdr:to>
    <xdr:sp macro="" textlink="">
      <xdr:nvSpPr>
        <xdr:cNvPr id="139" name="フローチャート: 判断 138"/>
        <xdr:cNvSpPr/>
      </xdr:nvSpPr>
      <xdr:spPr>
        <a:xfrm>
          <a:off x="12954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29845</xdr:rowOff>
    </xdr:from>
    <xdr:ext cx="762000" cy="258445"/>
    <xdr:sp macro="" textlink="">
      <xdr:nvSpPr>
        <xdr:cNvPr id="140" name="テキスト ボックス 139"/>
        <xdr:cNvSpPr txBox="1"/>
      </xdr:nvSpPr>
      <xdr:spPr>
        <a:xfrm>
          <a:off x="12623800" y="2773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58420</xdr:rowOff>
    </xdr:from>
    <xdr:ext cx="762000" cy="259080"/>
    <xdr:sp macro="" textlink="">
      <xdr:nvSpPr>
        <xdr:cNvPr id="147" name="物件費該当値テキスト"/>
        <xdr:cNvSpPr txBox="1"/>
      </xdr:nvSpPr>
      <xdr:spPr>
        <a:xfrm>
          <a:off x="165989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50800</xdr:rowOff>
    </xdr:from>
    <xdr:to>
      <xdr:col>78</xdr:col>
      <xdr:colOff>120650</xdr:colOff>
      <xdr:row>15</xdr:row>
      <xdr:rowOff>152400</xdr:rowOff>
    </xdr:to>
    <xdr:sp macro="" textlink="">
      <xdr:nvSpPr>
        <xdr:cNvPr id="148" name="楕円 147"/>
        <xdr:cNvSpPr/>
      </xdr:nvSpPr>
      <xdr:spPr>
        <a:xfrm>
          <a:off x="15621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162560</xdr:rowOff>
    </xdr:from>
    <xdr:ext cx="736600" cy="259080"/>
    <xdr:sp macro="" textlink="">
      <xdr:nvSpPr>
        <xdr:cNvPr id="149" name="テキスト ボックス 148"/>
        <xdr:cNvSpPr txBox="1"/>
      </xdr:nvSpPr>
      <xdr:spPr>
        <a:xfrm>
          <a:off x="15290800" y="239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33020</xdr:rowOff>
    </xdr:from>
    <xdr:to>
      <xdr:col>74</xdr:col>
      <xdr:colOff>31750</xdr:colOff>
      <xdr:row>15</xdr:row>
      <xdr:rowOff>134620</xdr:rowOff>
    </xdr:to>
    <xdr:sp macro="" textlink="">
      <xdr:nvSpPr>
        <xdr:cNvPr id="150" name="楕円 149"/>
        <xdr:cNvSpPr/>
      </xdr:nvSpPr>
      <xdr:spPr>
        <a:xfrm>
          <a:off x="14732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144780</xdr:rowOff>
    </xdr:from>
    <xdr:ext cx="762000" cy="258445"/>
    <xdr:sp macro="" textlink="">
      <xdr:nvSpPr>
        <xdr:cNvPr id="151" name="テキスト ボックス 150"/>
        <xdr:cNvSpPr txBox="1"/>
      </xdr:nvSpPr>
      <xdr:spPr>
        <a:xfrm>
          <a:off x="14401800" y="237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140335</xdr:rowOff>
    </xdr:from>
    <xdr:to>
      <xdr:col>69</xdr:col>
      <xdr:colOff>142875</xdr:colOff>
      <xdr:row>15</xdr:row>
      <xdr:rowOff>70485</xdr:rowOff>
    </xdr:to>
    <xdr:sp macro="" textlink="">
      <xdr:nvSpPr>
        <xdr:cNvPr id="152" name="楕円 151"/>
        <xdr:cNvSpPr/>
      </xdr:nvSpPr>
      <xdr:spPr>
        <a:xfrm>
          <a:off x="13843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80645</xdr:rowOff>
    </xdr:from>
    <xdr:ext cx="761365" cy="259080"/>
    <xdr:sp macro="" textlink="">
      <xdr:nvSpPr>
        <xdr:cNvPr id="153" name="テキスト ボックス 152"/>
        <xdr:cNvSpPr txBox="1"/>
      </xdr:nvSpPr>
      <xdr:spPr>
        <a:xfrm>
          <a:off x="13512800" y="2309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78740</xdr:rowOff>
    </xdr:from>
    <xdr:to>
      <xdr:col>65</xdr:col>
      <xdr:colOff>53975</xdr:colOff>
      <xdr:row>16</xdr:row>
      <xdr:rowOff>8890</xdr:rowOff>
    </xdr:to>
    <xdr:sp macro="" textlink="">
      <xdr:nvSpPr>
        <xdr:cNvPr id="154" name="楕円 153"/>
        <xdr:cNvSpPr/>
      </xdr:nvSpPr>
      <xdr:spPr>
        <a:xfrm>
          <a:off x="129540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19050</xdr:rowOff>
    </xdr:from>
    <xdr:ext cx="762000" cy="258445"/>
    <xdr:sp macro="" textlink="">
      <xdr:nvSpPr>
        <xdr:cNvPr id="155" name="テキスト ボックス 154"/>
        <xdr:cNvSpPr txBox="1"/>
      </xdr:nvSpPr>
      <xdr:spPr>
        <a:xfrm>
          <a:off x="12623800" y="241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が類似団体平均値を大きく上回っており、前年度と比較しても1.5％増となっている。その要因として、生活保護費・援護事業支給費、施設型給付費・地域型保育等給付費の増が挙げられる。今後もこの傾向は続くことが想定されるが、制度の適正運用と負担の増大に備える必要がある。</a:t>
          </a: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8445"/>
    <xdr:sp macro="" textlink="">
      <xdr:nvSpPr>
        <xdr:cNvPr id="186" name="扶助費最大値テキスト"/>
        <xdr:cNvSpPr txBox="1"/>
      </xdr:nvSpPr>
      <xdr:spPr>
        <a:xfrm>
          <a:off x="4914900" y="892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153670</xdr:rowOff>
    </xdr:from>
    <xdr:to>
      <xdr:col>24</xdr:col>
      <xdr:colOff>25400</xdr:colOff>
      <xdr:row>58</xdr:row>
      <xdr:rowOff>88900</xdr:rowOff>
    </xdr:to>
    <xdr:cxnSp macro="">
      <xdr:nvCxnSpPr>
        <xdr:cNvPr id="188" name="直線コネクタ 187"/>
        <xdr:cNvCxnSpPr/>
      </xdr:nvCxnSpPr>
      <xdr:spPr>
        <a:xfrm>
          <a:off x="3987800" y="99263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69850</xdr:rowOff>
    </xdr:from>
    <xdr:ext cx="762000" cy="259080"/>
    <xdr:sp macro="" textlink="">
      <xdr:nvSpPr>
        <xdr:cNvPr id="189" name="扶助費平均値テキスト"/>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153670</xdr:rowOff>
    </xdr:to>
    <xdr:cxnSp macro="">
      <xdr:nvCxnSpPr>
        <xdr:cNvPr id="191" name="直線コネクタ 190"/>
        <xdr:cNvCxnSpPr/>
      </xdr:nvCxnSpPr>
      <xdr:spPr>
        <a:xfrm>
          <a:off x="3098800" y="98044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104140</xdr:rowOff>
    </xdr:from>
    <xdr:ext cx="735965" cy="259080"/>
    <xdr:sp macro="" textlink="">
      <xdr:nvSpPr>
        <xdr:cNvPr id="193" name="テキスト ボックス 192"/>
        <xdr:cNvSpPr txBox="1"/>
      </xdr:nvSpPr>
      <xdr:spPr>
        <a:xfrm>
          <a:off x="3606800" y="9362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31750</xdr:rowOff>
    </xdr:from>
    <xdr:to>
      <xdr:col>15</xdr:col>
      <xdr:colOff>98425</xdr:colOff>
      <xdr:row>57</xdr:row>
      <xdr:rowOff>100330</xdr:rowOff>
    </xdr:to>
    <xdr:cxnSp macro="">
      <xdr:nvCxnSpPr>
        <xdr:cNvPr id="194" name="直線コネクタ 193"/>
        <xdr:cNvCxnSpPr/>
      </xdr:nvCxnSpPr>
      <xdr:spPr>
        <a:xfrm flipV="1">
          <a:off x="2209800" y="9804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66040</xdr:rowOff>
    </xdr:from>
    <xdr:ext cx="762000" cy="258445"/>
    <xdr:sp macro="" textlink="">
      <xdr:nvSpPr>
        <xdr:cNvPr id="196" name="テキスト ボックス 195"/>
        <xdr:cNvSpPr txBox="1"/>
      </xdr:nvSpPr>
      <xdr:spPr>
        <a:xfrm>
          <a:off x="2717800" y="932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100330</xdr:rowOff>
    </xdr:from>
    <xdr:to>
      <xdr:col>11</xdr:col>
      <xdr:colOff>9525</xdr:colOff>
      <xdr:row>58</xdr:row>
      <xdr:rowOff>66040</xdr:rowOff>
    </xdr:to>
    <xdr:cxnSp macro="">
      <xdr:nvCxnSpPr>
        <xdr:cNvPr id="197" name="直線コネクタ 196"/>
        <xdr:cNvCxnSpPr/>
      </xdr:nvCxnSpPr>
      <xdr:spPr>
        <a:xfrm flipV="1">
          <a:off x="1320800" y="98729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107950</xdr:rowOff>
    </xdr:from>
    <xdr:ext cx="761365" cy="259080"/>
    <xdr:sp macro="" textlink="">
      <xdr:nvSpPr>
        <xdr:cNvPr id="199" name="テキスト ボックス 198"/>
        <xdr:cNvSpPr txBox="1"/>
      </xdr:nvSpPr>
      <xdr:spPr>
        <a:xfrm>
          <a:off x="1828800" y="919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5080</xdr:rowOff>
    </xdr:from>
    <xdr:ext cx="761365" cy="259080"/>
    <xdr:sp macro="" textlink="">
      <xdr:nvSpPr>
        <xdr:cNvPr id="201" name="テキスト ボックス 200"/>
        <xdr:cNvSpPr txBox="1"/>
      </xdr:nvSpPr>
      <xdr:spPr>
        <a:xfrm>
          <a:off x="939800" y="926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10160</xdr:rowOff>
    </xdr:from>
    <xdr:ext cx="762000" cy="259080"/>
    <xdr:sp macro="" textlink="">
      <xdr:nvSpPr>
        <xdr:cNvPr id="208" name="扶助費該当値テキスト"/>
        <xdr:cNvSpPr txBox="1"/>
      </xdr:nvSpPr>
      <xdr:spPr>
        <a:xfrm>
          <a:off x="49149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102870</xdr:rowOff>
    </xdr:from>
    <xdr:to>
      <xdr:col>20</xdr:col>
      <xdr:colOff>38100</xdr:colOff>
      <xdr:row>58</xdr:row>
      <xdr:rowOff>33020</xdr:rowOff>
    </xdr:to>
    <xdr:sp macro="" textlink="">
      <xdr:nvSpPr>
        <xdr:cNvPr id="209" name="楕円 208"/>
        <xdr:cNvSpPr/>
      </xdr:nvSpPr>
      <xdr:spPr>
        <a:xfrm>
          <a:off x="393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17780</xdr:rowOff>
    </xdr:from>
    <xdr:ext cx="735965" cy="258445"/>
    <xdr:sp macro="" textlink="">
      <xdr:nvSpPr>
        <xdr:cNvPr id="210" name="テキスト ボックス 209"/>
        <xdr:cNvSpPr txBox="1"/>
      </xdr:nvSpPr>
      <xdr:spPr>
        <a:xfrm>
          <a:off x="3606800" y="99618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67310</xdr:rowOff>
    </xdr:from>
    <xdr:ext cx="762000" cy="259080"/>
    <xdr:sp macro="" textlink="">
      <xdr:nvSpPr>
        <xdr:cNvPr id="212" name="テキスト ボックス 211"/>
        <xdr:cNvSpPr txBox="1"/>
      </xdr:nvSpPr>
      <xdr:spPr>
        <a:xfrm>
          <a:off x="2717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49530</xdr:rowOff>
    </xdr:from>
    <xdr:to>
      <xdr:col>11</xdr:col>
      <xdr:colOff>60325</xdr:colOff>
      <xdr:row>57</xdr:row>
      <xdr:rowOff>151130</xdr:rowOff>
    </xdr:to>
    <xdr:sp macro="" textlink="">
      <xdr:nvSpPr>
        <xdr:cNvPr id="213" name="楕円 212"/>
        <xdr:cNvSpPr/>
      </xdr:nvSpPr>
      <xdr:spPr>
        <a:xfrm>
          <a:off x="2159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135890</xdr:rowOff>
    </xdr:from>
    <xdr:ext cx="761365" cy="259080"/>
    <xdr:sp macro="" textlink="">
      <xdr:nvSpPr>
        <xdr:cNvPr id="214" name="テキスト ボックス 213"/>
        <xdr:cNvSpPr txBox="1"/>
      </xdr:nvSpPr>
      <xdr:spPr>
        <a:xfrm>
          <a:off x="1828800" y="9908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15240</xdr:rowOff>
    </xdr:from>
    <xdr:to>
      <xdr:col>6</xdr:col>
      <xdr:colOff>171450</xdr:colOff>
      <xdr:row>58</xdr:row>
      <xdr:rowOff>116840</xdr:rowOff>
    </xdr:to>
    <xdr:sp macro="" textlink="">
      <xdr:nvSpPr>
        <xdr:cNvPr id="215" name="楕円 214"/>
        <xdr:cNvSpPr/>
      </xdr:nvSpPr>
      <xdr:spPr>
        <a:xfrm>
          <a:off x="127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101600</xdr:rowOff>
    </xdr:from>
    <xdr:ext cx="761365" cy="259080"/>
    <xdr:sp macro="" textlink="">
      <xdr:nvSpPr>
        <xdr:cNvPr id="216" name="テキスト ボックス 215"/>
        <xdr:cNvSpPr txBox="1"/>
      </xdr:nvSpPr>
      <xdr:spPr>
        <a:xfrm>
          <a:off x="939800" y="10045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のうち、維持補修費は前年度比1.0％減、他会計操出金は前年度比0.9％増となっており、全体として対前年度比がほぼ横ばいの9.4％となっており、類似団体、全国市、沖縄県、いずれの平均も下回っている。今後も事業内容を精査し、経費削減に努め、維持補修費や繰出金の増加抑制を図る。</a:t>
          </a:r>
        </a:p>
      </xdr:txBody>
    </xdr:sp>
    <xdr:clientData/>
  </xdr:twoCellAnchor>
  <xdr:oneCellAnchor>
    <xdr:from>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137795</xdr:rowOff>
    </xdr:from>
    <xdr:to>
      <xdr:col>82</xdr:col>
      <xdr:colOff>107950</xdr:colOff>
      <xdr:row>54</xdr:row>
      <xdr:rowOff>137795</xdr:rowOff>
    </xdr:to>
    <xdr:cxnSp macro="">
      <xdr:nvCxnSpPr>
        <xdr:cNvPr id="251" name="直線コネクタ 250"/>
        <xdr:cNvCxnSpPr/>
      </xdr:nvCxnSpPr>
      <xdr:spPr>
        <a:xfrm>
          <a:off x="15671800" y="93960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97790</xdr:rowOff>
    </xdr:from>
    <xdr:ext cx="762000" cy="258445"/>
    <xdr:sp macro="" textlink="">
      <xdr:nvSpPr>
        <xdr:cNvPr id="252" name="その他平均値テキスト"/>
        <xdr:cNvSpPr txBox="1"/>
      </xdr:nvSpPr>
      <xdr:spPr>
        <a:xfrm>
          <a:off x="16598900" y="9698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167640</xdr:rowOff>
    </xdr:from>
    <xdr:to>
      <xdr:col>78</xdr:col>
      <xdr:colOff>69850</xdr:colOff>
      <xdr:row>54</xdr:row>
      <xdr:rowOff>137795</xdr:rowOff>
    </xdr:to>
    <xdr:cxnSp macro="">
      <xdr:nvCxnSpPr>
        <xdr:cNvPr id="254" name="直線コネクタ 253"/>
        <xdr:cNvCxnSpPr/>
      </xdr:nvCxnSpPr>
      <xdr:spPr>
        <a:xfrm>
          <a:off x="14782800" y="92544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6600" cy="258445"/>
    <xdr:sp macro="" textlink="">
      <xdr:nvSpPr>
        <xdr:cNvPr id="256" name="テキスト ボックス 255"/>
        <xdr:cNvSpPr txBox="1"/>
      </xdr:nvSpPr>
      <xdr:spPr>
        <a:xfrm>
          <a:off x="15290800" y="9780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167640</xdr:rowOff>
    </xdr:from>
    <xdr:to>
      <xdr:col>73</xdr:col>
      <xdr:colOff>180975</xdr:colOff>
      <xdr:row>54</xdr:row>
      <xdr:rowOff>148590</xdr:rowOff>
    </xdr:to>
    <xdr:cxnSp macro="">
      <xdr:nvCxnSpPr>
        <xdr:cNvPr id="257" name="直線コネクタ 256"/>
        <xdr:cNvCxnSpPr/>
      </xdr:nvCxnSpPr>
      <xdr:spPr>
        <a:xfrm flipV="1">
          <a:off x="13893800" y="92544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102870</xdr:rowOff>
    </xdr:from>
    <xdr:ext cx="762000" cy="259080"/>
    <xdr:sp macro="" textlink="">
      <xdr:nvSpPr>
        <xdr:cNvPr id="259" name="テキスト ボックス 258"/>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148590</xdr:rowOff>
    </xdr:from>
    <xdr:to>
      <xdr:col>69</xdr:col>
      <xdr:colOff>92075</xdr:colOff>
      <xdr:row>55</xdr:row>
      <xdr:rowOff>162560</xdr:rowOff>
    </xdr:to>
    <xdr:cxnSp macro="">
      <xdr:nvCxnSpPr>
        <xdr:cNvPr id="260" name="直線コネクタ 259"/>
        <xdr:cNvCxnSpPr/>
      </xdr:nvCxnSpPr>
      <xdr:spPr>
        <a:xfrm flipV="1">
          <a:off x="13004800" y="940689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146685</xdr:rowOff>
    </xdr:from>
    <xdr:to>
      <xdr:col>69</xdr:col>
      <xdr:colOff>142875</xdr:colOff>
      <xdr:row>57</xdr:row>
      <xdr:rowOff>76835</xdr:rowOff>
    </xdr:to>
    <xdr:sp macro="" textlink="">
      <xdr:nvSpPr>
        <xdr:cNvPr id="261" name="フローチャート: 判断 260"/>
        <xdr:cNvSpPr/>
      </xdr:nvSpPr>
      <xdr:spPr>
        <a:xfrm>
          <a:off x="13843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61595</xdr:rowOff>
    </xdr:from>
    <xdr:ext cx="761365" cy="259080"/>
    <xdr:sp macro="" textlink="">
      <xdr:nvSpPr>
        <xdr:cNvPr id="262" name="テキスト ボックス 261"/>
        <xdr:cNvSpPr txBox="1"/>
      </xdr:nvSpPr>
      <xdr:spPr>
        <a:xfrm>
          <a:off x="13512800" y="9834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8445"/>
    <xdr:sp macro="" textlink="">
      <xdr:nvSpPr>
        <xdr:cNvPr id="264" name="テキスト ボックス 263"/>
        <xdr:cNvSpPr txBox="1"/>
      </xdr:nvSpPr>
      <xdr:spPr>
        <a:xfrm>
          <a:off x="12623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86995</xdr:rowOff>
    </xdr:from>
    <xdr:to>
      <xdr:col>82</xdr:col>
      <xdr:colOff>158750</xdr:colOff>
      <xdr:row>55</xdr:row>
      <xdr:rowOff>17780</xdr:rowOff>
    </xdr:to>
    <xdr:sp macro="" textlink="">
      <xdr:nvSpPr>
        <xdr:cNvPr id="270" name="楕円 269"/>
        <xdr:cNvSpPr/>
      </xdr:nvSpPr>
      <xdr:spPr>
        <a:xfrm>
          <a:off x="164592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103505</xdr:rowOff>
    </xdr:from>
    <xdr:ext cx="762000" cy="259080"/>
    <xdr:sp macro="" textlink="">
      <xdr:nvSpPr>
        <xdr:cNvPr id="271" name="その他該当値テキスト"/>
        <xdr:cNvSpPr txBox="1"/>
      </xdr:nvSpPr>
      <xdr:spPr>
        <a:xfrm>
          <a:off x="1659890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86995</xdr:rowOff>
    </xdr:from>
    <xdr:to>
      <xdr:col>78</xdr:col>
      <xdr:colOff>120650</xdr:colOff>
      <xdr:row>55</xdr:row>
      <xdr:rowOff>17780</xdr:rowOff>
    </xdr:to>
    <xdr:sp macro="" textlink="">
      <xdr:nvSpPr>
        <xdr:cNvPr id="272" name="楕円 271"/>
        <xdr:cNvSpPr/>
      </xdr:nvSpPr>
      <xdr:spPr>
        <a:xfrm>
          <a:off x="15621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27305</xdr:rowOff>
    </xdr:from>
    <xdr:ext cx="736600" cy="259080"/>
    <xdr:sp macro="" textlink="">
      <xdr:nvSpPr>
        <xdr:cNvPr id="273" name="テキスト ボックス 272"/>
        <xdr:cNvSpPr txBox="1"/>
      </xdr:nvSpPr>
      <xdr:spPr>
        <a:xfrm>
          <a:off x="15290800" y="9114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116840</xdr:rowOff>
    </xdr:from>
    <xdr:to>
      <xdr:col>74</xdr:col>
      <xdr:colOff>31750</xdr:colOff>
      <xdr:row>54</xdr:row>
      <xdr:rowOff>46990</xdr:rowOff>
    </xdr:to>
    <xdr:sp macro="" textlink="">
      <xdr:nvSpPr>
        <xdr:cNvPr id="274" name="楕円 273"/>
        <xdr:cNvSpPr/>
      </xdr:nvSpPr>
      <xdr:spPr>
        <a:xfrm>
          <a:off x="14732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57150</xdr:rowOff>
    </xdr:from>
    <xdr:ext cx="762000" cy="259080"/>
    <xdr:sp macro="" textlink="">
      <xdr:nvSpPr>
        <xdr:cNvPr id="275" name="テキスト ボックス 274"/>
        <xdr:cNvSpPr txBox="1"/>
      </xdr:nvSpPr>
      <xdr:spPr>
        <a:xfrm>
          <a:off x="14401800" y="897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97790</xdr:rowOff>
    </xdr:from>
    <xdr:to>
      <xdr:col>69</xdr:col>
      <xdr:colOff>142875</xdr:colOff>
      <xdr:row>55</xdr:row>
      <xdr:rowOff>27940</xdr:rowOff>
    </xdr:to>
    <xdr:sp macro="" textlink="">
      <xdr:nvSpPr>
        <xdr:cNvPr id="276" name="楕円 275"/>
        <xdr:cNvSpPr/>
      </xdr:nvSpPr>
      <xdr:spPr>
        <a:xfrm>
          <a:off x="13843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38100</xdr:rowOff>
    </xdr:from>
    <xdr:ext cx="761365" cy="259080"/>
    <xdr:sp macro="" textlink="">
      <xdr:nvSpPr>
        <xdr:cNvPr id="277" name="テキスト ボックス 276"/>
        <xdr:cNvSpPr txBox="1"/>
      </xdr:nvSpPr>
      <xdr:spPr>
        <a:xfrm>
          <a:off x="13512800" y="9124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111760</xdr:rowOff>
    </xdr:from>
    <xdr:to>
      <xdr:col>65</xdr:col>
      <xdr:colOff>53975</xdr:colOff>
      <xdr:row>56</xdr:row>
      <xdr:rowOff>41910</xdr:rowOff>
    </xdr:to>
    <xdr:sp macro="" textlink="">
      <xdr:nvSpPr>
        <xdr:cNvPr id="278" name="楕円 277"/>
        <xdr:cNvSpPr/>
      </xdr:nvSpPr>
      <xdr:spPr>
        <a:xfrm>
          <a:off x="12954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52070</xdr:rowOff>
    </xdr:from>
    <xdr:ext cx="762000" cy="258445"/>
    <xdr:sp macro="" textlink="">
      <xdr:nvSpPr>
        <xdr:cNvPr id="279" name="テキスト ボックス 278"/>
        <xdr:cNvSpPr txBox="1"/>
      </xdr:nvSpPr>
      <xdr:spPr>
        <a:xfrm>
          <a:off x="12623800" y="9310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かかる経常経費は、前年度に比べ1.5%増、経常収支比率は0.6%増となっている。類似団体に比べ高くなっている要因としては、経常経費のうち、66.1％を占める北部広域市町村圏事務組合広域振興負担金（公立大学法人分）が考えられる。今後も、各種補助金の必要性、費用対効果などを検証し、整理合理化に努める。</a:t>
          </a:r>
        </a:p>
      </xdr:txBody>
    </xdr:sp>
    <xdr:clientData/>
  </xdr:twoCellAnchor>
  <xdr:oneCellAnchor>
    <xdr:from>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5" name="テキスト ボックス 294"/>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7" name="テキスト ボックス 296"/>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9" name="テキスト ボックス 298"/>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1" name="テキスト ボックス 300"/>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3" name="テキスト ボックス 302"/>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8445"/>
    <xdr:sp macro="" textlink="">
      <xdr:nvSpPr>
        <xdr:cNvPr id="307" name="補助費等最小値テキスト"/>
        <xdr:cNvSpPr txBox="1"/>
      </xdr:nvSpPr>
      <xdr:spPr>
        <a:xfrm>
          <a:off x="165989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142240</xdr:rowOff>
    </xdr:to>
    <xdr:cxnSp macro="">
      <xdr:nvCxnSpPr>
        <xdr:cNvPr id="311" name="直線コネクタ 310"/>
        <xdr:cNvCxnSpPr/>
      </xdr:nvCxnSpPr>
      <xdr:spPr>
        <a:xfrm>
          <a:off x="15671800" y="69545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46990</xdr:rowOff>
    </xdr:from>
    <xdr:ext cx="762000" cy="259080"/>
    <xdr:sp macro="" textlink="">
      <xdr:nvSpPr>
        <xdr:cNvPr id="312" name="補助費等平均値テキスト"/>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66040</xdr:rowOff>
    </xdr:from>
    <xdr:to>
      <xdr:col>78</xdr:col>
      <xdr:colOff>69850</xdr:colOff>
      <xdr:row>40</xdr:row>
      <xdr:rowOff>96520</xdr:rowOff>
    </xdr:to>
    <xdr:cxnSp macro="">
      <xdr:nvCxnSpPr>
        <xdr:cNvPr id="314" name="直線コネクタ 313"/>
        <xdr:cNvCxnSpPr/>
      </xdr:nvCxnSpPr>
      <xdr:spPr>
        <a:xfrm>
          <a:off x="14782800" y="6924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134620</xdr:rowOff>
    </xdr:from>
    <xdr:ext cx="736600" cy="258445"/>
    <xdr:sp macro="" textlink="">
      <xdr:nvSpPr>
        <xdr:cNvPr id="316" name="テキスト ボックス 315"/>
        <xdr:cNvSpPr txBox="1"/>
      </xdr:nvSpPr>
      <xdr:spPr>
        <a:xfrm>
          <a:off x="15290800" y="6306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66040</xdr:rowOff>
    </xdr:from>
    <xdr:to>
      <xdr:col>73</xdr:col>
      <xdr:colOff>180975</xdr:colOff>
      <xdr:row>40</xdr:row>
      <xdr:rowOff>157480</xdr:rowOff>
    </xdr:to>
    <xdr:cxnSp macro="">
      <xdr:nvCxnSpPr>
        <xdr:cNvPr id="317" name="直線コネクタ 316"/>
        <xdr:cNvCxnSpPr/>
      </xdr:nvCxnSpPr>
      <xdr:spPr>
        <a:xfrm flipV="1">
          <a:off x="13893800" y="69240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119380</xdr:rowOff>
    </xdr:from>
    <xdr:ext cx="762000" cy="259080"/>
    <xdr:sp macro="" textlink="">
      <xdr:nvSpPr>
        <xdr:cNvPr id="319" name="テキスト ボックス 318"/>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54610</xdr:rowOff>
    </xdr:from>
    <xdr:to>
      <xdr:col>69</xdr:col>
      <xdr:colOff>92075</xdr:colOff>
      <xdr:row>40</xdr:row>
      <xdr:rowOff>157480</xdr:rowOff>
    </xdr:to>
    <xdr:cxnSp macro="">
      <xdr:nvCxnSpPr>
        <xdr:cNvPr id="320" name="直線コネクタ 319"/>
        <xdr:cNvCxnSpPr/>
      </xdr:nvCxnSpPr>
      <xdr:spPr>
        <a:xfrm>
          <a:off x="13004800" y="67411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104140</xdr:rowOff>
    </xdr:from>
    <xdr:ext cx="761365" cy="259080"/>
    <xdr:sp macro="" textlink="">
      <xdr:nvSpPr>
        <xdr:cNvPr id="322" name="テキスト ボックス 321"/>
        <xdr:cNvSpPr txBox="1"/>
      </xdr:nvSpPr>
      <xdr:spPr>
        <a:xfrm>
          <a:off x="13512800" y="6276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168910</xdr:rowOff>
    </xdr:from>
    <xdr:ext cx="762000" cy="258445"/>
    <xdr:sp macro="" textlink="">
      <xdr:nvSpPr>
        <xdr:cNvPr id="324" name="テキスト ボックス 323"/>
        <xdr:cNvSpPr txBox="1"/>
      </xdr:nvSpPr>
      <xdr:spPr>
        <a:xfrm>
          <a:off x="12623800" y="616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40</xdr:row>
      <xdr:rowOff>91440</xdr:rowOff>
    </xdr:from>
    <xdr:to>
      <xdr:col>82</xdr:col>
      <xdr:colOff>158750</xdr:colOff>
      <xdr:row>41</xdr:row>
      <xdr:rowOff>21590</xdr:rowOff>
    </xdr:to>
    <xdr:sp macro="" textlink="">
      <xdr:nvSpPr>
        <xdr:cNvPr id="330" name="楕円 329"/>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63500</xdr:rowOff>
    </xdr:from>
    <xdr:ext cx="762000" cy="258445"/>
    <xdr:sp macro="" textlink="">
      <xdr:nvSpPr>
        <xdr:cNvPr id="331" name="補助費等該当値テキスト"/>
        <xdr:cNvSpPr txBox="1"/>
      </xdr:nvSpPr>
      <xdr:spPr>
        <a:xfrm>
          <a:off x="16598900" y="6921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32" name="楕円 331"/>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132080</xdr:rowOff>
    </xdr:from>
    <xdr:ext cx="736600" cy="258445"/>
    <xdr:sp macro="" textlink="">
      <xdr:nvSpPr>
        <xdr:cNvPr id="333" name="テキスト ボックス 332"/>
        <xdr:cNvSpPr txBox="1"/>
      </xdr:nvSpPr>
      <xdr:spPr>
        <a:xfrm>
          <a:off x="15290800" y="6990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15240</xdr:rowOff>
    </xdr:from>
    <xdr:to>
      <xdr:col>74</xdr:col>
      <xdr:colOff>31750</xdr:colOff>
      <xdr:row>40</xdr:row>
      <xdr:rowOff>116840</xdr:rowOff>
    </xdr:to>
    <xdr:sp macro="" textlink="">
      <xdr:nvSpPr>
        <xdr:cNvPr id="334" name="楕円 333"/>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101600</xdr:rowOff>
    </xdr:from>
    <xdr:ext cx="762000" cy="259080"/>
    <xdr:sp macro="" textlink="">
      <xdr:nvSpPr>
        <xdr:cNvPr id="335" name="テキスト ボックス 334"/>
        <xdr:cNvSpPr txBox="1"/>
      </xdr:nvSpPr>
      <xdr:spPr>
        <a:xfrm>
          <a:off x="14401800" y="695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106680</xdr:rowOff>
    </xdr:from>
    <xdr:to>
      <xdr:col>69</xdr:col>
      <xdr:colOff>142875</xdr:colOff>
      <xdr:row>41</xdr:row>
      <xdr:rowOff>36830</xdr:rowOff>
    </xdr:to>
    <xdr:sp macro="" textlink="">
      <xdr:nvSpPr>
        <xdr:cNvPr id="336" name="楕円 335"/>
        <xdr:cNvSpPr/>
      </xdr:nvSpPr>
      <xdr:spPr>
        <a:xfrm>
          <a:off x="13843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21590</xdr:rowOff>
    </xdr:from>
    <xdr:ext cx="761365" cy="259080"/>
    <xdr:sp macro="" textlink="">
      <xdr:nvSpPr>
        <xdr:cNvPr id="337" name="テキスト ボックス 336"/>
        <xdr:cNvSpPr txBox="1"/>
      </xdr:nvSpPr>
      <xdr:spPr>
        <a:xfrm>
          <a:off x="13512800" y="7051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3810</xdr:rowOff>
    </xdr:from>
    <xdr:to>
      <xdr:col>65</xdr:col>
      <xdr:colOff>53975</xdr:colOff>
      <xdr:row>39</xdr:row>
      <xdr:rowOff>105410</xdr:rowOff>
    </xdr:to>
    <xdr:sp macro="" textlink="">
      <xdr:nvSpPr>
        <xdr:cNvPr id="338" name="楕円 337"/>
        <xdr:cNvSpPr/>
      </xdr:nvSpPr>
      <xdr:spPr>
        <a:xfrm>
          <a:off x="12954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90170</xdr:rowOff>
    </xdr:from>
    <xdr:ext cx="762000" cy="259080"/>
    <xdr:sp macro="" textlink="">
      <xdr:nvSpPr>
        <xdr:cNvPr id="339" name="テキスト ボックス 338"/>
        <xdr:cNvSpPr txBox="1"/>
      </xdr:nvSpPr>
      <xdr:spPr>
        <a:xfrm>
          <a:off x="12623800" y="677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に係る経常経費は、臨時財政対策債（R2同意債）などの償還開始により、前年度に比べ1.7％増となっており、分母である経常一般財源等が前年度に比べ1.9%減となっていることから公債費に係る経常収支比率は0.4％増となっている。今後はこれまでに発行した臨時財政対策債や一般補助施設に係る地方債の償還が始まることから、公債費の増加が見込まれる。市債の新規発行にあたっては、事業の重要性や緊急性等を十分に検討し、適切な市債運用に努める。</a:t>
          </a:r>
        </a:p>
      </xdr:txBody>
    </xdr:sp>
    <xdr:clientData/>
  </xdr:twoCellAnchor>
  <xdr:oneCellAnchor>
    <xdr:from>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5" name="テキスト ボックス 364"/>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8445"/>
    <xdr:sp macro="" textlink="">
      <xdr:nvSpPr>
        <xdr:cNvPr id="368" name="公債費最小値テキスト"/>
        <xdr:cNvSpPr txBox="1"/>
      </xdr:nvSpPr>
      <xdr:spPr>
        <a:xfrm>
          <a:off x="4914900" y="1386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168910</xdr:rowOff>
    </xdr:to>
    <xdr:cxnSp macro="">
      <xdr:nvCxnSpPr>
        <xdr:cNvPr id="372" name="直線コネクタ 371"/>
        <xdr:cNvCxnSpPr/>
      </xdr:nvCxnSpPr>
      <xdr:spPr>
        <a:xfrm>
          <a:off x="3987800" y="129971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8445"/>
    <xdr:sp macro="" textlink="">
      <xdr:nvSpPr>
        <xdr:cNvPr id="373" name="公債費平均値テキスト"/>
        <xdr:cNvSpPr txBox="1"/>
      </xdr:nvSpPr>
      <xdr:spPr>
        <a:xfrm>
          <a:off x="4914900" y="13116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138430</xdr:rowOff>
    </xdr:to>
    <xdr:cxnSp macro="">
      <xdr:nvCxnSpPr>
        <xdr:cNvPr id="375" name="直線コネクタ 374"/>
        <xdr:cNvCxnSpPr/>
      </xdr:nvCxnSpPr>
      <xdr:spPr>
        <a:xfrm>
          <a:off x="3098800" y="12951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52070</xdr:rowOff>
    </xdr:from>
    <xdr:ext cx="735965" cy="258445"/>
    <xdr:sp macro="" textlink="">
      <xdr:nvSpPr>
        <xdr:cNvPr id="377" name="テキスト ボックス 376"/>
        <xdr:cNvSpPr txBox="1"/>
      </xdr:nvSpPr>
      <xdr:spPr>
        <a:xfrm>
          <a:off x="3606800" y="132537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92710</xdr:rowOff>
    </xdr:from>
    <xdr:to>
      <xdr:col>15</xdr:col>
      <xdr:colOff>98425</xdr:colOff>
      <xdr:row>75</xdr:row>
      <xdr:rowOff>138430</xdr:rowOff>
    </xdr:to>
    <xdr:cxnSp macro="">
      <xdr:nvCxnSpPr>
        <xdr:cNvPr id="378" name="直線コネクタ 377"/>
        <xdr:cNvCxnSpPr/>
      </xdr:nvCxnSpPr>
      <xdr:spPr>
        <a:xfrm flipV="1">
          <a:off x="2209800" y="12951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80" name="テキスト ボックス 379"/>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138430</xdr:rowOff>
    </xdr:from>
    <xdr:to>
      <xdr:col>11</xdr:col>
      <xdr:colOff>9525</xdr:colOff>
      <xdr:row>75</xdr:row>
      <xdr:rowOff>153670</xdr:rowOff>
    </xdr:to>
    <xdr:cxnSp macro="">
      <xdr:nvCxnSpPr>
        <xdr:cNvPr id="381" name="直線コネクタ 380"/>
        <xdr:cNvCxnSpPr/>
      </xdr:nvCxnSpPr>
      <xdr:spPr>
        <a:xfrm flipV="1">
          <a:off x="1320800" y="12997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91440</xdr:rowOff>
    </xdr:from>
    <xdr:to>
      <xdr:col>11</xdr:col>
      <xdr:colOff>60325</xdr:colOff>
      <xdr:row>79</xdr:row>
      <xdr:rowOff>21590</xdr:rowOff>
    </xdr:to>
    <xdr:sp macro="" textlink="">
      <xdr:nvSpPr>
        <xdr:cNvPr id="382" name="フローチャート: 判断 381"/>
        <xdr:cNvSpPr/>
      </xdr:nvSpPr>
      <xdr:spPr>
        <a:xfrm>
          <a:off x="2159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6350</xdr:rowOff>
    </xdr:from>
    <xdr:ext cx="761365" cy="258445"/>
    <xdr:sp macro="" textlink="">
      <xdr:nvSpPr>
        <xdr:cNvPr id="383" name="テキスト ボックス 382"/>
        <xdr:cNvSpPr txBox="1"/>
      </xdr:nvSpPr>
      <xdr:spPr>
        <a:xfrm>
          <a:off x="1828800" y="13550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91440</xdr:rowOff>
    </xdr:from>
    <xdr:to>
      <xdr:col>6</xdr:col>
      <xdr:colOff>171450</xdr:colOff>
      <xdr:row>79</xdr:row>
      <xdr:rowOff>21590</xdr:rowOff>
    </xdr:to>
    <xdr:sp macro="" textlink="">
      <xdr:nvSpPr>
        <xdr:cNvPr id="384" name="フローチャート: 判断 383"/>
        <xdr:cNvSpPr/>
      </xdr:nvSpPr>
      <xdr:spPr>
        <a:xfrm>
          <a:off x="1270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6350</xdr:rowOff>
    </xdr:from>
    <xdr:ext cx="761365" cy="258445"/>
    <xdr:sp macro="" textlink="">
      <xdr:nvSpPr>
        <xdr:cNvPr id="385" name="テキスト ボックス 384"/>
        <xdr:cNvSpPr txBox="1"/>
      </xdr:nvSpPr>
      <xdr:spPr>
        <a:xfrm>
          <a:off x="939800" y="13550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8" name="テキスト ボックス 38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118110</xdr:rowOff>
    </xdr:from>
    <xdr:to>
      <xdr:col>24</xdr:col>
      <xdr:colOff>76200</xdr:colOff>
      <xdr:row>76</xdr:row>
      <xdr:rowOff>48260</xdr:rowOff>
    </xdr:to>
    <xdr:sp macro="" textlink="">
      <xdr:nvSpPr>
        <xdr:cNvPr id="391" name="楕円 390"/>
        <xdr:cNvSpPr/>
      </xdr:nvSpPr>
      <xdr:spPr>
        <a:xfrm>
          <a:off x="47752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134620</xdr:rowOff>
    </xdr:from>
    <xdr:ext cx="762000" cy="258445"/>
    <xdr:sp macro="" textlink="">
      <xdr:nvSpPr>
        <xdr:cNvPr id="392" name="公債費該当値テキスト"/>
        <xdr:cNvSpPr txBox="1"/>
      </xdr:nvSpPr>
      <xdr:spPr>
        <a:xfrm>
          <a:off x="4914900" y="1282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3" name="楕円 392"/>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27940</xdr:rowOff>
    </xdr:from>
    <xdr:ext cx="735965" cy="259080"/>
    <xdr:sp macro="" textlink="">
      <xdr:nvSpPr>
        <xdr:cNvPr id="394" name="テキスト ボックス 393"/>
        <xdr:cNvSpPr txBox="1"/>
      </xdr:nvSpPr>
      <xdr:spPr>
        <a:xfrm>
          <a:off x="3606800" y="12715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5" name="楕円 394"/>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153670</xdr:rowOff>
    </xdr:from>
    <xdr:ext cx="762000" cy="259080"/>
    <xdr:sp macro="" textlink="">
      <xdr:nvSpPr>
        <xdr:cNvPr id="396" name="テキスト ボックス 395"/>
        <xdr:cNvSpPr txBox="1"/>
      </xdr:nvSpPr>
      <xdr:spPr>
        <a:xfrm>
          <a:off x="2717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7" name="楕円 396"/>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27940</xdr:rowOff>
    </xdr:from>
    <xdr:ext cx="761365" cy="259080"/>
    <xdr:sp macro="" textlink="">
      <xdr:nvSpPr>
        <xdr:cNvPr id="398" name="テキスト ボックス 397"/>
        <xdr:cNvSpPr txBox="1"/>
      </xdr:nvSpPr>
      <xdr:spPr>
        <a:xfrm>
          <a:off x="1828800" y="1271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9" name="楕円 398"/>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43180</xdr:rowOff>
    </xdr:from>
    <xdr:ext cx="761365" cy="258445"/>
    <xdr:sp macro="" textlink="">
      <xdr:nvSpPr>
        <xdr:cNvPr id="400" name="テキスト ボックス 399"/>
        <xdr:cNvSpPr txBox="1"/>
      </xdr:nvSpPr>
      <xdr:spPr>
        <a:xfrm>
          <a:off x="939800"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収支比率は、直近５か年度を通して、類似団体平均値を上回る水準で推移している。また、前年度比3.5％増となっており、要因としては、人件費の増などが挙げられる。各経常経費について、引き続き必要性及び効果を十分に検討し、削減に努めるとともに、産業支援・就労支援・企業誘致などの経済・産業振興の施策取組や税徴収業務の強化に取り組み、自主財源の確保に努める。</a:t>
          </a:r>
        </a:p>
      </xdr:txBody>
    </xdr:sp>
    <xdr:clientData/>
  </xdr:twoCellAnchor>
  <xdr:oneCellAnchor>
    <xdr:from>
      <xdr:col>62</xdr:col>
      <xdr:colOff>6350</xdr:colOff>
      <xdr:row>69</xdr:row>
      <xdr:rowOff>107950</xdr:rowOff>
    </xdr:from>
    <xdr:ext cx="297815" cy="225425"/>
    <xdr:sp macro="" textlink="">
      <xdr:nvSpPr>
        <xdr:cNvPr id="412" name="テキスト ボックス 41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4" name="テキスト ボックス 41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8445"/>
    <xdr:sp macro="" textlink="">
      <xdr:nvSpPr>
        <xdr:cNvPr id="416" name="テキスト ボックス 415"/>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8"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8445"/>
    <xdr:sp macro="" textlink="">
      <xdr:nvSpPr>
        <xdr:cNvPr id="420" name="テキスト ボックス 419"/>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121920</xdr:rowOff>
    </xdr:from>
    <xdr:ext cx="762000" cy="258445"/>
    <xdr:sp macro="" textlink="">
      <xdr:nvSpPr>
        <xdr:cNvPr id="425" name="公債費以外最小値テキスト"/>
        <xdr:cNvSpPr txBox="1"/>
      </xdr:nvSpPr>
      <xdr:spPr>
        <a:xfrm>
          <a:off x="16598900" y="1383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149860</xdr:rowOff>
    </xdr:from>
    <xdr:to>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86995</xdr:rowOff>
    </xdr:to>
    <xdr:cxnSp macro="">
      <xdr:nvCxnSpPr>
        <xdr:cNvPr id="429" name="直線コネクタ 428"/>
        <xdr:cNvCxnSpPr/>
      </xdr:nvCxnSpPr>
      <xdr:spPr>
        <a:xfrm>
          <a:off x="15671800" y="13431520"/>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121285</xdr:rowOff>
    </xdr:from>
    <xdr:to>
      <xdr:col>78</xdr:col>
      <xdr:colOff>69850</xdr:colOff>
      <xdr:row>78</xdr:row>
      <xdr:rowOff>58420</xdr:rowOff>
    </xdr:to>
    <xdr:cxnSp macro="">
      <xdr:nvCxnSpPr>
        <xdr:cNvPr id="432" name="直線コネクタ 431"/>
        <xdr:cNvCxnSpPr/>
      </xdr:nvCxnSpPr>
      <xdr:spPr>
        <a:xfrm>
          <a:off x="14782800" y="1315148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5080</xdr:rowOff>
    </xdr:from>
    <xdr:ext cx="736600" cy="259080"/>
    <xdr:sp macro="" textlink="">
      <xdr:nvSpPr>
        <xdr:cNvPr id="434" name="テキスト ボックス 433"/>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121285</xdr:rowOff>
    </xdr:from>
    <xdr:to>
      <xdr:col>73</xdr:col>
      <xdr:colOff>180975</xdr:colOff>
      <xdr:row>77</xdr:row>
      <xdr:rowOff>144145</xdr:rowOff>
    </xdr:to>
    <xdr:cxnSp macro="">
      <xdr:nvCxnSpPr>
        <xdr:cNvPr id="435" name="直線コネクタ 434"/>
        <xdr:cNvCxnSpPr/>
      </xdr:nvCxnSpPr>
      <xdr:spPr>
        <a:xfrm flipV="1">
          <a:off x="13893800" y="1315148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165100</xdr:rowOff>
    </xdr:from>
    <xdr:ext cx="762000" cy="259080"/>
    <xdr:sp macro="" textlink="">
      <xdr:nvSpPr>
        <xdr:cNvPr id="437" name="テキスト ボックス 436"/>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127000</xdr:rowOff>
    </xdr:from>
    <xdr:to>
      <xdr:col>69</xdr:col>
      <xdr:colOff>92075</xdr:colOff>
      <xdr:row>77</xdr:row>
      <xdr:rowOff>144145</xdr:rowOff>
    </xdr:to>
    <xdr:cxnSp macro="">
      <xdr:nvCxnSpPr>
        <xdr:cNvPr id="438" name="直線コネクタ 437"/>
        <xdr:cNvCxnSpPr/>
      </xdr:nvCxnSpPr>
      <xdr:spPr>
        <a:xfrm>
          <a:off x="13004800" y="133286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125095</xdr:rowOff>
    </xdr:from>
    <xdr:ext cx="761365" cy="258445"/>
    <xdr:sp macro="" textlink="">
      <xdr:nvSpPr>
        <xdr:cNvPr id="440" name="テキスト ボックス 439"/>
        <xdr:cNvSpPr txBox="1"/>
      </xdr:nvSpPr>
      <xdr:spPr>
        <a:xfrm>
          <a:off x="13512800" y="12640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53340</xdr:rowOff>
    </xdr:from>
    <xdr:to>
      <xdr:col>65</xdr:col>
      <xdr:colOff>53975</xdr:colOff>
      <xdr:row>75</xdr:row>
      <xdr:rowOff>154940</xdr:rowOff>
    </xdr:to>
    <xdr:sp macro="" textlink="">
      <xdr:nvSpPr>
        <xdr:cNvPr id="441" name="フローチャート: 判断 440"/>
        <xdr:cNvSpPr/>
      </xdr:nvSpPr>
      <xdr:spPr>
        <a:xfrm>
          <a:off x="12954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165100</xdr:rowOff>
    </xdr:from>
    <xdr:ext cx="762000" cy="259080"/>
    <xdr:sp macro="" textlink="">
      <xdr:nvSpPr>
        <xdr:cNvPr id="442" name="テキスト ボックス 441"/>
        <xdr:cNvSpPr txBox="1"/>
      </xdr:nvSpPr>
      <xdr:spPr>
        <a:xfrm>
          <a:off x="12623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36195</xdr:rowOff>
    </xdr:from>
    <xdr:to>
      <xdr:col>82</xdr:col>
      <xdr:colOff>158750</xdr:colOff>
      <xdr:row>79</xdr:row>
      <xdr:rowOff>137795</xdr:rowOff>
    </xdr:to>
    <xdr:sp macro="" textlink="">
      <xdr:nvSpPr>
        <xdr:cNvPr id="448" name="楕円 447"/>
        <xdr:cNvSpPr/>
      </xdr:nvSpPr>
      <xdr:spPr>
        <a:xfrm>
          <a:off x="16459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8255</xdr:rowOff>
    </xdr:from>
    <xdr:ext cx="762000" cy="258445"/>
    <xdr:sp macro="" textlink="">
      <xdr:nvSpPr>
        <xdr:cNvPr id="449" name="公債費以外該当値テキスト"/>
        <xdr:cNvSpPr txBox="1"/>
      </xdr:nvSpPr>
      <xdr:spPr>
        <a:xfrm>
          <a:off x="16598900" y="13552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0" name="楕円 449"/>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93980</xdr:rowOff>
    </xdr:from>
    <xdr:ext cx="736600" cy="259080"/>
    <xdr:sp macro="" textlink="">
      <xdr:nvSpPr>
        <xdr:cNvPr id="451" name="テキスト ボックス 450"/>
        <xdr:cNvSpPr txBox="1"/>
      </xdr:nvSpPr>
      <xdr:spPr>
        <a:xfrm>
          <a:off x="15290800" y="1346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70485</xdr:rowOff>
    </xdr:from>
    <xdr:to>
      <xdr:col>74</xdr:col>
      <xdr:colOff>31750</xdr:colOff>
      <xdr:row>77</xdr:row>
      <xdr:rowOff>635</xdr:rowOff>
    </xdr:to>
    <xdr:sp macro="" textlink="">
      <xdr:nvSpPr>
        <xdr:cNvPr id="452" name="楕円 451"/>
        <xdr:cNvSpPr/>
      </xdr:nvSpPr>
      <xdr:spPr>
        <a:xfrm>
          <a:off x="147320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156845</xdr:rowOff>
    </xdr:from>
    <xdr:ext cx="762000" cy="258445"/>
    <xdr:sp macro="" textlink="">
      <xdr:nvSpPr>
        <xdr:cNvPr id="453" name="テキスト ボックス 452"/>
        <xdr:cNvSpPr txBox="1"/>
      </xdr:nvSpPr>
      <xdr:spPr>
        <a:xfrm>
          <a:off x="14401800" y="13187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54" name="楕円 453"/>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8255</xdr:rowOff>
    </xdr:from>
    <xdr:ext cx="761365" cy="258445"/>
    <xdr:sp macro="" textlink="">
      <xdr:nvSpPr>
        <xdr:cNvPr id="455" name="テキスト ボックス 454"/>
        <xdr:cNvSpPr txBox="1"/>
      </xdr:nvSpPr>
      <xdr:spPr>
        <a:xfrm>
          <a:off x="13512800" y="13381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6" name="楕円 455"/>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162560</xdr:rowOff>
    </xdr:from>
    <xdr:ext cx="762000" cy="259080"/>
    <xdr:sp macro="" textlink="">
      <xdr:nvSpPr>
        <xdr:cNvPr id="457" name="テキスト ボックス 456"/>
        <xdr:cNvSpPr txBox="1"/>
      </xdr:nvSpPr>
      <xdr:spPr>
        <a:xfrm>
          <a:off x="12623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沖縄県名護市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15875</xdr:rowOff>
    </xdr:from>
    <xdr:to>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111125</xdr:rowOff>
    </xdr:from>
    <xdr:ext cx="761365" cy="258445"/>
    <xdr:sp macro="" textlink="">
      <xdr:nvSpPr>
        <xdr:cNvPr id="46" name="人口1人当たり決算額の推移最小値テキスト130"/>
        <xdr:cNvSpPr txBox="1"/>
      </xdr:nvSpPr>
      <xdr:spPr>
        <a:xfrm>
          <a:off x="5740400" y="3244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138430</xdr:rowOff>
    </xdr:from>
    <xdr:to>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102235</xdr:rowOff>
    </xdr:from>
    <xdr:ext cx="761365" cy="258445"/>
    <xdr:sp macro="" textlink="">
      <xdr:nvSpPr>
        <xdr:cNvPr id="48" name="人口1人当たり決算額の推移最大値テキスト130"/>
        <xdr:cNvSpPr txBox="1"/>
      </xdr:nvSpPr>
      <xdr:spPr>
        <a:xfrm>
          <a:off x="5740400" y="169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15875</xdr:rowOff>
    </xdr:from>
    <xdr:to>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107315</xdr:rowOff>
    </xdr:from>
    <xdr:to>
      <xdr:col>29</xdr:col>
      <xdr:colOff>127000</xdr:colOff>
      <xdr:row>15</xdr:row>
      <xdr:rowOff>160655</xdr:rowOff>
    </xdr:to>
    <xdr:cxnSp macro="">
      <xdr:nvCxnSpPr>
        <xdr:cNvPr id="50" name="直線コネクタ 49"/>
        <xdr:cNvCxnSpPr/>
      </xdr:nvCxnSpPr>
      <xdr:spPr>
        <a:xfrm flipV="1">
          <a:off x="5003800" y="2726690"/>
          <a:ext cx="6477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113030</xdr:rowOff>
    </xdr:from>
    <xdr:ext cx="761365" cy="259080"/>
    <xdr:sp macro="" textlink="">
      <xdr:nvSpPr>
        <xdr:cNvPr id="51" name="人口1人当たり決算額の推移平均値テキスト130"/>
        <xdr:cNvSpPr txBox="1"/>
      </xdr:nvSpPr>
      <xdr:spPr>
        <a:xfrm>
          <a:off x="5740400" y="29038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140970</xdr:rowOff>
    </xdr:from>
    <xdr:to>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160655</xdr:rowOff>
    </xdr:from>
    <xdr:to>
      <xdr:col>26</xdr:col>
      <xdr:colOff>50800</xdr:colOff>
      <xdr:row>16</xdr:row>
      <xdr:rowOff>45085</xdr:rowOff>
    </xdr:to>
    <xdr:cxnSp macro="">
      <xdr:nvCxnSpPr>
        <xdr:cNvPr id="53" name="直線コネクタ 52"/>
        <xdr:cNvCxnSpPr/>
      </xdr:nvCxnSpPr>
      <xdr:spPr>
        <a:xfrm flipV="1">
          <a:off x="4305300" y="2780030"/>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170815</xdr:rowOff>
    </xdr:from>
    <xdr:to>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8445"/>
    <xdr:sp macro="" textlink="">
      <xdr:nvSpPr>
        <xdr:cNvPr id="55" name="テキスト ボックス 54"/>
        <xdr:cNvSpPr txBox="1"/>
      </xdr:nvSpPr>
      <xdr:spPr>
        <a:xfrm>
          <a:off x="4622800" y="3048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45085</xdr:rowOff>
    </xdr:from>
    <xdr:to>
      <xdr:col>22</xdr:col>
      <xdr:colOff>114300</xdr:colOff>
      <xdr:row>16</xdr:row>
      <xdr:rowOff>80645</xdr:rowOff>
    </xdr:to>
    <xdr:cxnSp macro="">
      <xdr:nvCxnSpPr>
        <xdr:cNvPr id="56" name="直線コネクタ 55"/>
        <xdr:cNvCxnSpPr/>
      </xdr:nvCxnSpPr>
      <xdr:spPr>
        <a:xfrm flipV="1">
          <a:off x="3606800" y="2835910"/>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1905</xdr:rowOff>
    </xdr:from>
    <xdr:to>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88265</xdr:rowOff>
    </xdr:from>
    <xdr:ext cx="762000" cy="258445"/>
    <xdr:sp macro="" textlink="">
      <xdr:nvSpPr>
        <xdr:cNvPr id="58" name="テキスト ボックス 57"/>
        <xdr:cNvSpPr txBox="1"/>
      </xdr:nvSpPr>
      <xdr:spPr>
        <a:xfrm>
          <a:off x="3924300" y="305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80645</xdr:rowOff>
    </xdr:from>
    <xdr:to>
      <xdr:col>18</xdr:col>
      <xdr:colOff>177800</xdr:colOff>
      <xdr:row>16</xdr:row>
      <xdr:rowOff>148590</xdr:rowOff>
    </xdr:to>
    <xdr:cxnSp macro="">
      <xdr:nvCxnSpPr>
        <xdr:cNvPr id="59" name="直線コネクタ 58"/>
        <xdr:cNvCxnSpPr/>
      </xdr:nvCxnSpPr>
      <xdr:spPr>
        <a:xfrm flipV="1">
          <a:off x="2908300" y="2871470"/>
          <a:ext cx="6985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170180</xdr:rowOff>
    </xdr:from>
    <xdr:to>
      <xdr:col>19</xdr:col>
      <xdr:colOff>38100</xdr:colOff>
      <xdr:row>16</xdr:row>
      <xdr:rowOff>100330</xdr:rowOff>
    </xdr:to>
    <xdr:sp macro="" textlink="">
      <xdr:nvSpPr>
        <xdr:cNvPr id="60" name="フローチャート: 判断 59"/>
        <xdr:cNvSpPr/>
      </xdr:nvSpPr>
      <xdr:spPr>
        <a:xfrm>
          <a:off x="3556000" y="2789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110490</xdr:rowOff>
    </xdr:from>
    <xdr:ext cx="762000" cy="258445"/>
    <xdr:sp macro="" textlink="">
      <xdr:nvSpPr>
        <xdr:cNvPr id="61" name="テキスト ボックス 60"/>
        <xdr:cNvSpPr txBox="1"/>
      </xdr:nvSpPr>
      <xdr:spPr>
        <a:xfrm>
          <a:off x="3225800" y="25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29210</xdr:rowOff>
    </xdr:from>
    <xdr:to>
      <xdr:col>15</xdr:col>
      <xdr:colOff>101600</xdr:colOff>
      <xdr:row>16</xdr:row>
      <xdr:rowOff>130175</xdr:rowOff>
    </xdr:to>
    <xdr:sp macro="" textlink="">
      <xdr:nvSpPr>
        <xdr:cNvPr id="62" name="フローチャート: 判断 61"/>
        <xdr:cNvSpPr/>
      </xdr:nvSpPr>
      <xdr:spPr>
        <a:xfrm>
          <a:off x="2857500" y="2820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140335</xdr:rowOff>
    </xdr:from>
    <xdr:ext cx="762000" cy="259080"/>
    <xdr:sp macro="" textlink="">
      <xdr:nvSpPr>
        <xdr:cNvPr id="63" name="テキスト ボックス 62"/>
        <xdr:cNvSpPr txBox="1"/>
      </xdr:nvSpPr>
      <xdr:spPr>
        <a:xfrm>
          <a:off x="25273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56515</xdr:rowOff>
    </xdr:from>
    <xdr:to>
      <xdr:col>29</xdr:col>
      <xdr:colOff>177800</xdr:colOff>
      <xdr:row>15</xdr:row>
      <xdr:rowOff>158115</xdr:rowOff>
    </xdr:to>
    <xdr:sp macro="" textlink="">
      <xdr:nvSpPr>
        <xdr:cNvPr id="69" name="楕円 68"/>
        <xdr:cNvSpPr/>
      </xdr:nvSpPr>
      <xdr:spPr>
        <a:xfrm>
          <a:off x="5600700" y="267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73025</xdr:rowOff>
    </xdr:from>
    <xdr:ext cx="761365" cy="259080"/>
    <xdr:sp macro="" textlink="">
      <xdr:nvSpPr>
        <xdr:cNvPr id="70" name="人口1人当たり決算額の推移該当値テキスト130"/>
        <xdr:cNvSpPr txBox="1"/>
      </xdr:nvSpPr>
      <xdr:spPr>
        <a:xfrm>
          <a:off x="5740400" y="2520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109855</xdr:rowOff>
    </xdr:from>
    <xdr:to>
      <xdr:col>26</xdr:col>
      <xdr:colOff>101600</xdr:colOff>
      <xdr:row>16</xdr:row>
      <xdr:rowOff>40640</xdr:rowOff>
    </xdr:to>
    <xdr:sp macro="" textlink="">
      <xdr:nvSpPr>
        <xdr:cNvPr id="71" name="楕円 70"/>
        <xdr:cNvSpPr/>
      </xdr:nvSpPr>
      <xdr:spPr>
        <a:xfrm>
          <a:off x="4953000" y="27292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50165</xdr:rowOff>
    </xdr:from>
    <xdr:ext cx="736600" cy="259080"/>
    <xdr:sp macro="" textlink="">
      <xdr:nvSpPr>
        <xdr:cNvPr id="72" name="テキスト ボックス 71"/>
        <xdr:cNvSpPr txBox="1"/>
      </xdr:nvSpPr>
      <xdr:spPr>
        <a:xfrm>
          <a:off x="4622800" y="2498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166370</xdr:rowOff>
    </xdr:from>
    <xdr:to>
      <xdr:col>22</xdr:col>
      <xdr:colOff>165100</xdr:colOff>
      <xdr:row>16</xdr:row>
      <xdr:rowOff>95885</xdr:rowOff>
    </xdr:to>
    <xdr:sp macro="" textlink="">
      <xdr:nvSpPr>
        <xdr:cNvPr id="73" name="楕円 72"/>
        <xdr:cNvSpPr/>
      </xdr:nvSpPr>
      <xdr:spPr>
        <a:xfrm>
          <a:off x="4254500" y="27857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106045</xdr:rowOff>
    </xdr:from>
    <xdr:ext cx="762000" cy="259080"/>
    <xdr:sp macro="" textlink="">
      <xdr:nvSpPr>
        <xdr:cNvPr id="74" name="テキスト ボックス 73"/>
        <xdr:cNvSpPr txBox="1"/>
      </xdr:nvSpPr>
      <xdr:spPr>
        <a:xfrm>
          <a:off x="3924300" y="255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29845</xdr:rowOff>
    </xdr:from>
    <xdr:to>
      <xdr:col>19</xdr:col>
      <xdr:colOff>38100</xdr:colOff>
      <xdr:row>16</xdr:row>
      <xdr:rowOff>132080</xdr:rowOff>
    </xdr:to>
    <xdr:sp macro="" textlink="">
      <xdr:nvSpPr>
        <xdr:cNvPr id="75" name="楕円 74"/>
        <xdr:cNvSpPr/>
      </xdr:nvSpPr>
      <xdr:spPr>
        <a:xfrm>
          <a:off x="3556000" y="282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116205</xdr:rowOff>
    </xdr:from>
    <xdr:ext cx="762000" cy="259080"/>
    <xdr:sp macro="" textlink="">
      <xdr:nvSpPr>
        <xdr:cNvPr id="76" name="テキスト ボックス 75"/>
        <xdr:cNvSpPr txBox="1"/>
      </xdr:nvSpPr>
      <xdr:spPr>
        <a:xfrm>
          <a:off x="32258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97790</xdr:rowOff>
    </xdr:from>
    <xdr:to>
      <xdr:col>15</xdr:col>
      <xdr:colOff>101600</xdr:colOff>
      <xdr:row>17</xdr:row>
      <xdr:rowOff>27940</xdr:rowOff>
    </xdr:to>
    <xdr:sp macro="" textlink="">
      <xdr:nvSpPr>
        <xdr:cNvPr id="77" name="楕円 76"/>
        <xdr:cNvSpPr/>
      </xdr:nvSpPr>
      <xdr:spPr>
        <a:xfrm>
          <a:off x="28575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12700</xdr:rowOff>
    </xdr:from>
    <xdr:ext cx="762000" cy="259080"/>
    <xdr:sp macro="" textlink="">
      <xdr:nvSpPr>
        <xdr:cNvPr id="78" name="テキスト ボックス 77"/>
        <xdr:cNvSpPr txBox="1"/>
      </xdr:nvSpPr>
      <xdr:spPr>
        <a:xfrm>
          <a:off x="2527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78,529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6" name="テキスト ボックス 95"/>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2" name="テキスト ボックス 101"/>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165100</xdr:rowOff>
    </xdr:from>
    <xdr:to>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317500</xdr:rowOff>
    </xdr:from>
    <xdr:ext cx="761365" cy="258445"/>
    <xdr:sp macro="" textlink="">
      <xdr:nvSpPr>
        <xdr:cNvPr id="109" name="人口1人当たり決算額の推移最小値テキスト445"/>
        <xdr:cNvSpPr txBox="1"/>
      </xdr:nvSpPr>
      <xdr:spPr>
        <a:xfrm>
          <a:off x="5740400" y="7442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61365" cy="259080"/>
    <xdr:sp macro="" textlink="">
      <xdr:nvSpPr>
        <xdr:cNvPr id="111" name="人口1人当たり決算額の推移最大値テキスト445"/>
        <xdr:cNvSpPr txBox="1"/>
      </xdr:nvSpPr>
      <xdr:spPr>
        <a:xfrm>
          <a:off x="5740400" y="5661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165100</xdr:rowOff>
    </xdr:from>
    <xdr:to>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96520</xdr:rowOff>
    </xdr:from>
    <xdr:to>
      <xdr:col>29</xdr:col>
      <xdr:colOff>127000</xdr:colOff>
      <xdr:row>35</xdr:row>
      <xdr:rowOff>135890</xdr:rowOff>
    </xdr:to>
    <xdr:cxnSp macro="">
      <xdr:nvCxnSpPr>
        <xdr:cNvPr id="113" name="直線コネクタ 112"/>
        <xdr:cNvCxnSpPr/>
      </xdr:nvCxnSpPr>
      <xdr:spPr>
        <a:xfrm flipV="1">
          <a:off x="5003800" y="6706870"/>
          <a:ext cx="6477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197485</xdr:rowOff>
    </xdr:from>
    <xdr:ext cx="761365" cy="259080"/>
    <xdr:sp macro="" textlink="">
      <xdr:nvSpPr>
        <xdr:cNvPr id="114" name="人口1人当たり決算額の推移平均値テキスト445"/>
        <xdr:cNvSpPr txBox="1"/>
      </xdr:nvSpPr>
      <xdr:spPr>
        <a:xfrm>
          <a:off x="5740400" y="68078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226060</xdr:rowOff>
    </xdr:from>
    <xdr:to>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135890</xdr:rowOff>
    </xdr:from>
    <xdr:to>
      <xdr:col>26</xdr:col>
      <xdr:colOff>50800</xdr:colOff>
      <xdr:row>35</xdr:row>
      <xdr:rowOff>169545</xdr:rowOff>
    </xdr:to>
    <xdr:cxnSp macro="">
      <xdr:nvCxnSpPr>
        <xdr:cNvPr id="116" name="直線コネクタ 115"/>
        <xdr:cNvCxnSpPr/>
      </xdr:nvCxnSpPr>
      <xdr:spPr>
        <a:xfrm flipV="1">
          <a:off x="4305300" y="674624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306705</xdr:rowOff>
    </xdr:from>
    <xdr:ext cx="736600" cy="258445"/>
    <xdr:sp macro="" textlink="">
      <xdr:nvSpPr>
        <xdr:cNvPr id="118" name="テキスト ボックス 117"/>
        <xdr:cNvSpPr txBox="1"/>
      </xdr:nvSpPr>
      <xdr:spPr>
        <a:xfrm>
          <a:off x="4622800" y="6917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169545</xdr:rowOff>
    </xdr:from>
    <xdr:to>
      <xdr:col>22</xdr:col>
      <xdr:colOff>114300</xdr:colOff>
      <xdr:row>35</xdr:row>
      <xdr:rowOff>197485</xdr:rowOff>
    </xdr:to>
    <xdr:cxnSp macro="">
      <xdr:nvCxnSpPr>
        <xdr:cNvPr id="119" name="直線コネクタ 118"/>
        <xdr:cNvCxnSpPr/>
      </xdr:nvCxnSpPr>
      <xdr:spPr>
        <a:xfrm flipV="1">
          <a:off x="3606800" y="677989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197485</xdr:rowOff>
    </xdr:from>
    <xdr:to>
      <xdr:col>18</xdr:col>
      <xdr:colOff>177800</xdr:colOff>
      <xdr:row>35</xdr:row>
      <xdr:rowOff>250190</xdr:rowOff>
    </xdr:to>
    <xdr:cxnSp macro="">
      <xdr:nvCxnSpPr>
        <xdr:cNvPr id="122" name="直線コネクタ 121"/>
        <xdr:cNvCxnSpPr/>
      </xdr:nvCxnSpPr>
      <xdr:spPr>
        <a:xfrm flipV="1">
          <a:off x="2908300" y="680783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53975</xdr:rowOff>
    </xdr:from>
    <xdr:to>
      <xdr:col>19</xdr:col>
      <xdr:colOff>38100</xdr:colOff>
      <xdr:row>35</xdr:row>
      <xdr:rowOff>154940</xdr:rowOff>
    </xdr:to>
    <xdr:sp macro="" textlink="">
      <xdr:nvSpPr>
        <xdr:cNvPr id="123" name="フローチャート: 判断 122"/>
        <xdr:cNvSpPr/>
      </xdr:nvSpPr>
      <xdr:spPr>
        <a:xfrm>
          <a:off x="355600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165100</xdr:rowOff>
    </xdr:from>
    <xdr:ext cx="762000" cy="258445"/>
    <xdr:sp macro="" textlink="">
      <xdr:nvSpPr>
        <xdr:cNvPr id="124" name="テキスト ボックス 123"/>
        <xdr:cNvSpPr txBox="1"/>
      </xdr:nvSpPr>
      <xdr:spPr>
        <a:xfrm>
          <a:off x="32258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160020</xdr:rowOff>
    </xdr:from>
    <xdr:ext cx="762000" cy="259715"/>
    <xdr:sp macro="" textlink="">
      <xdr:nvSpPr>
        <xdr:cNvPr id="126" name="テキスト ボックス 125"/>
        <xdr:cNvSpPr txBox="1"/>
      </xdr:nvSpPr>
      <xdr:spPr>
        <a:xfrm>
          <a:off x="2527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45720</xdr:rowOff>
    </xdr:from>
    <xdr:to>
      <xdr:col>29</xdr:col>
      <xdr:colOff>177800</xdr:colOff>
      <xdr:row>35</xdr:row>
      <xdr:rowOff>147955</xdr:rowOff>
    </xdr:to>
    <xdr:sp macro="" textlink="">
      <xdr:nvSpPr>
        <xdr:cNvPr id="132" name="楕円 131"/>
        <xdr:cNvSpPr/>
      </xdr:nvSpPr>
      <xdr:spPr>
        <a:xfrm>
          <a:off x="5600700" y="6656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233680</xdr:rowOff>
    </xdr:from>
    <xdr:ext cx="761365" cy="258445"/>
    <xdr:sp macro="" textlink="">
      <xdr:nvSpPr>
        <xdr:cNvPr id="133" name="人口1人当たり決算額の推移該当値テキスト445"/>
        <xdr:cNvSpPr txBox="1"/>
      </xdr:nvSpPr>
      <xdr:spPr>
        <a:xfrm>
          <a:off x="5740400" y="6501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84455</xdr:rowOff>
    </xdr:from>
    <xdr:to>
      <xdr:col>26</xdr:col>
      <xdr:colOff>101600</xdr:colOff>
      <xdr:row>35</xdr:row>
      <xdr:rowOff>186690</xdr:rowOff>
    </xdr:to>
    <xdr:sp macro="" textlink="">
      <xdr:nvSpPr>
        <xdr:cNvPr id="134" name="楕円 133"/>
        <xdr:cNvSpPr/>
      </xdr:nvSpPr>
      <xdr:spPr>
        <a:xfrm>
          <a:off x="4953000" y="6694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196215</xdr:rowOff>
    </xdr:from>
    <xdr:ext cx="736600" cy="259715"/>
    <xdr:sp macro="" textlink="">
      <xdr:nvSpPr>
        <xdr:cNvPr id="135" name="テキスト ボックス 134"/>
        <xdr:cNvSpPr txBox="1"/>
      </xdr:nvSpPr>
      <xdr:spPr>
        <a:xfrm>
          <a:off x="4622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118110</xdr:rowOff>
    </xdr:from>
    <xdr:to>
      <xdr:col>22</xdr:col>
      <xdr:colOff>165100</xdr:colOff>
      <xdr:row>35</xdr:row>
      <xdr:rowOff>220345</xdr:rowOff>
    </xdr:to>
    <xdr:sp macro="" textlink="">
      <xdr:nvSpPr>
        <xdr:cNvPr id="136" name="楕円 135"/>
        <xdr:cNvSpPr/>
      </xdr:nvSpPr>
      <xdr:spPr>
        <a:xfrm>
          <a:off x="42545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229870</xdr:rowOff>
    </xdr:from>
    <xdr:ext cx="762000" cy="259715"/>
    <xdr:sp macro="" textlink="">
      <xdr:nvSpPr>
        <xdr:cNvPr id="137" name="テキスト ボックス 136"/>
        <xdr:cNvSpPr txBox="1"/>
      </xdr:nvSpPr>
      <xdr:spPr>
        <a:xfrm>
          <a:off x="3924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146685</xdr:rowOff>
    </xdr:from>
    <xdr:to>
      <xdr:col>19</xdr:col>
      <xdr:colOff>38100</xdr:colOff>
      <xdr:row>35</xdr:row>
      <xdr:rowOff>248920</xdr:rowOff>
    </xdr:to>
    <xdr:sp macro="" textlink="">
      <xdr:nvSpPr>
        <xdr:cNvPr id="138" name="楕円 137"/>
        <xdr:cNvSpPr/>
      </xdr:nvSpPr>
      <xdr:spPr>
        <a:xfrm>
          <a:off x="3556000" y="6757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232410</xdr:rowOff>
    </xdr:from>
    <xdr:ext cx="762000" cy="259080"/>
    <xdr:sp macro="" textlink="">
      <xdr:nvSpPr>
        <xdr:cNvPr id="139" name="テキスト ボックス 13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198755</xdr:rowOff>
    </xdr:from>
    <xdr:to>
      <xdr:col>15</xdr:col>
      <xdr:colOff>101600</xdr:colOff>
      <xdr:row>35</xdr:row>
      <xdr:rowOff>299720</xdr:rowOff>
    </xdr:to>
    <xdr:sp macro="" textlink="">
      <xdr:nvSpPr>
        <xdr:cNvPr id="140" name="楕円 139"/>
        <xdr:cNvSpPr/>
      </xdr:nvSpPr>
      <xdr:spPr>
        <a:xfrm>
          <a:off x="2857500" y="6809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285115</xdr:rowOff>
    </xdr:from>
    <xdr:ext cx="762000" cy="259080"/>
    <xdr:sp macro="" textlink="">
      <xdr:nvSpPr>
        <xdr:cNvPr id="141" name="テキスト ボックス 140"/>
        <xdr:cNvSpPr txBox="1"/>
      </xdr:nvSpPr>
      <xdr:spPr>
        <a:xfrm>
          <a:off x="2527300" y="6895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64,554
63,678
210.80
52,016,777
49,367,230
1,551,695
17,650,738
28,071,104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32.1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115570</xdr:rowOff>
    </xdr:from>
    <xdr:to>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8445"/>
    <xdr:sp macro="" textlink="">
      <xdr:nvSpPr>
        <xdr:cNvPr id="59" name="人件費最大値テキスト"/>
        <xdr:cNvSpPr txBox="1"/>
      </xdr:nvSpPr>
      <xdr:spPr>
        <a:xfrm>
          <a:off x="4686300" y="495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81280</xdr:rowOff>
    </xdr:from>
    <xdr:to>
      <xdr:col>24</xdr:col>
      <xdr:colOff>63500</xdr:colOff>
      <xdr:row>33</xdr:row>
      <xdr:rowOff>138430</xdr:rowOff>
    </xdr:to>
    <xdr:cxnSp macro="">
      <xdr:nvCxnSpPr>
        <xdr:cNvPr id="61" name="直線コネクタ 60"/>
        <xdr:cNvCxnSpPr/>
      </xdr:nvCxnSpPr>
      <xdr:spPr>
        <a:xfrm flipV="1">
          <a:off x="3797300" y="573913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153035</xdr:rowOff>
    </xdr:from>
    <xdr:ext cx="534670" cy="259080"/>
    <xdr:sp macro="" textlink="">
      <xdr:nvSpPr>
        <xdr:cNvPr id="62" name="人件費平均値テキスト"/>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138430</xdr:rowOff>
    </xdr:from>
    <xdr:to>
      <xdr:col>19</xdr:col>
      <xdr:colOff>177800</xdr:colOff>
      <xdr:row>34</xdr:row>
      <xdr:rowOff>42545</xdr:rowOff>
    </xdr:to>
    <xdr:cxnSp macro="">
      <xdr:nvCxnSpPr>
        <xdr:cNvPr id="64" name="直線コネクタ 63"/>
        <xdr:cNvCxnSpPr/>
      </xdr:nvCxnSpPr>
      <xdr:spPr>
        <a:xfrm flipV="1">
          <a:off x="2908300" y="57962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26035</xdr:rowOff>
    </xdr:from>
    <xdr:to>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118745</xdr:rowOff>
    </xdr:from>
    <xdr:ext cx="534035" cy="259080"/>
    <xdr:sp macro="" textlink="">
      <xdr:nvSpPr>
        <xdr:cNvPr id="66" name="テキスト ボックス 65"/>
        <xdr:cNvSpPr txBox="1"/>
      </xdr:nvSpPr>
      <xdr:spPr>
        <a:xfrm>
          <a:off x="3529965" y="6290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42545</xdr:rowOff>
    </xdr:from>
    <xdr:to>
      <xdr:col>15</xdr:col>
      <xdr:colOff>50800</xdr:colOff>
      <xdr:row>34</xdr:row>
      <xdr:rowOff>95250</xdr:rowOff>
    </xdr:to>
    <xdr:cxnSp macro="">
      <xdr:nvCxnSpPr>
        <xdr:cNvPr id="67" name="直線コネクタ 66"/>
        <xdr:cNvCxnSpPr/>
      </xdr:nvCxnSpPr>
      <xdr:spPr>
        <a:xfrm flipV="1">
          <a:off x="2019300" y="58718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123825</xdr:rowOff>
    </xdr:from>
    <xdr:ext cx="534035" cy="258445"/>
    <xdr:sp macro="" textlink="">
      <xdr:nvSpPr>
        <xdr:cNvPr id="69" name="テキスト ボックス 68"/>
        <xdr:cNvSpPr txBox="1"/>
      </xdr:nvSpPr>
      <xdr:spPr>
        <a:xfrm>
          <a:off x="2640965" y="629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95250</xdr:rowOff>
    </xdr:from>
    <xdr:to>
      <xdr:col>10</xdr:col>
      <xdr:colOff>114300</xdr:colOff>
      <xdr:row>35</xdr:row>
      <xdr:rowOff>116205</xdr:rowOff>
    </xdr:to>
    <xdr:cxnSp macro="">
      <xdr:nvCxnSpPr>
        <xdr:cNvPr id="70" name="直線コネクタ 69"/>
        <xdr:cNvCxnSpPr/>
      </xdr:nvCxnSpPr>
      <xdr:spPr>
        <a:xfrm flipV="1">
          <a:off x="1130300" y="592455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66040</xdr:rowOff>
    </xdr:from>
    <xdr:to>
      <xdr:col>10</xdr:col>
      <xdr:colOff>165100</xdr:colOff>
      <xdr:row>34</xdr:row>
      <xdr:rowOff>167640</xdr:rowOff>
    </xdr:to>
    <xdr:sp macro="" textlink="">
      <xdr:nvSpPr>
        <xdr:cNvPr id="71" name="フローチャート: 判断 70"/>
        <xdr:cNvSpPr/>
      </xdr:nvSpPr>
      <xdr:spPr>
        <a:xfrm>
          <a:off x="196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158750</xdr:rowOff>
    </xdr:from>
    <xdr:ext cx="534035" cy="259080"/>
    <xdr:sp macro="" textlink="">
      <xdr:nvSpPr>
        <xdr:cNvPr id="72" name="テキスト ボックス 71"/>
        <xdr:cNvSpPr txBox="1"/>
      </xdr:nvSpPr>
      <xdr:spPr>
        <a:xfrm>
          <a:off x="175196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48260</xdr:rowOff>
    </xdr:from>
    <xdr:to>
      <xdr:col>6</xdr:col>
      <xdr:colOff>38100</xdr:colOff>
      <xdr:row>35</xdr:row>
      <xdr:rowOff>149860</xdr:rowOff>
    </xdr:to>
    <xdr:sp macro="" textlink="">
      <xdr:nvSpPr>
        <xdr:cNvPr id="73" name="フローチャート: 判断 72"/>
        <xdr:cNvSpPr/>
      </xdr:nvSpPr>
      <xdr:spPr>
        <a:xfrm>
          <a:off x="1079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167005</xdr:rowOff>
    </xdr:from>
    <xdr:ext cx="534035" cy="258445"/>
    <xdr:sp macro="" textlink="">
      <xdr:nvSpPr>
        <xdr:cNvPr id="74" name="テキスト ボックス 73"/>
        <xdr:cNvSpPr txBox="1"/>
      </xdr:nvSpPr>
      <xdr:spPr>
        <a:xfrm>
          <a:off x="862965" y="5824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30480</xdr:rowOff>
    </xdr:from>
    <xdr:to>
      <xdr:col>24</xdr:col>
      <xdr:colOff>114300</xdr:colOff>
      <xdr:row>33</xdr:row>
      <xdr:rowOff>132080</xdr:rowOff>
    </xdr:to>
    <xdr:sp macro="" textlink="">
      <xdr:nvSpPr>
        <xdr:cNvPr id="80" name="楕円 79"/>
        <xdr:cNvSpPr/>
      </xdr:nvSpPr>
      <xdr:spPr>
        <a:xfrm>
          <a:off x="45847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53340</xdr:rowOff>
    </xdr:from>
    <xdr:ext cx="534670" cy="258445"/>
    <xdr:sp macro="" textlink="">
      <xdr:nvSpPr>
        <xdr:cNvPr id="81" name="人件費該当値テキスト"/>
        <xdr:cNvSpPr txBox="1"/>
      </xdr:nvSpPr>
      <xdr:spPr>
        <a:xfrm>
          <a:off x="4686300" y="5539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87630</xdr:rowOff>
    </xdr:from>
    <xdr:to>
      <xdr:col>20</xdr:col>
      <xdr:colOff>38100</xdr:colOff>
      <xdr:row>34</xdr:row>
      <xdr:rowOff>17780</xdr:rowOff>
    </xdr:to>
    <xdr:sp macro="" textlink="">
      <xdr:nvSpPr>
        <xdr:cNvPr id="82" name="楕円 81"/>
        <xdr:cNvSpPr/>
      </xdr:nvSpPr>
      <xdr:spPr>
        <a:xfrm>
          <a:off x="3746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34290</xdr:rowOff>
    </xdr:from>
    <xdr:ext cx="534035" cy="259080"/>
    <xdr:sp macro="" textlink="">
      <xdr:nvSpPr>
        <xdr:cNvPr id="83" name="テキスト ボックス 82"/>
        <xdr:cNvSpPr txBox="1"/>
      </xdr:nvSpPr>
      <xdr:spPr>
        <a:xfrm>
          <a:off x="3529965" y="552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163195</xdr:rowOff>
    </xdr:from>
    <xdr:to>
      <xdr:col>15</xdr:col>
      <xdr:colOff>101600</xdr:colOff>
      <xdr:row>34</xdr:row>
      <xdr:rowOff>93345</xdr:rowOff>
    </xdr:to>
    <xdr:sp macro="" textlink="">
      <xdr:nvSpPr>
        <xdr:cNvPr id="84" name="楕円 83"/>
        <xdr:cNvSpPr/>
      </xdr:nvSpPr>
      <xdr:spPr>
        <a:xfrm>
          <a:off x="2857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109855</xdr:rowOff>
    </xdr:from>
    <xdr:ext cx="534035" cy="258445"/>
    <xdr:sp macro="" textlink="">
      <xdr:nvSpPr>
        <xdr:cNvPr id="85" name="テキスト ボックス 84"/>
        <xdr:cNvSpPr txBox="1"/>
      </xdr:nvSpPr>
      <xdr:spPr>
        <a:xfrm>
          <a:off x="2640965" y="5596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44450</xdr:rowOff>
    </xdr:from>
    <xdr:to>
      <xdr:col>10</xdr:col>
      <xdr:colOff>165100</xdr:colOff>
      <xdr:row>34</xdr:row>
      <xdr:rowOff>146050</xdr:rowOff>
    </xdr:to>
    <xdr:sp macro="" textlink="">
      <xdr:nvSpPr>
        <xdr:cNvPr id="86" name="楕円 85"/>
        <xdr:cNvSpPr/>
      </xdr:nvSpPr>
      <xdr:spPr>
        <a:xfrm>
          <a:off x="196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162560</xdr:rowOff>
    </xdr:from>
    <xdr:ext cx="534035" cy="259080"/>
    <xdr:sp macro="" textlink="">
      <xdr:nvSpPr>
        <xdr:cNvPr id="87" name="テキスト ボックス 86"/>
        <xdr:cNvSpPr txBox="1"/>
      </xdr:nvSpPr>
      <xdr:spPr>
        <a:xfrm>
          <a:off x="1751965" y="564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65405</xdr:rowOff>
    </xdr:from>
    <xdr:to>
      <xdr:col>6</xdr:col>
      <xdr:colOff>38100</xdr:colOff>
      <xdr:row>35</xdr:row>
      <xdr:rowOff>167005</xdr:rowOff>
    </xdr:to>
    <xdr:sp macro="" textlink="">
      <xdr:nvSpPr>
        <xdr:cNvPr id="88" name="楕円 87"/>
        <xdr:cNvSpPr/>
      </xdr:nvSpPr>
      <xdr:spPr>
        <a:xfrm>
          <a:off x="1079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158115</xdr:rowOff>
    </xdr:from>
    <xdr:ext cx="534035" cy="258445"/>
    <xdr:sp macro="" textlink="">
      <xdr:nvSpPr>
        <xdr:cNvPr id="89" name="テキスト ボックス 88"/>
        <xdr:cNvSpPr txBox="1"/>
      </xdr:nvSpPr>
      <xdr:spPr>
        <a:xfrm>
          <a:off x="862965" y="615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26670</xdr:rowOff>
    </xdr:from>
    <xdr:to>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53340</xdr:rowOff>
    </xdr:from>
    <xdr:to>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144780</xdr:rowOff>
    </xdr:from>
    <xdr:ext cx="598805" cy="258445"/>
    <xdr:sp macro="" textlink="">
      <xdr:nvSpPr>
        <xdr:cNvPr id="117" name="物件費最大値テキスト"/>
        <xdr:cNvSpPr txBox="1"/>
      </xdr:nvSpPr>
      <xdr:spPr>
        <a:xfrm>
          <a:off x="4686300" y="8374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26670</xdr:rowOff>
    </xdr:from>
    <xdr:to>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29210</xdr:rowOff>
    </xdr:from>
    <xdr:to>
      <xdr:col>24</xdr:col>
      <xdr:colOff>63500</xdr:colOff>
      <xdr:row>55</xdr:row>
      <xdr:rowOff>71755</xdr:rowOff>
    </xdr:to>
    <xdr:cxnSp macro="">
      <xdr:nvCxnSpPr>
        <xdr:cNvPr id="119" name="直線コネクタ 118"/>
        <xdr:cNvCxnSpPr/>
      </xdr:nvCxnSpPr>
      <xdr:spPr>
        <a:xfrm>
          <a:off x="3797300" y="945896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534670" cy="259080"/>
    <xdr:sp macro="" textlink="">
      <xdr:nvSpPr>
        <xdr:cNvPr id="120" name="物件費平均値テキスト"/>
        <xdr:cNvSpPr txBox="1"/>
      </xdr:nvSpPr>
      <xdr:spPr>
        <a:xfrm>
          <a:off x="4686300" y="9617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37465</xdr:rowOff>
    </xdr:from>
    <xdr:to>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29210</xdr:rowOff>
    </xdr:from>
    <xdr:to>
      <xdr:col>19</xdr:col>
      <xdr:colOff>177800</xdr:colOff>
      <xdr:row>55</xdr:row>
      <xdr:rowOff>143510</xdr:rowOff>
    </xdr:to>
    <xdr:cxnSp macro="">
      <xdr:nvCxnSpPr>
        <xdr:cNvPr id="122" name="直線コネクタ 121"/>
        <xdr:cNvCxnSpPr/>
      </xdr:nvCxnSpPr>
      <xdr:spPr>
        <a:xfrm flipV="1">
          <a:off x="2908300" y="94589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97790</xdr:rowOff>
    </xdr:from>
    <xdr:ext cx="534035" cy="258445"/>
    <xdr:sp macro="" textlink="">
      <xdr:nvSpPr>
        <xdr:cNvPr id="124" name="テキスト ボックス 123"/>
        <xdr:cNvSpPr txBox="1"/>
      </xdr:nvSpPr>
      <xdr:spPr>
        <a:xfrm>
          <a:off x="3529965" y="9698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143510</xdr:rowOff>
    </xdr:from>
    <xdr:to>
      <xdr:col>15</xdr:col>
      <xdr:colOff>50800</xdr:colOff>
      <xdr:row>56</xdr:row>
      <xdr:rowOff>36830</xdr:rowOff>
    </xdr:to>
    <xdr:cxnSp macro="">
      <xdr:nvCxnSpPr>
        <xdr:cNvPr id="125" name="直線コネクタ 124"/>
        <xdr:cNvCxnSpPr/>
      </xdr:nvCxnSpPr>
      <xdr:spPr>
        <a:xfrm flipV="1">
          <a:off x="2019300" y="95732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52705</xdr:rowOff>
    </xdr:from>
    <xdr:to>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145415</xdr:rowOff>
    </xdr:from>
    <xdr:ext cx="534035" cy="258445"/>
    <xdr:sp macro="" textlink="">
      <xdr:nvSpPr>
        <xdr:cNvPr id="127" name="テキスト ボックス 126"/>
        <xdr:cNvSpPr txBox="1"/>
      </xdr:nvSpPr>
      <xdr:spPr>
        <a:xfrm>
          <a:off x="2640965" y="9746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36830</xdr:rowOff>
    </xdr:from>
    <xdr:to>
      <xdr:col>10</xdr:col>
      <xdr:colOff>114300</xdr:colOff>
      <xdr:row>56</xdr:row>
      <xdr:rowOff>112395</xdr:rowOff>
    </xdr:to>
    <xdr:cxnSp macro="">
      <xdr:nvCxnSpPr>
        <xdr:cNvPr id="128" name="直線コネクタ 127"/>
        <xdr:cNvCxnSpPr/>
      </xdr:nvCxnSpPr>
      <xdr:spPr>
        <a:xfrm flipV="1">
          <a:off x="1130300" y="96380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153670</xdr:rowOff>
    </xdr:from>
    <xdr:to>
      <xdr:col>10</xdr:col>
      <xdr:colOff>165100</xdr:colOff>
      <xdr:row>56</xdr:row>
      <xdr:rowOff>83820</xdr:rowOff>
    </xdr:to>
    <xdr:sp macro="" textlink="">
      <xdr:nvSpPr>
        <xdr:cNvPr id="129" name="フローチャート: 判断 128"/>
        <xdr:cNvSpPr/>
      </xdr:nvSpPr>
      <xdr:spPr>
        <a:xfrm>
          <a:off x="1968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100330</xdr:rowOff>
    </xdr:from>
    <xdr:ext cx="534035" cy="258445"/>
    <xdr:sp macro="" textlink="">
      <xdr:nvSpPr>
        <xdr:cNvPr id="130" name="テキスト ボックス 129"/>
        <xdr:cNvSpPr txBox="1"/>
      </xdr:nvSpPr>
      <xdr:spPr>
        <a:xfrm>
          <a:off x="1751965" y="9358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19050</xdr:rowOff>
    </xdr:from>
    <xdr:to>
      <xdr:col>6</xdr:col>
      <xdr:colOff>38100</xdr:colOff>
      <xdr:row>56</xdr:row>
      <xdr:rowOff>120650</xdr:rowOff>
    </xdr:to>
    <xdr:sp macro="" textlink="">
      <xdr:nvSpPr>
        <xdr:cNvPr id="131" name="フローチャート: 判断 130"/>
        <xdr:cNvSpPr/>
      </xdr:nvSpPr>
      <xdr:spPr>
        <a:xfrm>
          <a:off x="1079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137160</xdr:rowOff>
    </xdr:from>
    <xdr:ext cx="534035" cy="259080"/>
    <xdr:sp macro="" textlink="">
      <xdr:nvSpPr>
        <xdr:cNvPr id="132" name="テキスト ボックス 131"/>
        <xdr:cNvSpPr txBox="1"/>
      </xdr:nvSpPr>
      <xdr:spPr>
        <a:xfrm>
          <a:off x="862965" y="939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20955</xdr:rowOff>
    </xdr:from>
    <xdr:to>
      <xdr:col>24</xdr:col>
      <xdr:colOff>114300</xdr:colOff>
      <xdr:row>55</xdr:row>
      <xdr:rowOff>122555</xdr:rowOff>
    </xdr:to>
    <xdr:sp macro="" textlink="">
      <xdr:nvSpPr>
        <xdr:cNvPr id="138" name="楕円 137"/>
        <xdr:cNvSpPr/>
      </xdr:nvSpPr>
      <xdr:spPr>
        <a:xfrm>
          <a:off x="4584700" y="9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43815</xdr:rowOff>
    </xdr:from>
    <xdr:ext cx="534670" cy="258445"/>
    <xdr:sp macro="" textlink="">
      <xdr:nvSpPr>
        <xdr:cNvPr id="139" name="物件費該当値テキスト"/>
        <xdr:cNvSpPr txBox="1"/>
      </xdr:nvSpPr>
      <xdr:spPr>
        <a:xfrm>
          <a:off x="4686300" y="9302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149860</xdr:rowOff>
    </xdr:from>
    <xdr:to>
      <xdr:col>20</xdr:col>
      <xdr:colOff>38100</xdr:colOff>
      <xdr:row>55</xdr:row>
      <xdr:rowOff>80010</xdr:rowOff>
    </xdr:to>
    <xdr:sp macro="" textlink="">
      <xdr:nvSpPr>
        <xdr:cNvPr id="140" name="楕円 139"/>
        <xdr:cNvSpPr/>
      </xdr:nvSpPr>
      <xdr:spPr>
        <a:xfrm>
          <a:off x="3746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96520</xdr:rowOff>
    </xdr:from>
    <xdr:ext cx="534035" cy="259080"/>
    <xdr:sp macro="" textlink="">
      <xdr:nvSpPr>
        <xdr:cNvPr id="141" name="テキスト ボックス 140"/>
        <xdr:cNvSpPr txBox="1"/>
      </xdr:nvSpPr>
      <xdr:spPr>
        <a:xfrm>
          <a:off x="3529965" y="918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92710</xdr:rowOff>
    </xdr:from>
    <xdr:to>
      <xdr:col>15</xdr:col>
      <xdr:colOff>101600</xdr:colOff>
      <xdr:row>56</xdr:row>
      <xdr:rowOff>22860</xdr:rowOff>
    </xdr:to>
    <xdr:sp macro="" textlink="">
      <xdr:nvSpPr>
        <xdr:cNvPr id="142" name="楕円 141"/>
        <xdr:cNvSpPr/>
      </xdr:nvSpPr>
      <xdr:spPr>
        <a:xfrm>
          <a:off x="2857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39370</xdr:rowOff>
    </xdr:from>
    <xdr:ext cx="534035" cy="259080"/>
    <xdr:sp macro="" textlink="">
      <xdr:nvSpPr>
        <xdr:cNvPr id="143" name="テキスト ボックス 142"/>
        <xdr:cNvSpPr txBox="1"/>
      </xdr:nvSpPr>
      <xdr:spPr>
        <a:xfrm>
          <a:off x="2640965" y="929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157480</xdr:rowOff>
    </xdr:from>
    <xdr:to>
      <xdr:col>10</xdr:col>
      <xdr:colOff>165100</xdr:colOff>
      <xdr:row>56</xdr:row>
      <xdr:rowOff>87630</xdr:rowOff>
    </xdr:to>
    <xdr:sp macro="" textlink="">
      <xdr:nvSpPr>
        <xdr:cNvPr id="144" name="楕円 143"/>
        <xdr:cNvSpPr/>
      </xdr:nvSpPr>
      <xdr:spPr>
        <a:xfrm>
          <a:off x="1968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78740</xdr:rowOff>
    </xdr:from>
    <xdr:ext cx="534035" cy="259080"/>
    <xdr:sp macro="" textlink="">
      <xdr:nvSpPr>
        <xdr:cNvPr id="145" name="テキスト ボックス 144"/>
        <xdr:cNvSpPr txBox="1"/>
      </xdr:nvSpPr>
      <xdr:spPr>
        <a:xfrm>
          <a:off x="1751965" y="967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61595</xdr:rowOff>
    </xdr:from>
    <xdr:to>
      <xdr:col>6</xdr:col>
      <xdr:colOff>38100</xdr:colOff>
      <xdr:row>56</xdr:row>
      <xdr:rowOff>163195</xdr:rowOff>
    </xdr:to>
    <xdr:sp macro="" textlink="">
      <xdr:nvSpPr>
        <xdr:cNvPr id="146" name="楕円 145"/>
        <xdr:cNvSpPr/>
      </xdr:nvSpPr>
      <xdr:spPr>
        <a:xfrm>
          <a:off x="1079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154940</xdr:rowOff>
    </xdr:from>
    <xdr:ext cx="534035" cy="258445"/>
    <xdr:sp macro="" textlink="">
      <xdr:nvSpPr>
        <xdr:cNvPr id="147" name="テキスト ボックス 146"/>
        <xdr:cNvSpPr txBox="1"/>
      </xdr:nvSpPr>
      <xdr:spPr>
        <a:xfrm>
          <a:off x="862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89535</xdr:rowOff>
    </xdr:from>
    <xdr:to>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29210</xdr:rowOff>
    </xdr:from>
    <xdr:ext cx="378460" cy="258445"/>
    <xdr:sp macro="" textlink="">
      <xdr:nvSpPr>
        <xdr:cNvPr id="172" name="維持補修費最小値テキスト"/>
        <xdr:cNvSpPr txBox="1"/>
      </xdr:nvSpPr>
      <xdr:spPr>
        <a:xfrm>
          <a:off x="4686300" y="13573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25400</xdr:rowOff>
    </xdr:from>
    <xdr:to>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89535</xdr:rowOff>
    </xdr:from>
    <xdr:to>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170815</xdr:rowOff>
    </xdr:from>
    <xdr:to>
      <xdr:col>24</xdr:col>
      <xdr:colOff>63500</xdr:colOff>
      <xdr:row>77</xdr:row>
      <xdr:rowOff>98425</xdr:rowOff>
    </xdr:to>
    <xdr:cxnSp macro="">
      <xdr:nvCxnSpPr>
        <xdr:cNvPr id="176" name="直線コネクタ 175"/>
        <xdr:cNvCxnSpPr/>
      </xdr:nvCxnSpPr>
      <xdr:spPr>
        <a:xfrm>
          <a:off x="3797300" y="1320101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144145</xdr:rowOff>
    </xdr:from>
    <xdr:ext cx="469900" cy="258445"/>
    <xdr:sp macro="" textlink="">
      <xdr:nvSpPr>
        <xdr:cNvPr id="177" name="維持補修費平均値テキスト"/>
        <xdr:cNvSpPr txBox="1"/>
      </xdr:nvSpPr>
      <xdr:spPr>
        <a:xfrm>
          <a:off x="4686300" y="13345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166370</xdr:rowOff>
    </xdr:from>
    <xdr:to>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170815</xdr:rowOff>
    </xdr:from>
    <xdr:to>
      <xdr:col>19</xdr:col>
      <xdr:colOff>177800</xdr:colOff>
      <xdr:row>77</xdr:row>
      <xdr:rowOff>95250</xdr:rowOff>
    </xdr:to>
    <xdr:cxnSp macro="">
      <xdr:nvCxnSpPr>
        <xdr:cNvPr id="179" name="直線コネクタ 178"/>
        <xdr:cNvCxnSpPr/>
      </xdr:nvCxnSpPr>
      <xdr:spPr>
        <a:xfrm flipV="1">
          <a:off x="2908300" y="132010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635</xdr:rowOff>
    </xdr:from>
    <xdr:to>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93345</xdr:rowOff>
    </xdr:from>
    <xdr:ext cx="469265" cy="259080"/>
    <xdr:sp macro="" textlink="">
      <xdr:nvSpPr>
        <xdr:cNvPr id="181" name="テキスト ボックス 180"/>
        <xdr:cNvSpPr txBox="1"/>
      </xdr:nvSpPr>
      <xdr:spPr>
        <a:xfrm>
          <a:off x="3562350" y="13466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52070</xdr:rowOff>
    </xdr:from>
    <xdr:to>
      <xdr:col>15</xdr:col>
      <xdr:colOff>50800</xdr:colOff>
      <xdr:row>77</xdr:row>
      <xdr:rowOff>95250</xdr:rowOff>
    </xdr:to>
    <xdr:cxnSp macro="">
      <xdr:nvCxnSpPr>
        <xdr:cNvPr id="182" name="直線コネクタ 181"/>
        <xdr:cNvCxnSpPr/>
      </xdr:nvCxnSpPr>
      <xdr:spPr>
        <a:xfrm>
          <a:off x="2019300" y="132537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171450</xdr:rowOff>
    </xdr:from>
    <xdr:to>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92710</xdr:rowOff>
    </xdr:from>
    <xdr:ext cx="469265" cy="259080"/>
    <xdr:sp macro="" textlink="">
      <xdr:nvSpPr>
        <xdr:cNvPr id="184" name="テキスト ボックス 183"/>
        <xdr:cNvSpPr txBox="1"/>
      </xdr:nvSpPr>
      <xdr:spPr>
        <a:xfrm>
          <a:off x="2673350" y="13465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52070</xdr:rowOff>
    </xdr:from>
    <xdr:to>
      <xdr:col>10</xdr:col>
      <xdr:colOff>114300</xdr:colOff>
      <xdr:row>77</xdr:row>
      <xdr:rowOff>76200</xdr:rowOff>
    </xdr:to>
    <xdr:cxnSp macro="">
      <xdr:nvCxnSpPr>
        <xdr:cNvPr id="185" name="直線コネクタ 184"/>
        <xdr:cNvCxnSpPr/>
      </xdr:nvCxnSpPr>
      <xdr:spPr>
        <a:xfrm flipV="1">
          <a:off x="1130300" y="132537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186" name="フローチャート: 判断 185"/>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125730</xdr:rowOff>
    </xdr:from>
    <xdr:ext cx="469265" cy="259080"/>
    <xdr:sp macro="" textlink="">
      <xdr:nvSpPr>
        <xdr:cNvPr id="187" name="テキスト ボックス 186"/>
        <xdr:cNvSpPr txBox="1"/>
      </xdr:nvSpPr>
      <xdr:spPr>
        <a:xfrm>
          <a:off x="1784350" y="13327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107950</xdr:rowOff>
    </xdr:from>
    <xdr:to>
      <xdr:col>6</xdr:col>
      <xdr:colOff>38100</xdr:colOff>
      <xdr:row>78</xdr:row>
      <xdr:rowOff>38100</xdr:rowOff>
    </xdr:to>
    <xdr:sp macro="" textlink="">
      <xdr:nvSpPr>
        <xdr:cNvPr id="188" name="フローチャート: 判断 187"/>
        <xdr:cNvSpPr/>
      </xdr:nvSpPr>
      <xdr:spPr>
        <a:xfrm>
          <a:off x="1079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29210</xdr:rowOff>
    </xdr:from>
    <xdr:ext cx="469265" cy="258445"/>
    <xdr:sp macro="" textlink="">
      <xdr:nvSpPr>
        <xdr:cNvPr id="189" name="テキスト ボックス 188"/>
        <xdr:cNvSpPr txBox="1"/>
      </xdr:nvSpPr>
      <xdr:spPr>
        <a:xfrm>
          <a:off x="895350" y="1340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47625</xdr:rowOff>
    </xdr:from>
    <xdr:to>
      <xdr:col>24</xdr:col>
      <xdr:colOff>114300</xdr:colOff>
      <xdr:row>77</xdr:row>
      <xdr:rowOff>149225</xdr:rowOff>
    </xdr:to>
    <xdr:sp macro="" textlink="">
      <xdr:nvSpPr>
        <xdr:cNvPr id="195" name="楕円 194"/>
        <xdr:cNvSpPr/>
      </xdr:nvSpPr>
      <xdr:spPr>
        <a:xfrm>
          <a:off x="45847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70485</xdr:rowOff>
    </xdr:from>
    <xdr:ext cx="469900" cy="259080"/>
    <xdr:sp macro="" textlink="">
      <xdr:nvSpPr>
        <xdr:cNvPr id="196" name="維持補修費該当値テキスト"/>
        <xdr:cNvSpPr txBox="1"/>
      </xdr:nvSpPr>
      <xdr:spPr>
        <a:xfrm>
          <a:off x="4686300" y="1310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120650</xdr:rowOff>
    </xdr:from>
    <xdr:to>
      <xdr:col>20</xdr:col>
      <xdr:colOff>38100</xdr:colOff>
      <xdr:row>77</xdr:row>
      <xdr:rowOff>50165</xdr:rowOff>
    </xdr:to>
    <xdr:sp macro="" textlink="">
      <xdr:nvSpPr>
        <xdr:cNvPr id="197" name="楕円 196"/>
        <xdr:cNvSpPr/>
      </xdr:nvSpPr>
      <xdr:spPr>
        <a:xfrm>
          <a:off x="3746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66675</xdr:rowOff>
    </xdr:from>
    <xdr:ext cx="534035" cy="258445"/>
    <xdr:sp macro="" textlink="">
      <xdr:nvSpPr>
        <xdr:cNvPr id="198" name="テキスト ボックス 197"/>
        <xdr:cNvSpPr txBox="1"/>
      </xdr:nvSpPr>
      <xdr:spPr>
        <a:xfrm>
          <a:off x="3529965" y="12925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44450</xdr:rowOff>
    </xdr:from>
    <xdr:to>
      <xdr:col>15</xdr:col>
      <xdr:colOff>101600</xdr:colOff>
      <xdr:row>77</xdr:row>
      <xdr:rowOff>146050</xdr:rowOff>
    </xdr:to>
    <xdr:sp macro="" textlink="">
      <xdr:nvSpPr>
        <xdr:cNvPr id="199" name="楕円 198"/>
        <xdr:cNvSpPr/>
      </xdr:nvSpPr>
      <xdr:spPr>
        <a:xfrm>
          <a:off x="2857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162560</xdr:rowOff>
    </xdr:from>
    <xdr:ext cx="469265" cy="259080"/>
    <xdr:sp macro="" textlink="">
      <xdr:nvSpPr>
        <xdr:cNvPr id="200" name="テキスト ボックス 199"/>
        <xdr:cNvSpPr txBox="1"/>
      </xdr:nvSpPr>
      <xdr:spPr>
        <a:xfrm>
          <a:off x="2673350" y="1302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1270</xdr:rowOff>
    </xdr:from>
    <xdr:to>
      <xdr:col>10</xdr:col>
      <xdr:colOff>165100</xdr:colOff>
      <xdr:row>77</xdr:row>
      <xdr:rowOff>102870</xdr:rowOff>
    </xdr:to>
    <xdr:sp macro="" textlink="">
      <xdr:nvSpPr>
        <xdr:cNvPr id="201" name="楕円 200"/>
        <xdr:cNvSpPr/>
      </xdr:nvSpPr>
      <xdr:spPr>
        <a:xfrm>
          <a:off x="196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119380</xdr:rowOff>
    </xdr:from>
    <xdr:ext cx="469265" cy="259080"/>
    <xdr:sp macro="" textlink="">
      <xdr:nvSpPr>
        <xdr:cNvPr id="202" name="テキスト ボックス 201"/>
        <xdr:cNvSpPr txBox="1"/>
      </xdr:nvSpPr>
      <xdr:spPr>
        <a:xfrm>
          <a:off x="1784350" y="12978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25400</xdr:rowOff>
    </xdr:from>
    <xdr:to>
      <xdr:col>6</xdr:col>
      <xdr:colOff>38100</xdr:colOff>
      <xdr:row>77</xdr:row>
      <xdr:rowOff>127000</xdr:rowOff>
    </xdr:to>
    <xdr:sp macro="" textlink="">
      <xdr:nvSpPr>
        <xdr:cNvPr id="203" name="楕円 202"/>
        <xdr:cNvSpPr/>
      </xdr:nvSpPr>
      <xdr:spPr>
        <a:xfrm>
          <a:off x="1079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143510</xdr:rowOff>
    </xdr:from>
    <xdr:ext cx="469265" cy="258445"/>
    <xdr:sp macro="" textlink="">
      <xdr:nvSpPr>
        <xdr:cNvPr id="204" name="テキスト ボックス 203"/>
        <xdr:cNvSpPr txBox="1"/>
      </xdr:nvSpPr>
      <xdr:spPr>
        <a:xfrm>
          <a:off x="895350" y="13002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1" name="テキスト ボックス 220"/>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115570</xdr:rowOff>
    </xdr:from>
    <xdr:to>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64770</xdr:rowOff>
    </xdr:from>
    <xdr:ext cx="534670" cy="258445"/>
    <xdr:sp macro="" textlink="">
      <xdr:nvSpPr>
        <xdr:cNvPr id="232" name="扶助費最小値テキスト"/>
        <xdr:cNvSpPr txBox="1"/>
      </xdr:nvSpPr>
      <xdr:spPr>
        <a:xfrm>
          <a:off x="4686300" y="16866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60960</xdr:rowOff>
    </xdr:from>
    <xdr:to>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115570</xdr:rowOff>
    </xdr:from>
    <xdr:to>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115570</xdr:rowOff>
    </xdr:from>
    <xdr:to>
      <xdr:col>24</xdr:col>
      <xdr:colOff>63500</xdr:colOff>
      <xdr:row>90</xdr:row>
      <xdr:rowOff>56515</xdr:rowOff>
    </xdr:to>
    <xdr:cxnSp macro="">
      <xdr:nvCxnSpPr>
        <xdr:cNvPr id="236" name="直線コネクタ 235"/>
        <xdr:cNvCxnSpPr/>
      </xdr:nvCxnSpPr>
      <xdr:spPr>
        <a:xfrm flipV="1">
          <a:off x="3797300" y="1537462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35560</xdr:rowOff>
    </xdr:from>
    <xdr:ext cx="598805" cy="259080"/>
    <xdr:sp macro="" textlink="">
      <xdr:nvSpPr>
        <xdr:cNvPr id="237" name="扶助費平均値テキスト"/>
        <xdr:cNvSpPr txBox="1"/>
      </xdr:nvSpPr>
      <xdr:spPr>
        <a:xfrm>
          <a:off x="4686300" y="16323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57150</xdr:rowOff>
    </xdr:from>
    <xdr:to>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99060</xdr:rowOff>
    </xdr:from>
    <xdr:to>
      <xdr:col>19</xdr:col>
      <xdr:colOff>177800</xdr:colOff>
      <xdr:row>90</xdr:row>
      <xdr:rowOff>56515</xdr:rowOff>
    </xdr:to>
    <xdr:cxnSp macro="">
      <xdr:nvCxnSpPr>
        <xdr:cNvPr id="239" name="直線コネクタ 238"/>
        <xdr:cNvCxnSpPr/>
      </xdr:nvCxnSpPr>
      <xdr:spPr>
        <a:xfrm>
          <a:off x="2908300" y="1535811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147320</xdr:rowOff>
    </xdr:from>
    <xdr:to>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68580</xdr:rowOff>
    </xdr:from>
    <xdr:ext cx="598170" cy="259080"/>
    <xdr:sp macro="" textlink="">
      <xdr:nvSpPr>
        <xdr:cNvPr id="241" name="テキスト ボックス 240"/>
        <xdr:cNvSpPr txBox="1"/>
      </xdr:nvSpPr>
      <xdr:spPr>
        <a:xfrm>
          <a:off x="3497580" y="16527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89</xdr:row>
      <xdr:rowOff>99060</xdr:rowOff>
    </xdr:from>
    <xdr:to>
      <xdr:col>15</xdr:col>
      <xdr:colOff>50800</xdr:colOff>
      <xdr:row>91</xdr:row>
      <xdr:rowOff>99695</xdr:rowOff>
    </xdr:to>
    <xdr:cxnSp macro="">
      <xdr:nvCxnSpPr>
        <xdr:cNvPr id="242" name="直線コネクタ 241"/>
        <xdr:cNvCxnSpPr/>
      </xdr:nvCxnSpPr>
      <xdr:spPr>
        <a:xfrm flipV="1">
          <a:off x="2019300" y="15358110"/>
          <a:ext cx="889000"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9525</xdr:rowOff>
    </xdr:from>
    <xdr:to>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102235</xdr:rowOff>
    </xdr:from>
    <xdr:ext cx="598170" cy="258445"/>
    <xdr:sp macro="" textlink="">
      <xdr:nvSpPr>
        <xdr:cNvPr id="244" name="テキスト ボックス 243"/>
        <xdr:cNvSpPr txBox="1"/>
      </xdr:nvSpPr>
      <xdr:spPr>
        <a:xfrm>
          <a:off x="2608580" y="16389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99695</xdr:rowOff>
    </xdr:from>
    <xdr:to>
      <xdr:col>10</xdr:col>
      <xdr:colOff>114300</xdr:colOff>
      <xdr:row>91</xdr:row>
      <xdr:rowOff>146050</xdr:rowOff>
    </xdr:to>
    <xdr:cxnSp macro="">
      <xdr:nvCxnSpPr>
        <xdr:cNvPr id="245" name="直線コネクタ 244"/>
        <xdr:cNvCxnSpPr/>
      </xdr:nvCxnSpPr>
      <xdr:spPr>
        <a:xfrm flipV="1">
          <a:off x="1130300" y="157016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8890</xdr:rowOff>
    </xdr:from>
    <xdr:ext cx="598170" cy="258445"/>
    <xdr:sp macro="" textlink="">
      <xdr:nvSpPr>
        <xdr:cNvPr id="247" name="テキスト ボックス 246"/>
        <xdr:cNvSpPr txBox="1"/>
      </xdr:nvSpPr>
      <xdr:spPr>
        <a:xfrm>
          <a:off x="1719580" y="16639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119380</xdr:rowOff>
    </xdr:from>
    <xdr:to>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40640</xdr:rowOff>
    </xdr:from>
    <xdr:ext cx="598170" cy="258445"/>
    <xdr:sp macro="" textlink="">
      <xdr:nvSpPr>
        <xdr:cNvPr id="249" name="テキスト ボックス 248"/>
        <xdr:cNvSpPr txBox="1"/>
      </xdr:nvSpPr>
      <xdr:spPr>
        <a:xfrm>
          <a:off x="830580" y="16671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89</xdr:row>
      <xdr:rowOff>64770</xdr:rowOff>
    </xdr:from>
    <xdr:to>
      <xdr:col>24</xdr:col>
      <xdr:colOff>114300</xdr:colOff>
      <xdr:row>89</xdr:row>
      <xdr:rowOff>166370</xdr:rowOff>
    </xdr:to>
    <xdr:sp macro="" textlink="">
      <xdr:nvSpPr>
        <xdr:cNvPr id="255" name="楕円 254"/>
        <xdr:cNvSpPr/>
      </xdr:nvSpPr>
      <xdr:spPr>
        <a:xfrm>
          <a:off x="4584700" y="1532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17780</xdr:rowOff>
    </xdr:from>
    <xdr:ext cx="598805" cy="258445"/>
    <xdr:sp macro="" textlink="">
      <xdr:nvSpPr>
        <xdr:cNvPr id="256" name="扶助費該当値テキスト"/>
        <xdr:cNvSpPr txBox="1"/>
      </xdr:nvSpPr>
      <xdr:spPr>
        <a:xfrm>
          <a:off x="4686300" y="15276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6350</xdr:rowOff>
    </xdr:from>
    <xdr:to>
      <xdr:col>20</xdr:col>
      <xdr:colOff>38100</xdr:colOff>
      <xdr:row>90</xdr:row>
      <xdr:rowOff>107315</xdr:rowOff>
    </xdr:to>
    <xdr:sp macro="" textlink="">
      <xdr:nvSpPr>
        <xdr:cNvPr id="257" name="楕円 256"/>
        <xdr:cNvSpPr/>
      </xdr:nvSpPr>
      <xdr:spPr>
        <a:xfrm>
          <a:off x="3746500" y="15436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88</xdr:row>
      <xdr:rowOff>123825</xdr:rowOff>
    </xdr:from>
    <xdr:ext cx="598170" cy="258445"/>
    <xdr:sp macro="" textlink="">
      <xdr:nvSpPr>
        <xdr:cNvPr id="258" name="テキスト ボックス 257"/>
        <xdr:cNvSpPr txBox="1"/>
      </xdr:nvSpPr>
      <xdr:spPr>
        <a:xfrm>
          <a:off x="3497580" y="15211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89</xdr:row>
      <xdr:rowOff>48260</xdr:rowOff>
    </xdr:from>
    <xdr:to>
      <xdr:col>15</xdr:col>
      <xdr:colOff>101600</xdr:colOff>
      <xdr:row>89</xdr:row>
      <xdr:rowOff>149860</xdr:rowOff>
    </xdr:to>
    <xdr:sp macro="" textlink="">
      <xdr:nvSpPr>
        <xdr:cNvPr id="259" name="楕円 258"/>
        <xdr:cNvSpPr/>
      </xdr:nvSpPr>
      <xdr:spPr>
        <a:xfrm>
          <a:off x="2857500" y="153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87</xdr:row>
      <xdr:rowOff>166370</xdr:rowOff>
    </xdr:from>
    <xdr:ext cx="598170" cy="258445"/>
    <xdr:sp macro="" textlink="">
      <xdr:nvSpPr>
        <xdr:cNvPr id="260" name="テキスト ボックス 259"/>
        <xdr:cNvSpPr txBox="1"/>
      </xdr:nvSpPr>
      <xdr:spPr>
        <a:xfrm>
          <a:off x="2608580" y="15082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48895</xdr:rowOff>
    </xdr:from>
    <xdr:to>
      <xdr:col>10</xdr:col>
      <xdr:colOff>165100</xdr:colOff>
      <xdr:row>91</xdr:row>
      <xdr:rowOff>150495</xdr:rowOff>
    </xdr:to>
    <xdr:sp macro="" textlink="">
      <xdr:nvSpPr>
        <xdr:cNvPr id="261" name="楕円 260"/>
        <xdr:cNvSpPr/>
      </xdr:nvSpPr>
      <xdr:spPr>
        <a:xfrm>
          <a:off x="1968500" y="15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89</xdr:row>
      <xdr:rowOff>167005</xdr:rowOff>
    </xdr:from>
    <xdr:ext cx="598170" cy="258445"/>
    <xdr:sp macro="" textlink="">
      <xdr:nvSpPr>
        <xdr:cNvPr id="262" name="テキスト ボックス 261"/>
        <xdr:cNvSpPr txBox="1"/>
      </xdr:nvSpPr>
      <xdr:spPr>
        <a:xfrm>
          <a:off x="1719580" y="15426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95250</xdr:rowOff>
    </xdr:from>
    <xdr:to>
      <xdr:col>6</xdr:col>
      <xdr:colOff>38100</xdr:colOff>
      <xdr:row>92</xdr:row>
      <xdr:rowOff>25400</xdr:rowOff>
    </xdr:to>
    <xdr:sp macro="" textlink="">
      <xdr:nvSpPr>
        <xdr:cNvPr id="263" name="楕円 262"/>
        <xdr:cNvSpPr/>
      </xdr:nvSpPr>
      <xdr:spPr>
        <a:xfrm>
          <a:off x="1079500" y="156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90</xdr:row>
      <xdr:rowOff>41910</xdr:rowOff>
    </xdr:from>
    <xdr:ext cx="598170" cy="258445"/>
    <xdr:sp macro="" textlink="">
      <xdr:nvSpPr>
        <xdr:cNvPr id="264" name="テキスト ボックス 263"/>
        <xdr:cNvSpPr txBox="1"/>
      </xdr:nvSpPr>
      <xdr:spPr>
        <a:xfrm>
          <a:off x="830580" y="15472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0" name="テキスト ボックス 279"/>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2" name="テキスト ボックス 281"/>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4" name="テキスト ボックス 283"/>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6"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85090</xdr:rowOff>
    </xdr:from>
    <xdr:to>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534670" cy="258445"/>
    <xdr:sp macro="" textlink="">
      <xdr:nvSpPr>
        <xdr:cNvPr id="289" name="補助費等最小値テキスト"/>
        <xdr:cNvSpPr txBox="1"/>
      </xdr:nvSpPr>
      <xdr:spPr>
        <a:xfrm>
          <a:off x="10528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24765</xdr:rowOff>
    </xdr:from>
    <xdr:to>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31750</xdr:rowOff>
    </xdr:from>
    <xdr:ext cx="598805" cy="258445"/>
    <xdr:sp macro="" textlink="">
      <xdr:nvSpPr>
        <xdr:cNvPr id="291" name="補助費等最大値テキスト"/>
        <xdr:cNvSpPr txBox="1"/>
      </xdr:nvSpPr>
      <xdr:spPr>
        <a:xfrm>
          <a:off x="10528300" y="5003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85090</xdr:rowOff>
    </xdr:from>
    <xdr:to>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99695</xdr:rowOff>
    </xdr:from>
    <xdr:to>
      <xdr:col>55</xdr:col>
      <xdr:colOff>0</xdr:colOff>
      <xdr:row>34</xdr:row>
      <xdr:rowOff>158750</xdr:rowOff>
    </xdr:to>
    <xdr:cxnSp macro="">
      <xdr:nvCxnSpPr>
        <xdr:cNvPr id="293" name="直線コネクタ 292"/>
        <xdr:cNvCxnSpPr/>
      </xdr:nvCxnSpPr>
      <xdr:spPr>
        <a:xfrm flipV="1">
          <a:off x="9639300" y="592899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63500</xdr:rowOff>
    </xdr:from>
    <xdr:ext cx="534670" cy="258445"/>
    <xdr:sp macro="" textlink="">
      <xdr:nvSpPr>
        <xdr:cNvPr id="294" name="補助費等平均値テキスト"/>
        <xdr:cNvSpPr txBox="1"/>
      </xdr:nvSpPr>
      <xdr:spPr>
        <a:xfrm>
          <a:off x="10528300" y="6235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84455</xdr:rowOff>
    </xdr:from>
    <xdr:to>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158750</xdr:rowOff>
    </xdr:from>
    <xdr:to>
      <xdr:col>50</xdr:col>
      <xdr:colOff>114300</xdr:colOff>
      <xdr:row>35</xdr:row>
      <xdr:rowOff>72390</xdr:rowOff>
    </xdr:to>
    <xdr:cxnSp macro="">
      <xdr:nvCxnSpPr>
        <xdr:cNvPr id="296" name="直線コネクタ 295"/>
        <xdr:cNvCxnSpPr/>
      </xdr:nvCxnSpPr>
      <xdr:spPr>
        <a:xfrm flipV="1">
          <a:off x="8750300" y="598805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166370</xdr:rowOff>
    </xdr:from>
    <xdr:ext cx="534035" cy="258445"/>
    <xdr:sp macro="" textlink="">
      <xdr:nvSpPr>
        <xdr:cNvPr id="298" name="テキスト ボックス 297"/>
        <xdr:cNvSpPr txBox="1"/>
      </xdr:nvSpPr>
      <xdr:spPr>
        <a:xfrm>
          <a:off x="9371965" y="6338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161290</xdr:rowOff>
    </xdr:from>
    <xdr:to>
      <xdr:col>45</xdr:col>
      <xdr:colOff>177800</xdr:colOff>
      <xdr:row>35</xdr:row>
      <xdr:rowOff>72390</xdr:rowOff>
    </xdr:to>
    <xdr:cxnSp macro="">
      <xdr:nvCxnSpPr>
        <xdr:cNvPr id="299" name="直線コネクタ 298"/>
        <xdr:cNvCxnSpPr/>
      </xdr:nvCxnSpPr>
      <xdr:spPr>
        <a:xfrm>
          <a:off x="7861300" y="5304790"/>
          <a:ext cx="889000" cy="768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113665</xdr:rowOff>
    </xdr:from>
    <xdr:to>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34925</xdr:rowOff>
    </xdr:from>
    <xdr:ext cx="534035" cy="259080"/>
    <xdr:sp macro="" textlink="">
      <xdr:nvSpPr>
        <xdr:cNvPr id="301" name="テキスト ボックス 300"/>
        <xdr:cNvSpPr txBox="1"/>
      </xdr:nvSpPr>
      <xdr:spPr>
        <a:xfrm>
          <a:off x="8482965" y="6378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161290</xdr:rowOff>
    </xdr:from>
    <xdr:to>
      <xdr:col>41</xdr:col>
      <xdr:colOff>50800</xdr:colOff>
      <xdr:row>36</xdr:row>
      <xdr:rowOff>5080</xdr:rowOff>
    </xdr:to>
    <xdr:cxnSp macro="">
      <xdr:nvCxnSpPr>
        <xdr:cNvPr id="302" name="直線コネクタ 301"/>
        <xdr:cNvCxnSpPr/>
      </xdr:nvCxnSpPr>
      <xdr:spPr>
        <a:xfrm flipV="1">
          <a:off x="6972300" y="5304790"/>
          <a:ext cx="889000" cy="872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34925</xdr:rowOff>
    </xdr:from>
    <xdr:to>
      <xdr:col>41</xdr:col>
      <xdr:colOff>101600</xdr:colOff>
      <xdr:row>31</xdr:row>
      <xdr:rowOff>136525</xdr:rowOff>
    </xdr:to>
    <xdr:sp macro="" textlink="">
      <xdr:nvSpPr>
        <xdr:cNvPr id="303" name="フローチャート: 判断 302"/>
        <xdr:cNvSpPr/>
      </xdr:nvSpPr>
      <xdr:spPr>
        <a:xfrm>
          <a:off x="7810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127635</xdr:rowOff>
    </xdr:from>
    <xdr:ext cx="598170" cy="259080"/>
    <xdr:sp macro="" textlink="">
      <xdr:nvSpPr>
        <xdr:cNvPr id="304" name="テキスト ボックス 303"/>
        <xdr:cNvSpPr txBox="1"/>
      </xdr:nvSpPr>
      <xdr:spPr>
        <a:xfrm>
          <a:off x="7561580" y="5442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92075</xdr:rowOff>
    </xdr:from>
    <xdr:to>
      <xdr:col>36</xdr:col>
      <xdr:colOff>165100</xdr:colOff>
      <xdr:row>37</xdr:row>
      <xdr:rowOff>22225</xdr:rowOff>
    </xdr:to>
    <xdr:sp macro="" textlink="">
      <xdr:nvSpPr>
        <xdr:cNvPr id="305" name="フローチャート: 判断 304"/>
        <xdr:cNvSpPr/>
      </xdr:nvSpPr>
      <xdr:spPr>
        <a:xfrm>
          <a:off x="692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13335</xdr:rowOff>
    </xdr:from>
    <xdr:ext cx="534035" cy="259080"/>
    <xdr:sp macro="" textlink="">
      <xdr:nvSpPr>
        <xdr:cNvPr id="306" name="テキスト ボックス 305"/>
        <xdr:cNvSpPr txBox="1"/>
      </xdr:nvSpPr>
      <xdr:spPr>
        <a:xfrm>
          <a:off x="6704965" y="6356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48895</xdr:rowOff>
    </xdr:from>
    <xdr:to>
      <xdr:col>55</xdr:col>
      <xdr:colOff>50800</xdr:colOff>
      <xdr:row>34</xdr:row>
      <xdr:rowOff>150495</xdr:rowOff>
    </xdr:to>
    <xdr:sp macro="" textlink="">
      <xdr:nvSpPr>
        <xdr:cNvPr id="312" name="楕円 311"/>
        <xdr:cNvSpPr/>
      </xdr:nvSpPr>
      <xdr:spPr>
        <a:xfrm>
          <a:off x="104267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71755</xdr:rowOff>
    </xdr:from>
    <xdr:ext cx="598805" cy="259080"/>
    <xdr:sp macro="" textlink="">
      <xdr:nvSpPr>
        <xdr:cNvPr id="313" name="補助費等該当値テキスト"/>
        <xdr:cNvSpPr txBox="1"/>
      </xdr:nvSpPr>
      <xdr:spPr>
        <a:xfrm>
          <a:off x="10528300" y="5729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107950</xdr:rowOff>
    </xdr:from>
    <xdr:to>
      <xdr:col>50</xdr:col>
      <xdr:colOff>165100</xdr:colOff>
      <xdr:row>35</xdr:row>
      <xdr:rowOff>38100</xdr:rowOff>
    </xdr:to>
    <xdr:sp macro="" textlink="">
      <xdr:nvSpPr>
        <xdr:cNvPr id="314" name="楕円 313"/>
        <xdr:cNvSpPr/>
      </xdr:nvSpPr>
      <xdr:spPr>
        <a:xfrm>
          <a:off x="958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54610</xdr:rowOff>
    </xdr:from>
    <xdr:ext cx="534035" cy="258445"/>
    <xdr:sp macro="" textlink="">
      <xdr:nvSpPr>
        <xdr:cNvPr id="315" name="テキスト ボックス 314"/>
        <xdr:cNvSpPr txBox="1"/>
      </xdr:nvSpPr>
      <xdr:spPr>
        <a:xfrm>
          <a:off x="9371965" y="5712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21590</xdr:rowOff>
    </xdr:from>
    <xdr:to>
      <xdr:col>46</xdr:col>
      <xdr:colOff>38100</xdr:colOff>
      <xdr:row>35</xdr:row>
      <xdr:rowOff>123190</xdr:rowOff>
    </xdr:to>
    <xdr:sp macro="" textlink="">
      <xdr:nvSpPr>
        <xdr:cNvPr id="316" name="楕円 315"/>
        <xdr:cNvSpPr/>
      </xdr:nvSpPr>
      <xdr:spPr>
        <a:xfrm>
          <a:off x="869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139700</xdr:rowOff>
    </xdr:from>
    <xdr:ext cx="534035" cy="259080"/>
    <xdr:sp macro="" textlink="">
      <xdr:nvSpPr>
        <xdr:cNvPr id="317" name="テキスト ボックス 316"/>
        <xdr:cNvSpPr txBox="1"/>
      </xdr:nvSpPr>
      <xdr:spPr>
        <a:xfrm>
          <a:off x="8482965" y="579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110490</xdr:rowOff>
    </xdr:from>
    <xdr:to>
      <xdr:col>41</xdr:col>
      <xdr:colOff>101600</xdr:colOff>
      <xdr:row>31</xdr:row>
      <xdr:rowOff>40640</xdr:rowOff>
    </xdr:to>
    <xdr:sp macro="" textlink="">
      <xdr:nvSpPr>
        <xdr:cNvPr id="318" name="楕円 317"/>
        <xdr:cNvSpPr/>
      </xdr:nvSpPr>
      <xdr:spPr>
        <a:xfrm>
          <a:off x="7810500" y="52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57150</xdr:rowOff>
    </xdr:from>
    <xdr:ext cx="598170" cy="259080"/>
    <xdr:sp macro="" textlink="">
      <xdr:nvSpPr>
        <xdr:cNvPr id="319" name="テキスト ボックス 318"/>
        <xdr:cNvSpPr txBox="1"/>
      </xdr:nvSpPr>
      <xdr:spPr>
        <a:xfrm>
          <a:off x="7561580" y="502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125730</xdr:rowOff>
    </xdr:from>
    <xdr:to>
      <xdr:col>36</xdr:col>
      <xdr:colOff>165100</xdr:colOff>
      <xdr:row>36</xdr:row>
      <xdr:rowOff>55880</xdr:rowOff>
    </xdr:to>
    <xdr:sp macro="" textlink="">
      <xdr:nvSpPr>
        <xdr:cNvPr id="320" name="楕円 319"/>
        <xdr:cNvSpPr/>
      </xdr:nvSpPr>
      <xdr:spPr>
        <a:xfrm>
          <a:off x="6921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72390</xdr:rowOff>
    </xdr:from>
    <xdr:ext cx="534035" cy="259080"/>
    <xdr:sp macro="" textlink="">
      <xdr:nvSpPr>
        <xdr:cNvPr id="321" name="テキスト ボックス 320"/>
        <xdr:cNvSpPr txBox="1"/>
      </xdr:nvSpPr>
      <xdr:spPr>
        <a:xfrm>
          <a:off x="6704965" y="590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3" name="テキスト ボックス 332"/>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5" name="テキスト ボックス 334"/>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9" name="テキスト ボックス 338"/>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1" name="テキスト ボックス 340"/>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3" name="テキスト ボックス 342"/>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73660</xdr:rowOff>
    </xdr:from>
    <xdr:to>
      <xdr:col>54</xdr:col>
      <xdr:colOff>189865</xdr:colOff>
      <xdr:row>59</xdr:row>
      <xdr:rowOff>33020</xdr:rowOff>
    </xdr:to>
    <xdr:cxnSp macro="">
      <xdr:nvCxnSpPr>
        <xdr:cNvPr id="347" name="直線コネクタ 346"/>
        <xdr:cNvCxnSpPr/>
      </xdr:nvCxnSpPr>
      <xdr:spPr>
        <a:xfrm flipV="1">
          <a:off x="10475595" y="881761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37465</xdr:rowOff>
    </xdr:from>
    <xdr:ext cx="469900" cy="259080"/>
    <xdr:sp macro="" textlink="">
      <xdr:nvSpPr>
        <xdr:cNvPr id="348" name="普通建設事業費最小値テキスト"/>
        <xdr:cNvSpPr txBox="1"/>
      </xdr:nvSpPr>
      <xdr:spPr>
        <a:xfrm>
          <a:off x="10528300" y="10153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33020</xdr:rowOff>
    </xdr:from>
    <xdr:to>
      <xdr:col>55</xdr:col>
      <xdr:colOff>88900</xdr:colOff>
      <xdr:row>59</xdr:row>
      <xdr:rowOff>33020</xdr:rowOff>
    </xdr:to>
    <xdr:cxnSp macro="">
      <xdr:nvCxnSpPr>
        <xdr:cNvPr id="349" name="直線コネクタ 348"/>
        <xdr:cNvCxnSpPr/>
      </xdr:nvCxnSpPr>
      <xdr:spPr>
        <a:xfrm>
          <a:off x="10388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20320</xdr:rowOff>
    </xdr:from>
    <xdr:ext cx="598805" cy="258445"/>
    <xdr:sp macro="" textlink="">
      <xdr:nvSpPr>
        <xdr:cNvPr id="350" name="普通建設事業費最大値テキスト"/>
        <xdr:cNvSpPr txBox="1"/>
      </xdr:nvSpPr>
      <xdr:spPr>
        <a:xfrm>
          <a:off x="10528300" y="8592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73660</xdr:rowOff>
    </xdr:from>
    <xdr:to>
      <xdr:col>55</xdr:col>
      <xdr:colOff>88900</xdr:colOff>
      <xdr:row>51</xdr:row>
      <xdr:rowOff>73660</xdr:rowOff>
    </xdr:to>
    <xdr:cxnSp macro="">
      <xdr:nvCxnSpPr>
        <xdr:cNvPr id="351" name="直線コネクタ 350"/>
        <xdr:cNvCxnSpPr/>
      </xdr:nvCxnSpPr>
      <xdr:spPr>
        <a:xfrm>
          <a:off x="10388600" y="881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73660</xdr:rowOff>
    </xdr:from>
    <xdr:to>
      <xdr:col>55</xdr:col>
      <xdr:colOff>0</xdr:colOff>
      <xdr:row>53</xdr:row>
      <xdr:rowOff>31115</xdr:rowOff>
    </xdr:to>
    <xdr:cxnSp macro="">
      <xdr:nvCxnSpPr>
        <xdr:cNvPr id="352" name="直線コネクタ 351"/>
        <xdr:cNvCxnSpPr/>
      </xdr:nvCxnSpPr>
      <xdr:spPr>
        <a:xfrm flipV="1">
          <a:off x="9639300" y="8817610"/>
          <a:ext cx="8382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40640</xdr:rowOff>
    </xdr:from>
    <xdr:ext cx="534670" cy="258445"/>
    <xdr:sp macro="" textlink="">
      <xdr:nvSpPr>
        <xdr:cNvPr id="353" name="普通建設事業費平均値テキスト"/>
        <xdr:cNvSpPr txBox="1"/>
      </xdr:nvSpPr>
      <xdr:spPr>
        <a:xfrm>
          <a:off x="10528300" y="9641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61595</xdr:rowOff>
    </xdr:from>
    <xdr:to>
      <xdr:col>55</xdr:col>
      <xdr:colOff>50800</xdr:colOff>
      <xdr:row>56</xdr:row>
      <xdr:rowOff>163195</xdr:rowOff>
    </xdr:to>
    <xdr:sp macro="" textlink="">
      <xdr:nvSpPr>
        <xdr:cNvPr id="354" name="フローチャート: 判断 353"/>
        <xdr:cNvSpPr/>
      </xdr:nvSpPr>
      <xdr:spPr>
        <a:xfrm>
          <a:off x="104267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31115</xdr:rowOff>
    </xdr:from>
    <xdr:to>
      <xdr:col>50</xdr:col>
      <xdr:colOff>114300</xdr:colOff>
      <xdr:row>54</xdr:row>
      <xdr:rowOff>8890</xdr:rowOff>
    </xdr:to>
    <xdr:cxnSp macro="">
      <xdr:nvCxnSpPr>
        <xdr:cNvPr id="355" name="直線コネクタ 354"/>
        <xdr:cNvCxnSpPr/>
      </xdr:nvCxnSpPr>
      <xdr:spPr>
        <a:xfrm flipV="1">
          <a:off x="8750300" y="911796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78105</xdr:rowOff>
    </xdr:from>
    <xdr:to>
      <xdr:col>50</xdr:col>
      <xdr:colOff>165100</xdr:colOff>
      <xdr:row>57</xdr:row>
      <xdr:rowOff>8255</xdr:rowOff>
    </xdr:to>
    <xdr:sp macro="" textlink="">
      <xdr:nvSpPr>
        <xdr:cNvPr id="356" name="フローチャート: 判断 355"/>
        <xdr:cNvSpPr/>
      </xdr:nvSpPr>
      <xdr:spPr>
        <a:xfrm>
          <a:off x="9588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170815</xdr:rowOff>
    </xdr:from>
    <xdr:ext cx="534035" cy="258445"/>
    <xdr:sp macro="" textlink="">
      <xdr:nvSpPr>
        <xdr:cNvPr id="357" name="テキスト ボックス 356"/>
        <xdr:cNvSpPr txBox="1"/>
      </xdr:nvSpPr>
      <xdr:spPr>
        <a:xfrm>
          <a:off x="9371965" y="977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162560</xdr:rowOff>
    </xdr:from>
    <xdr:to>
      <xdr:col>45</xdr:col>
      <xdr:colOff>177800</xdr:colOff>
      <xdr:row>54</xdr:row>
      <xdr:rowOff>8890</xdr:rowOff>
    </xdr:to>
    <xdr:cxnSp macro="">
      <xdr:nvCxnSpPr>
        <xdr:cNvPr id="358" name="直線コネクタ 357"/>
        <xdr:cNvCxnSpPr/>
      </xdr:nvCxnSpPr>
      <xdr:spPr>
        <a:xfrm>
          <a:off x="7861300" y="9249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62230</xdr:rowOff>
    </xdr:from>
    <xdr:to>
      <xdr:col>46</xdr:col>
      <xdr:colOff>38100</xdr:colOff>
      <xdr:row>56</xdr:row>
      <xdr:rowOff>163830</xdr:rowOff>
    </xdr:to>
    <xdr:sp macro="" textlink="">
      <xdr:nvSpPr>
        <xdr:cNvPr id="359" name="フローチャート: 判断 358"/>
        <xdr:cNvSpPr/>
      </xdr:nvSpPr>
      <xdr:spPr>
        <a:xfrm>
          <a:off x="8699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154940</xdr:rowOff>
    </xdr:from>
    <xdr:ext cx="534035" cy="258445"/>
    <xdr:sp macro="" textlink="">
      <xdr:nvSpPr>
        <xdr:cNvPr id="360" name="テキスト ボックス 359"/>
        <xdr:cNvSpPr txBox="1"/>
      </xdr:nvSpPr>
      <xdr:spPr>
        <a:xfrm>
          <a:off x="8482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41275</xdr:rowOff>
    </xdr:from>
    <xdr:to>
      <xdr:col>41</xdr:col>
      <xdr:colOff>50800</xdr:colOff>
      <xdr:row>53</xdr:row>
      <xdr:rowOff>162560</xdr:rowOff>
    </xdr:to>
    <xdr:cxnSp macro="">
      <xdr:nvCxnSpPr>
        <xdr:cNvPr id="361" name="直線コネクタ 360"/>
        <xdr:cNvCxnSpPr/>
      </xdr:nvCxnSpPr>
      <xdr:spPr>
        <a:xfrm>
          <a:off x="6972300" y="878522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139700</xdr:rowOff>
    </xdr:from>
    <xdr:to>
      <xdr:col>41</xdr:col>
      <xdr:colOff>101600</xdr:colOff>
      <xdr:row>55</xdr:row>
      <xdr:rowOff>69850</xdr:rowOff>
    </xdr:to>
    <xdr:sp macro="" textlink="">
      <xdr:nvSpPr>
        <xdr:cNvPr id="362" name="フローチャート: 判断 361"/>
        <xdr:cNvSpPr/>
      </xdr:nvSpPr>
      <xdr:spPr>
        <a:xfrm>
          <a:off x="7810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60960</xdr:rowOff>
    </xdr:from>
    <xdr:ext cx="534035" cy="259080"/>
    <xdr:sp macro="" textlink="">
      <xdr:nvSpPr>
        <xdr:cNvPr id="363" name="テキスト ボックス 362"/>
        <xdr:cNvSpPr txBox="1"/>
      </xdr:nvSpPr>
      <xdr:spPr>
        <a:xfrm>
          <a:off x="7593965" y="949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141605</xdr:rowOff>
    </xdr:from>
    <xdr:to>
      <xdr:col>36</xdr:col>
      <xdr:colOff>165100</xdr:colOff>
      <xdr:row>55</xdr:row>
      <xdr:rowOff>71755</xdr:rowOff>
    </xdr:to>
    <xdr:sp macro="" textlink="">
      <xdr:nvSpPr>
        <xdr:cNvPr id="364" name="フローチャート: 判断 363"/>
        <xdr:cNvSpPr/>
      </xdr:nvSpPr>
      <xdr:spPr>
        <a:xfrm>
          <a:off x="6921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63500</xdr:rowOff>
    </xdr:from>
    <xdr:ext cx="534035" cy="258445"/>
    <xdr:sp macro="" textlink="">
      <xdr:nvSpPr>
        <xdr:cNvPr id="365" name="テキスト ボックス 364"/>
        <xdr:cNvSpPr txBox="1"/>
      </xdr:nvSpPr>
      <xdr:spPr>
        <a:xfrm>
          <a:off x="6704965"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22860</xdr:rowOff>
    </xdr:from>
    <xdr:to>
      <xdr:col>55</xdr:col>
      <xdr:colOff>50800</xdr:colOff>
      <xdr:row>51</xdr:row>
      <xdr:rowOff>124460</xdr:rowOff>
    </xdr:to>
    <xdr:sp macro="" textlink="">
      <xdr:nvSpPr>
        <xdr:cNvPr id="371" name="楕円 370"/>
        <xdr:cNvSpPr/>
      </xdr:nvSpPr>
      <xdr:spPr>
        <a:xfrm>
          <a:off x="10426700" y="87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147320</xdr:rowOff>
    </xdr:from>
    <xdr:ext cx="598805" cy="259080"/>
    <xdr:sp macro="" textlink="">
      <xdr:nvSpPr>
        <xdr:cNvPr id="372" name="普通建設事業費該当値テキスト"/>
        <xdr:cNvSpPr txBox="1"/>
      </xdr:nvSpPr>
      <xdr:spPr>
        <a:xfrm>
          <a:off x="10528300" y="8719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151765</xdr:rowOff>
    </xdr:from>
    <xdr:to>
      <xdr:col>50</xdr:col>
      <xdr:colOff>165100</xdr:colOff>
      <xdr:row>53</xdr:row>
      <xdr:rowOff>81915</xdr:rowOff>
    </xdr:to>
    <xdr:sp macro="" textlink="">
      <xdr:nvSpPr>
        <xdr:cNvPr id="373" name="楕円 372"/>
        <xdr:cNvSpPr/>
      </xdr:nvSpPr>
      <xdr:spPr>
        <a:xfrm>
          <a:off x="9588500" y="906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51</xdr:row>
      <xdr:rowOff>98425</xdr:rowOff>
    </xdr:from>
    <xdr:ext cx="598170" cy="258445"/>
    <xdr:sp macro="" textlink="">
      <xdr:nvSpPr>
        <xdr:cNvPr id="374" name="テキスト ボックス 373"/>
        <xdr:cNvSpPr txBox="1"/>
      </xdr:nvSpPr>
      <xdr:spPr>
        <a:xfrm>
          <a:off x="9339580" y="8842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129540</xdr:rowOff>
    </xdr:from>
    <xdr:to>
      <xdr:col>46</xdr:col>
      <xdr:colOff>38100</xdr:colOff>
      <xdr:row>54</xdr:row>
      <xdr:rowOff>59690</xdr:rowOff>
    </xdr:to>
    <xdr:sp macro="" textlink="">
      <xdr:nvSpPr>
        <xdr:cNvPr id="375" name="楕円 374"/>
        <xdr:cNvSpPr/>
      </xdr:nvSpPr>
      <xdr:spPr>
        <a:xfrm>
          <a:off x="8699500" y="9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76200</xdr:rowOff>
    </xdr:from>
    <xdr:ext cx="534035" cy="258445"/>
    <xdr:sp macro="" textlink="">
      <xdr:nvSpPr>
        <xdr:cNvPr id="376" name="テキスト ボックス 375"/>
        <xdr:cNvSpPr txBox="1"/>
      </xdr:nvSpPr>
      <xdr:spPr>
        <a:xfrm>
          <a:off x="8482965" y="8991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111760</xdr:rowOff>
    </xdr:from>
    <xdr:to>
      <xdr:col>41</xdr:col>
      <xdr:colOff>101600</xdr:colOff>
      <xdr:row>54</xdr:row>
      <xdr:rowOff>41910</xdr:rowOff>
    </xdr:to>
    <xdr:sp macro="" textlink="">
      <xdr:nvSpPr>
        <xdr:cNvPr id="377" name="楕円 376"/>
        <xdr:cNvSpPr/>
      </xdr:nvSpPr>
      <xdr:spPr>
        <a:xfrm>
          <a:off x="7810500" y="91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58420</xdr:rowOff>
    </xdr:from>
    <xdr:ext cx="534035" cy="259080"/>
    <xdr:sp macro="" textlink="">
      <xdr:nvSpPr>
        <xdr:cNvPr id="378" name="テキスト ボックス 377"/>
        <xdr:cNvSpPr txBox="1"/>
      </xdr:nvSpPr>
      <xdr:spPr>
        <a:xfrm>
          <a:off x="7593965" y="8973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50</xdr:row>
      <xdr:rowOff>161925</xdr:rowOff>
    </xdr:from>
    <xdr:to>
      <xdr:col>36</xdr:col>
      <xdr:colOff>165100</xdr:colOff>
      <xdr:row>51</xdr:row>
      <xdr:rowOff>92075</xdr:rowOff>
    </xdr:to>
    <xdr:sp macro="" textlink="">
      <xdr:nvSpPr>
        <xdr:cNvPr id="379" name="楕円 378"/>
        <xdr:cNvSpPr/>
      </xdr:nvSpPr>
      <xdr:spPr>
        <a:xfrm>
          <a:off x="6921500" y="87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49</xdr:row>
      <xdr:rowOff>109220</xdr:rowOff>
    </xdr:from>
    <xdr:ext cx="598170" cy="258445"/>
    <xdr:sp macro="" textlink="">
      <xdr:nvSpPr>
        <xdr:cNvPr id="380" name="テキスト ボックス 379"/>
        <xdr:cNvSpPr txBox="1"/>
      </xdr:nvSpPr>
      <xdr:spPr>
        <a:xfrm>
          <a:off x="6672580" y="8510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2" name="テキスト ボックス 39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6" name="テキスト ボックス 395"/>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2" name="テキスト ボックス 40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71120</xdr:rowOff>
    </xdr:from>
    <xdr:to>
      <xdr:col>54</xdr:col>
      <xdr:colOff>189865</xdr:colOff>
      <xdr:row>79</xdr:row>
      <xdr:rowOff>44450</xdr:rowOff>
    </xdr:to>
    <xdr:cxnSp macro="">
      <xdr:nvCxnSpPr>
        <xdr:cNvPr id="404" name="直線コネクタ 403"/>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17780</xdr:rowOff>
    </xdr:from>
    <xdr:ext cx="534670" cy="258445"/>
    <xdr:sp macro="" textlink="">
      <xdr:nvSpPr>
        <xdr:cNvPr id="407" name="普通建設事業費 （ うち新規整備　）最大値テキスト"/>
        <xdr:cNvSpPr txBox="1"/>
      </xdr:nvSpPr>
      <xdr:spPr>
        <a:xfrm>
          <a:off x="10528300" y="11847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71120</xdr:rowOff>
    </xdr:from>
    <xdr:to>
      <xdr:col>55</xdr:col>
      <xdr:colOff>88900</xdr:colOff>
      <xdr:row>70</xdr:row>
      <xdr:rowOff>71120</xdr:rowOff>
    </xdr:to>
    <xdr:cxnSp macro="">
      <xdr:nvCxnSpPr>
        <xdr:cNvPr id="408" name="直線コネクタ 407"/>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96520</xdr:rowOff>
    </xdr:from>
    <xdr:to>
      <xdr:col>55</xdr:col>
      <xdr:colOff>0</xdr:colOff>
      <xdr:row>76</xdr:row>
      <xdr:rowOff>125730</xdr:rowOff>
    </xdr:to>
    <xdr:cxnSp macro="">
      <xdr:nvCxnSpPr>
        <xdr:cNvPr id="409" name="直線コネクタ 408"/>
        <xdr:cNvCxnSpPr/>
      </xdr:nvCxnSpPr>
      <xdr:spPr>
        <a:xfrm flipV="1">
          <a:off x="9639300" y="131267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98425</xdr:rowOff>
    </xdr:from>
    <xdr:ext cx="534670" cy="258445"/>
    <xdr:sp macro="" textlink="">
      <xdr:nvSpPr>
        <xdr:cNvPr id="410" name="普通建設事業費 （ うち新規整備　）平均値テキスト"/>
        <xdr:cNvSpPr txBox="1"/>
      </xdr:nvSpPr>
      <xdr:spPr>
        <a:xfrm>
          <a:off x="10528300" y="13300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50165</xdr:rowOff>
    </xdr:to>
    <xdr:sp macro="" textlink="">
      <xdr:nvSpPr>
        <xdr:cNvPr id="411" name="フローチャート: 判断 410"/>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125730</xdr:rowOff>
    </xdr:from>
    <xdr:to>
      <xdr:col>50</xdr:col>
      <xdr:colOff>114300</xdr:colOff>
      <xdr:row>76</xdr:row>
      <xdr:rowOff>133350</xdr:rowOff>
    </xdr:to>
    <xdr:cxnSp macro="">
      <xdr:nvCxnSpPr>
        <xdr:cNvPr id="412" name="直線コネクタ 411"/>
        <xdr:cNvCxnSpPr/>
      </xdr:nvCxnSpPr>
      <xdr:spPr>
        <a:xfrm flipV="1">
          <a:off x="8750300" y="13155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73660</xdr:rowOff>
    </xdr:to>
    <xdr:sp macro="" textlink="">
      <xdr:nvSpPr>
        <xdr:cNvPr id="413" name="フローチャート: 判断 412"/>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64770</xdr:rowOff>
    </xdr:from>
    <xdr:ext cx="534035" cy="258445"/>
    <xdr:sp macro="" textlink="">
      <xdr:nvSpPr>
        <xdr:cNvPr id="414" name="テキスト ボックス 413"/>
        <xdr:cNvSpPr txBox="1"/>
      </xdr:nvSpPr>
      <xdr:spPr>
        <a:xfrm>
          <a:off x="9371965" y="13437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80645</xdr:rowOff>
    </xdr:from>
    <xdr:to>
      <xdr:col>45</xdr:col>
      <xdr:colOff>177800</xdr:colOff>
      <xdr:row>76</xdr:row>
      <xdr:rowOff>133350</xdr:rowOff>
    </xdr:to>
    <xdr:cxnSp macro="">
      <xdr:nvCxnSpPr>
        <xdr:cNvPr id="415" name="直線コネクタ 414"/>
        <xdr:cNvCxnSpPr/>
      </xdr:nvCxnSpPr>
      <xdr:spPr>
        <a:xfrm>
          <a:off x="7861300" y="1293939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121285</xdr:rowOff>
    </xdr:from>
    <xdr:to>
      <xdr:col>46</xdr:col>
      <xdr:colOff>38100</xdr:colOff>
      <xdr:row>78</xdr:row>
      <xdr:rowOff>52070</xdr:rowOff>
    </xdr:to>
    <xdr:sp macro="" textlink="">
      <xdr:nvSpPr>
        <xdr:cNvPr id="416" name="フローチャート: 判断 415"/>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42545</xdr:rowOff>
    </xdr:from>
    <xdr:ext cx="534035" cy="258445"/>
    <xdr:sp macro="" textlink="">
      <xdr:nvSpPr>
        <xdr:cNvPr id="417" name="テキスト ボックス 416"/>
        <xdr:cNvSpPr txBox="1"/>
      </xdr:nvSpPr>
      <xdr:spPr>
        <a:xfrm>
          <a:off x="8482965" y="13415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19685</xdr:rowOff>
    </xdr:from>
    <xdr:to>
      <xdr:col>41</xdr:col>
      <xdr:colOff>50800</xdr:colOff>
      <xdr:row>75</xdr:row>
      <xdr:rowOff>80645</xdr:rowOff>
    </xdr:to>
    <xdr:cxnSp macro="">
      <xdr:nvCxnSpPr>
        <xdr:cNvPr id="418" name="直線コネクタ 417"/>
        <xdr:cNvCxnSpPr/>
      </xdr:nvCxnSpPr>
      <xdr:spPr>
        <a:xfrm>
          <a:off x="6972300" y="128784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94615</xdr:rowOff>
    </xdr:to>
    <xdr:sp macro="" textlink="">
      <xdr:nvSpPr>
        <xdr:cNvPr id="419" name="フローチャート: 判断 418"/>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86360</xdr:rowOff>
    </xdr:from>
    <xdr:ext cx="534035" cy="258445"/>
    <xdr:sp macro="" textlink="">
      <xdr:nvSpPr>
        <xdr:cNvPr id="420" name="テキスト ボックス 419"/>
        <xdr:cNvSpPr txBox="1"/>
      </xdr:nvSpPr>
      <xdr:spPr>
        <a:xfrm>
          <a:off x="7593965" y="13288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116205</xdr:rowOff>
    </xdr:to>
    <xdr:sp macro="" textlink="">
      <xdr:nvSpPr>
        <xdr:cNvPr id="421" name="フローチャート: 判断 420"/>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107315</xdr:rowOff>
    </xdr:from>
    <xdr:ext cx="534035" cy="259080"/>
    <xdr:sp macro="" textlink="">
      <xdr:nvSpPr>
        <xdr:cNvPr id="422" name="テキスト ボックス 421"/>
        <xdr:cNvSpPr txBox="1"/>
      </xdr:nvSpPr>
      <xdr:spPr>
        <a:xfrm>
          <a:off x="6704965" y="1330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45720</xdr:rowOff>
    </xdr:from>
    <xdr:to>
      <xdr:col>55</xdr:col>
      <xdr:colOff>50800</xdr:colOff>
      <xdr:row>76</xdr:row>
      <xdr:rowOff>147320</xdr:rowOff>
    </xdr:to>
    <xdr:sp macro="" textlink="">
      <xdr:nvSpPr>
        <xdr:cNvPr id="428" name="楕円 427"/>
        <xdr:cNvSpPr/>
      </xdr:nvSpPr>
      <xdr:spPr>
        <a:xfrm>
          <a:off x="104267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68580</xdr:rowOff>
    </xdr:from>
    <xdr:ext cx="534670" cy="259080"/>
    <xdr:sp macro="" textlink="">
      <xdr:nvSpPr>
        <xdr:cNvPr id="429" name="普通建設事業費 （ うち新規整備　）該当値テキスト"/>
        <xdr:cNvSpPr txBox="1"/>
      </xdr:nvSpPr>
      <xdr:spPr>
        <a:xfrm>
          <a:off x="10528300" y="1292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74930</xdr:rowOff>
    </xdr:from>
    <xdr:to>
      <xdr:col>50</xdr:col>
      <xdr:colOff>165100</xdr:colOff>
      <xdr:row>77</xdr:row>
      <xdr:rowOff>5080</xdr:rowOff>
    </xdr:to>
    <xdr:sp macro="" textlink="">
      <xdr:nvSpPr>
        <xdr:cNvPr id="430" name="楕円 429"/>
        <xdr:cNvSpPr/>
      </xdr:nvSpPr>
      <xdr:spPr>
        <a:xfrm>
          <a:off x="9588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21590</xdr:rowOff>
    </xdr:from>
    <xdr:ext cx="534035" cy="259080"/>
    <xdr:sp macro="" textlink="">
      <xdr:nvSpPr>
        <xdr:cNvPr id="431" name="テキスト ボックス 430"/>
        <xdr:cNvSpPr txBox="1"/>
      </xdr:nvSpPr>
      <xdr:spPr>
        <a:xfrm>
          <a:off x="9371965" y="1288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82550</xdr:rowOff>
    </xdr:from>
    <xdr:to>
      <xdr:col>46</xdr:col>
      <xdr:colOff>38100</xdr:colOff>
      <xdr:row>77</xdr:row>
      <xdr:rowOff>12700</xdr:rowOff>
    </xdr:to>
    <xdr:sp macro="" textlink="">
      <xdr:nvSpPr>
        <xdr:cNvPr id="432" name="楕円 431"/>
        <xdr:cNvSpPr/>
      </xdr:nvSpPr>
      <xdr:spPr>
        <a:xfrm>
          <a:off x="8699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29210</xdr:rowOff>
    </xdr:from>
    <xdr:ext cx="534035" cy="258445"/>
    <xdr:sp macro="" textlink="">
      <xdr:nvSpPr>
        <xdr:cNvPr id="433" name="テキスト ボックス 432"/>
        <xdr:cNvSpPr txBox="1"/>
      </xdr:nvSpPr>
      <xdr:spPr>
        <a:xfrm>
          <a:off x="8482965" y="1288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29845</xdr:rowOff>
    </xdr:from>
    <xdr:to>
      <xdr:col>41</xdr:col>
      <xdr:colOff>101600</xdr:colOff>
      <xdr:row>75</xdr:row>
      <xdr:rowOff>132080</xdr:rowOff>
    </xdr:to>
    <xdr:sp macro="" textlink="">
      <xdr:nvSpPr>
        <xdr:cNvPr id="434" name="楕円 433"/>
        <xdr:cNvSpPr/>
      </xdr:nvSpPr>
      <xdr:spPr>
        <a:xfrm>
          <a:off x="78105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147955</xdr:rowOff>
    </xdr:from>
    <xdr:ext cx="534035" cy="258445"/>
    <xdr:sp macro="" textlink="">
      <xdr:nvSpPr>
        <xdr:cNvPr id="435" name="テキスト ボックス 434"/>
        <xdr:cNvSpPr txBox="1"/>
      </xdr:nvSpPr>
      <xdr:spPr>
        <a:xfrm>
          <a:off x="7593965" y="12663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140335</xdr:rowOff>
    </xdr:from>
    <xdr:to>
      <xdr:col>36</xdr:col>
      <xdr:colOff>165100</xdr:colOff>
      <xdr:row>75</xdr:row>
      <xdr:rowOff>70485</xdr:rowOff>
    </xdr:to>
    <xdr:sp macro="" textlink="">
      <xdr:nvSpPr>
        <xdr:cNvPr id="436" name="楕円 435"/>
        <xdr:cNvSpPr/>
      </xdr:nvSpPr>
      <xdr:spPr>
        <a:xfrm>
          <a:off x="6921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86995</xdr:rowOff>
    </xdr:from>
    <xdr:ext cx="534035" cy="258445"/>
    <xdr:sp macro="" textlink="">
      <xdr:nvSpPr>
        <xdr:cNvPr id="437" name="テキスト ボックス 436"/>
        <xdr:cNvSpPr txBox="1"/>
      </xdr:nvSpPr>
      <xdr:spPr>
        <a:xfrm>
          <a:off x="6704965" y="1260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9" name="テキスト ボックス 448"/>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1" name="テキスト ボックス 450"/>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5" name="テキスト ボックス 454"/>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9" name="テキスト ボックス 458"/>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1" name="テキスト ボックス 46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37465</xdr:rowOff>
    </xdr:from>
    <xdr:to>
      <xdr:col>54</xdr:col>
      <xdr:colOff>189865</xdr:colOff>
      <xdr:row>99</xdr:row>
      <xdr:rowOff>36195</xdr:rowOff>
    </xdr:to>
    <xdr:cxnSp macro="">
      <xdr:nvCxnSpPr>
        <xdr:cNvPr id="463" name="直線コネクタ 462"/>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8445"/>
    <xdr:sp macro="" textlink="">
      <xdr:nvSpPr>
        <xdr:cNvPr id="464" name="普通建設事業費 （ うち更新整備　）最小値テキスト"/>
        <xdr:cNvSpPr txBox="1"/>
      </xdr:nvSpPr>
      <xdr:spPr>
        <a:xfrm>
          <a:off x="10528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5" name="直線コネクタ 464"/>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155575</xdr:rowOff>
    </xdr:from>
    <xdr:ext cx="534670" cy="258445"/>
    <xdr:sp macro="" textlink="">
      <xdr:nvSpPr>
        <xdr:cNvPr id="466" name="普通建設事業費 （ うち更新整備　）最大値テキスト"/>
        <xdr:cNvSpPr txBox="1"/>
      </xdr:nvSpPr>
      <xdr:spPr>
        <a:xfrm>
          <a:off x="10528300" y="1524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37465</xdr:rowOff>
    </xdr:from>
    <xdr:to>
      <xdr:col>55</xdr:col>
      <xdr:colOff>88900</xdr:colOff>
      <xdr:row>90</xdr:row>
      <xdr:rowOff>37465</xdr:rowOff>
    </xdr:to>
    <xdr:cxnSp macro="">
      <xdr:nvCxnSpPr>
        <xdr:cNvPr id="467" name="直線コネクタ 466"/>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37465</xdr:rowOff>
    </xdr:from>
    <xdr:to>
      <xdr:col>55</xdr:col>
      <xdr:colOff>0</xdr:colOff>
      <xdr:row>93</xdr:row>
      <xdr:rowOff>46355</xdr:rowOff>
    </xdr:to>
    <xdr:cxnSp macro="">
      <xdr:nvCxnSpPr>
        <xdr:cNvPr id="468" name="直線コネクタ 467"/>
        <xdr:cNvCxnSpPr/>
      </xdr:nvCxnSpPr>
      <xdr:spPr>
        <a:xfrm flipV="1">
          <a:off x="9639300" y="15467965"/>
          <a:ext cx="8382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104775</xdr:rowOff>
    </xdr:from>
    <xdr:ext cx="534670" cy="259080"/>
    <xdr:sp macro="" textlink="">
      <xdr:nvSpPr>
        <xdr:cNvPr id="469" name="普通建設事業費 （ うち更新整備　）平均値テキスト"/>
        <xdr:cNvSpPr txBox="1"/>
      </xdr:nvSpPr>
      <xdr:spPr>
        <a:xfrm>
          <a:off x="10528300" y="1656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126365</xdr:rowOff>
    </xdr:from>
    <xdr:to>
      <xdr:col>55</xdr:col>
      <xdr:colOff>50800</xdr:colOff>
      <xdr:row>97</xdr:row>
      <xdr:rowOff>56515</xdr:rowOff>
    </xdr:to>
    <xdr:sp macro="" textlink="">
      <xdr:nvSpPr>
        <xdr:cNvPr id="470" name="フローチャート: 判断 469"/>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46355</xdr:rowOff>
    </xdr:from>
    <xdr:to>
      <xdr:col>50</xdr:col>
      <xdr:colOff>114300</xdr:colOff>
      <xdr:row>95</xdr:row>
      <xdr:rowOff>42545</xdr:rowOff>
    </xdr:to>
    <xdr:cxnSp macro="">
      <xdr:nvCxnSpPr>
        <xdr:cNvPr id="471" name="直線コネクタ 470"/>
        <xdr:cNvCxnSpPr/>
      </xdr:nvCxnSpPr>
      <xdr:spPr>
        <a:xfrm flipV="1">
          <a:off x="8750300" y="15991205"/>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72" name="フローチャート: 判断 471"/>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54610</xdr:rowOff>
    </xdr:from>
    <xdr:ext cx="534035" cy="258445"/>
    <xdr:sp macro="" textlink="">
      <xdr:nvSpPr>
        <xdr:cNvPr id="473" name="テキスト ボックス 472"/>
        <xdr:cNvSpPr txBox="1"/>
      </xdr:nvSpPr>
      <xdr:spPr>
        <a:xfrm>
          <a:off x="9371965" y="16685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42545</xdr:rowOff>
    </xdr:from>
    <xdr:to>
      <xdr:col>45</xdr:col>
      <xdr:colOff>177800</xdr:colOff>
      <xdr:row>95</xdr:row>
      <xdr:rowOff>107950</xdr:rowOff>
    </xdr:to>
    <xdr:cxnSp macro="">
      <xdr:nvCxnSpPr>
        <xdr:cNvPr id="474" name="直線コネクタ 473"/>
        <xdr:cNvCxnSpPr/>
      </xdr:nvCxnSpPr>
      <xdr:spPr>
        <a:xfrm flipV="1">
          <a:off x="7861300" y="16330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5" name="フローチャート: 判断 474"/>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58420</xdr:rowOff>
    </xdr:from>
    <xdr:ext cx="534035" cy="259080"/>
    <xdr:sp macro="" textlink="">
      <xdr:nvSpPr>
        <xdr:cNvPr id="476" name="テキスト ボックス 475"/>
        <xdr:cNvSpPr txBox="1"/>
      </xdr:nvSpPr>
      <xdr:spPr>
        <a:xfrm>
          <a:off x="8482965" y="1668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120650</xdr:rowOff>
    </xdr:from>
    <xdr:to>
      <xdr:col>41</xdr:col>
      <xdr:colOff>50800</xdr:colOff>
      <xdr:row>95</xdr:row>
      <xdr:rowOff>107950</xdr:rowOff>
    </xdr:to>
    <xdr:cxnSp macro="">
      <xdr:nvCxnSpPr>
        <xdr:cNvPr id="477" name="直線コネクタ 476"/>
        <xdr:cNvCxnSpPr/>
      </xdr:nvCxnSpPr>
      <xdr:spPr>
        <a:xfrm>
          <a:off x="6972300" y="15722600"/>
          <a:ext cx="889000"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68580</xdr:rowOff>
    </xdr:from>
    <xdr:to>
      <xdr:col>41</xdr:col>
      <xdr:colOff>101600</xdr:colOff>
      <xdr:row>95</xdr:row>
      <xdr:rowOff>170180</xdr:rowOff>
    </xdr:to>
    <xdr:sp macro="" textlink="">
      <xdr:nvSpPr>
        <xdr:cNvPr id="478" name="フローチャート: 判断 477"/>
        <xdr:cNvSpPr/>
      </xdr:nvSpPr>
      <xdr:spPr>
        <a:xfrm>
          <a:off x="7810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161290</xdr:rowOff>
    </xdr:from>
    <xdr:ext cx="534035" cy="259080"/>
    <xdr:sp macro="" textlink="">
      <xdr:nvSpPr>
        <xdr:cNvPr id="479" name="テキスト ボックス 478"/>
        <xdr:cNvSpPr txBox="1"/>
      </xdr:nvSpPr>
      <xdr:spPr>
        <a:xfrm>
          <a:off x="7593965" y="1644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76835</xdr:rowOff>
    </xdr:from>
    <xdr:to>
      <xdr:col>36</xdr:col>
      <xdr:colOff>165100</xdr:colOff>
      <xdr:row>96</xdr:row>
      <xdr:rowOff>6985</xdr:rowOff>
    </xdr:to>
    <xdr:sp macro="" textlink="">
      <xdr:nvSpPr>
        <xdr:cNvPr id="480" name="フローチャート: 判断 479"/>
        <xdr:cNvSpPr/>
      </xdr:nvSpPr>
      <xdr:spPr>
        <a:xfrm>
          <a:off x="6921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169545</xdr:rowOff>
    </xdr:from>
    <xdr:ext cx="534035" cy="258445"/>
    <xdr:sp macro="" textlink="">
      <xdr:nvSpPr>
        <xdr:cNvPr id="481" name="テキスト ボックス 480"/>
        <xdr:cNvSpPr txBox="1"/>
      </xdr:nvSpPr>
      <xdr:spPr>
        <a:xfrm>
          <a:off x="6704965" y="16457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89</xdr:row>
      <xdr:rowOff>158115</xdr:rowOff>
    </xdr:from>
    <xdr:to>
      <xdr:col>55</xdr:col>
      <xdr:colOff>50800</xdr:colOff>
      <xdr:row>90</xdr:row>
      <xdr:rowOff>88265</xdr:rowOff>
    </xdr:to>
    <xdr:sp macro="" textlink="">
      <xdr:nvSpPr>
        <xdr:cNvPr id="487" name="楕円 486"/>
        <xdr:cNvSpPr/>
      </xdr:nvSpPr>
      <xdr:spPr>
        <a:xfrm>
          <a:off x="10426700" y="154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111125</xdr:rowOff>
    </xdr:from>
    <xdr:ext cx="534670" cy="258445"/>
    <xdr:sp macro="" textlink="">
      <xdr:nvSpPr>
        <xdr:cNvPr id="488" name="普通建設事業費 （ うち更新整備　）該当値テキスト"/>
        <xdr:cNvSpPr txBox="1"/>
      </xdr:nvSpPr>
      <xdr:spPr>
        <a:xfrm>
          <a:off x="10528300" y="15370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167005</xdr:rowOff>
    </xdr:from>
    <xdr:to>
      <xdr:col>50</xdr:col>
      <xdr:colOff>165100</xdr:colOff>
      <xdr:row>93</xdr:row>
      <xdr:rowOff>97790</xdr:rowOff>
    </xdr:to>
    <xdr:sp macro="" textlink="">
      <xdr:nvSpPr>
        <xdr:cNvPr id="489" name="楕円 488"/>
        <xdr:cNvSpPr/>
      </xdr:nvSpPr>
      <xdr:spPr>
        <a:xfrm>
          <a:off x="9588500" y="15940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113665</xdr:rowOff>
    </xdr:from>
    <xdr:ext cx="534035" cy="258445"/>
    <xdr:sp macro="" textlink="">
      <xdr:nvSpPr>
        <xdr:cNvPr id="490" name="テキスト ボックス 489"/>
        <xdr:cNvSpPr txBox="1"/>
      </xdr:nvSpPr>
      <xdr:spPr>
        <a:xfrm>
          <a:off x="9371965" y="1571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163195</xdr:rowOff>
    </xdr:from>
    <xdr:to>
      <xdr:col>46</xdr:col>
      <xdr:colOff>38100</xdr:colOff>
      <xdr:row>95</xdr:row>
      <xdr:rowOff>93345</xdr:rowOff>
    </xdr:to>
    <xdr:sp macro="" textlink="">
      <xdr:nvSpPr>
        <xdr:cNvPr id="491" name="楕円 490"/>
        <xdr:cNvSpPr/>
      </xdr:nvSpPr>
      <xdr:spPr>
        <a:xfrm>
          <a:off x="8699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109855</xdr:rowOff>
    </xdr:from>
    <xdr:ext cx="534035" cy="258445"/>
    <xdr:sp macro="" textlink="">
      <xdr:nvSpPr>
        <xdr:cNvPr id="492" name="テキスト ボックス 491"/>
        <xdr:cNvSpPr txBox="1"/>
      </xdr:nvSpPr>
      <xdr:spPr>
        <a:xfrm>
          <a:off x="8482965" y="1605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57150</xdr:rowOff>
    </xdr:from>
    <xdr:to>
      <xdr:col>41</xdr:col>
      <xdr:colOff>101600</xdr:colOff>
      <xdr:row>95</xdr:row>
      <xdr:rowOff>158750</xdr:rowOff>
    </xdr:to>
    <xdr:sp macro="" textlink="">
      <xdr:nvSpPr>
        <xdr:cNvPr id="493" name="楕円 492"/>
        <xdr:cNvSpPr/>
      </xdr:nvSpPr>
      <xdr:spPr>
        <a:xfrm>
          <a:off x="7810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3810</xdr:rowOff>
    </xdr:from>
    <xdr:ext cx="534035" cy="259080"/>
    <xdr:sp macro="" textlink="">
      <xdr:nvSpPr>
        <xdr:cNvPr id="494" name="テキスト ボックス 493"/>
        <xdr:cNvSpPr txBox="1"/>
      </xdr:nvSpPr>
      <xdr:spPr>
        <a:xfrm>
          <a:off x="7593965" y="1612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69850</xdr:rowOff>
    </xdr:from>
    <xdr:to>
      <xdr:col>36</xdr:col>
      <xdr:colOff>165100</xdr:colOff>
      <xdr:row>92</xdr:row>
      <xdr:rowOff>0</xdr:rowOff>
    </xdr:to>
    <xdr:sp macro="" textlink="">
      <xdr:nvSpPr>
        <xdr:cNvPr id="495" name="楕円 494"/>
        <xdr:cNvSpPr/>
      </xdr:nvSpPr>
      <xdr:spPr>
        <a:xfrm>
          <a:off x="6921500" y="156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90</xdr:row>
      <xdr:rowOff>16510</xdr:rowOff>
    </xdr:from>
    <xdr:ext cx="534035" cy="259080"/>
    <xdr:sp macro="" textlink="">
      <xdr:nvSpPr>
        <xdr:cNvPr id="496" name="テキスト ボックス 495"/>
        <xdr:cNvSpPr txBox="1"/>
      </xdr:nvSpPr>
      <xdr:spPr>
        <a:xfrm>
          <a:off x="6704965" y="15447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5" name="テキスト ボックス 50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8" name="テキスト ボックス 507"/>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10" name="テキスト ボックス 509"/>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2" name="テキスト ボックス 511"/>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4" name="テキスト ボックス 513"/>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6" name="テキスト ボックス 515"/>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86360</xdr:rowOff>
    </xdr:from>
    <xdr:to>
      <xdr:col>85</xdr:col>
      <xdr:colOff>126365</xdr:colOff>
      <xdr:row>38</xdr:row>
      <xdr:rowOff>139700</xdr:rowOff>
    </xdr:to>
    <xdr:cxnSp macro="">
      <xdr:nvCxnSpPr>
        <xdr:cNvPr id="518" name="直線コネクタ 517"/>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150495</xdr:rowOff>
    </xdr:from>
    <xdr:ext cx="249555" cy="259080"/>
    <xdr:sp macro="" textlink="">
      <xdr:nvSpPr>
        <xdr:cNvPr id="519"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32385</xdr:rowOff>
    </xdr:from>
    <xdr:ext cx="534670" cy="258445"/>
    <xdr:sp macro="" textlink="">
      <xdr:nvSpPr>
        <xdr:cNvPr id="521" name="災害復旧事業費最大値テキスト"/>
        <xdr:cNvSpPr txBox="1"/>
      </xdr:nvSpPr>
      <xdr:spPr>
        <a:xfrm>
          <a:off x="16370300" y="534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86360</xdr:rowOff>
    </xdr:from>
    <xdr:to>
      <xdr:col>86</xdr:col>
      <xdr:colOff>25400</xdr:colOff>
      <xdr:row>32</xdr:row>
      <xdr:rowOff>86360</xdr:rowOff>
    </xdr:to>
    <xdr:cxnSp macro="">
      <xdr:nvCxnSpPr>
        <xdr:cNvPr id="522" name="直線コネクタ 521"/>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81280</xdr:rowOff>
    </xdr:from>
    <xdr:to>
      <xdr:col>85</xdr:col>
      <xdr:colOff>127000</xdr:colOff>
      <xdr:row>38</xdr:row>
      <xdr:rowOff>120650</xdr:rowOff>
    </xdr:to>
    <xdr:cxnSp macro="">
      <xdr:nvCxnSpPr>
        <xdr:cNvPr id="523" name="直線コネクタ 522"/>
        <xdr:cNvCxnSpPr/>
      </xdr:nvCxnSpPr>
      <xdr:spPr>
        <a:xfrm flipV="1">
          <a:off x="15481300" y="65963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23495</xdr:rowOff>
    </xdr:from>
    <xdr:ext cx="378460" cy="259080"/>
    <xdr:sp macro="" textlink="">
      <xdr:nvSpPr>
        <xdr:cNvPr id="524" name="災害復旧事業費平均値テキスト"/>
        <xdr:cNvSpPr txBox="1"/>
      </xdr:nvSpPr>
      <xdr:spPr>
        <a:xfrm>
          <a:off x="16370300" y="6538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45085</xdr:rowOff>
    </xdr:from>
    <xdr:to>
      <xdr:col>85</xdr:col>
      <xdr:colOff>177800</xdr:colOff>
      <xdr:row>38</xdr:row>
      <xdr:rowOff>146685</xdr:rowOff>
    </xdr:to>
    <xdr:sp macro="" textlink="">
      <xdr:nvSpPr>
        <xdr:cNvPr id="525" name="フローチャート: 判断 524"/>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120650</xdr:rowOff>
    </xdr:to>
    <xdr:cxnSp macro="">
      <xdr:nvCxnSpPr>
        <xdr:cNvPr id="526" name="直線コネクタ 525"/>
        <xdr:cNvCxnSpPr/>
      </xdr:nvCxnSpPr>
      <xdr:spPr>
        <a:xfrm>
          <a:off x="14592300" y="66179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41910</xdr:rowOff>
    </xdr:from>
    <xdr:to>
      <xdr:col>81</xdr:col>
      <xdr:colOff>101600</xdr:colOff>
      <xdr:row>38</xdr:row>
      <xdr:rowOff>143510</xdr:rowOff>
    </xdr:to>
    <xdr:sp macro="" textlink="">
      <xdr:nvSpPr>
        <xdr:cNvPr id="527" name="フローチャート: 判断 526"/>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160020</xdr:rowOff>
    </xdr:from>
    <xdr:ext cx="469265" cy="259080"/>
    <xdr:sp macro="" textlink="">
      <xdr:nvSpPr>
        <xdr:cNvPr id="528" name="テキスト ボックス 527"/>
        <xdr:cNvSpPr txBox="1"/>
      </xdr:nvSpPr>
      <xdr:spPr>
        <a:xfrm>
          <a:off x="15246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97790</xdr:rowOff>
    </xdr:from>
    <xdr:to>
      <xdr:col>76</xdr:col>
      <xdr:colOff>114300</xdr:colOff>
      <xdr:row>38</xdr:row>
      <xdr:rowOff>102870</xdr:rowOff>
    </xdr:to>
    <xdr:cxnSp macro="">
      <xdr:nvCxnSpPr>
        <xdr:cNvPr id="529" name="直線コネクタ 528"/>
        <xdr:cNvCxnSpPr/>
      </xdr:nvCxnSpPr>
      <xdr:spPr>
        <a:xfrm>
          <a:off x="13703300" y="6612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141605</xdr:rowOff>
    </xdr:to>
    <xdr:sp macro="" textlink="">
      <xdr:nvSpPr>
        <xdr:cNvPr id="530" name="フローチャート: 判断 529"/>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158115</xdr:rowOff>
    </xdr:from>
    <xdr:ext cx="469265" cy="258445"/>
    <xdr:sp macro="" textlink="">
      <xdr:nvSpPr>
        <xdr:cNvPr id="531" name="テキスト ボックス 530"/>
        <xdr:cNvSpPr txBox="1"/>
      </xdr:nvSpPr>
      <xdr:spPr>
        <a:xfrm>
          <a:off x="14357350" y="6330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97790</xdr:rowOff>
    </xdr:from>
    <xdr:to>
      <xdr:col>71</xdr:col>
      <xdr:colOff>177800</xdr:colOff>
      <xdr:row>38</xdr:row>
      <xdr:rowOff>113030</xdr:rowOff>
    </xdr:to>
    <xdr:cxnSp macro="">
      <xdr:nvCxnSpPr>
        <xdr:cNvPr id="532" name="直線コネクタ 531"/>
        <xdr:cNvCxnSpPr/>
      </xdr:nvCxnSpPr>
      <xdr:spPr>
        <a:xfrm flipV="1">
          <a:off x="12814300" y="66128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75565</xdr:rowOff>
    </xdr:from>
    <xdr:to>
      <xdr:col>72</xdr:col>
      <xdr:colOff>38100</xdr:colOff>
      <xdr:row>37</xdr:row>
      <xdr:rowOff>6350</xdr:rowOff>
    </xdr:to>
    <xdr:sp macro="" textlink="">
      <xdr:nvSpPr>
        <xdr:cNvPr id="533" name="フローチャート: 判断 532"/>
        <xdr:cNvSpPr/>
      </xdr:nvSpPr>
      <xdr:spPr>
        <a:xfrm>
          <a:off x="13652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22225</xdr:rowOff>
    </xdr:from>
    <xdr:ext cx="469265" cy="258445"/>
    <xdr:sp macro="" textlink="">
      <xdr:nvSpPr>
        <xdr:cNvPr id="534" name="テキスト ボックス 533"/>
        <xdr:cNvSpPr txBox="1"/>
      </xdr:nvSpPr>
      <xdr:spPr>
        <a:xfrm>
          <a:off x="13468350" y="602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76835</xdr:rowOff>
    </xdr:from>
    <xdr:to>
      <xdr:col>67</xdr:col>
      <xdr:colOff>101600</xdr:colOff>
      <xdr:row>37</xdr:row>
      <xdr:rowOff>6985</xdr:rowOff>
    </xdr:to>
    <xdr:sp macro="" textlink="">
      <xdr:nvSpPr>
        <xdr:cNvPr id="535" name="フローチャート: 判断 534"/>
        <xdr:cNvSpPr/>
      </xdr:nvSpPr>
      <xdr:spPr>
        <a:xfrm>
          <a:off x="12763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23495</xdr:rowOff>
    </xdr:from>
    <xdr:ext cx="469265" cy="259080"/>
    <xdr:sp macro="" textlink="">
      <xdr:nvSpPr>
        <xdr:cNvPr id="536" name="テキスト ボックス 535"/>
        <xdr:cNvSpPr txBox="1"/>
      </xdr:nvSpPr>
      <xdr:spPr>
        <a:xfrm>
          <a:off x="12579350" y="602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30480</xdr:rowOff>
    </xdr:from>
    <xdr:to>
      <xdr:col>85</xdr:col>
      <xdr:colOff>177800</xdr:colOff>
      <xdr:row>38</xdr:row>
      <xdr:rowOff>132080</xdr:rowOff>
    </xdr:to>
    <xdr:sp macro="" textlink="">
      <xdr:nvSpPr>
        <xdr:cNvPr id="542" name="楕円 541"/>
        <xdr:cNvSpPr/>
      </xdr:nvSpPr>
      <xdr:spPr>
        <a:xfrm>
          <a:off x="162687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161290</xdr:rowOff>
    </xdr:from>
    <xdr:ext cx="469900" cy="259080"/>
    <xdr:sp macro="" textlink="">
      <xdr:nvSpPr>
        <xdr:cNvPr id="543" name="災害復旧事業費該当値テキスト"/>
        <xdr:cNvSpPr txBox="1"/>
      </xdr:nvSpPr>
      <xdr:spPr>
        <a:xfrm>
          <a:off x="16370300" y="633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544" name="楕円 543"/>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161925</xdr:rowOff>
    </xdr:from>
    <xdr:ext cx="378460" cy="259080"/>
    <xdr:sp macro="" textlink="">
      <xdr:nvSpPr>
        <xdr:cNvPr id="545" name="テキスト ボックス 544"/>
        <xdr:cNvSpPr txBox="1"/>
      </xdr:nvSpPr>
      <xdr:spPr>
        <a:xfrm>
          <a:off x="15292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52070</xdr:rowOff>
    </xdr:from>
    <xdr:to>
      <xdr:col>76</xdr:col>
      <xdr:colOff>165100</xdr:colOff>
      <xdr:row>38</xdr:row>
      <xdr:rowOff>153670</xdr:rowOff>
    </xdr:to>
    <xdr:sp macro="" textlink="">
      <xdr:nvSpPr>
        <xdr:cNvPr id="546" name="楕円 545"/>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144780</xdr:rowOff>
    </xdr:from>
    <xdr:ext cx="378460" cy="258445"/>
    <xdr:sp macro="" textlink="">
      <xdr:nvSpPr>
        <xdr:cNvPr id="547" name="テキスト ボックス 546"/>
        <xdr:cNvSpPr txBox="1"/>
      </xdr:nvSpPr>
      <xdr:spPr>
        <a:xfrm>
          <a:off x="14403070" y="6659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46355</xdr:rowOff>
    </xdr:from>
    <xdr:to>
      <xdr:col>72</xdr:col>
      <xdr:colOff>38100</xdr:colOff>
      <xdr:row>38</xdr:row>
      <xdr:rowOff>147955</xdr:rowOff>
    </xdr:to>
    <xdr:sp macro="" textlink="">
      <xdr:nvSpPr>
        <xdr:cNvPr id="548" name="楕円 547"/>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139065</xdr:rowOff>
    </xdr:from>
    <xdr:ext cx="378460" cy="259080"/>
    <xdr:sp macro="" textlink="">
      <xdr:nvSpPr>
        <xdr:cNvPr id="549" name="テキスト ボックス 548"/>
        <xdr:cNvSpPr txBox="1"/>
      </xdr:nvSpPr>
      <xdr:spPr>
        <a:xfrm>
          <a:off x="13514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62230</xdr:rowOff>
    </xdr:from>
    <xdr:to>
      <xdr:col>67</xdr:col>
      <xdr:colOff>101600</xdr:colOff>
      <xdr:row>38</xdr:row>
      <xdr:rowOff>163830</xdr:rowOff>
    </xdr:to>
    <xdr:sp macro="" textlink="">
      <xdr:nvSpPr>
        <xdr:cNvPr id="550" name="楕円 549"/>
        <xdr:cNvSpPr/>
      </xdr:nvSpPr>
      <xdr:spPr>
        <a:xfrm>
          <a:off x="12763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154940</xdr:rowOff>
    </xdr:from>
    <xdr:ext cx="378460" cy="258445"/>
    <xdr:sp macro="" textlink="">
      <xdr:nvSpPr>
        <xdr:cNvPr id="551" name="テキスト ボックス 550"/>
        <xdr:cNvSpPr txBox="1"/>
      </xdr:nvSpPr>
      <xdr:spPr>
        <a:xfrm>
          <a:off x="12625070" y="6670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0" name="テキスト ボックス 55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3" name="テキスト ボックス 562"/>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5" name="テキスト ボックス 564"/>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7" name="テキスト ボックス 576"/>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0" name="テキスト ボックス 579"/>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3" name="テキスト ボックス 582"/>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5" name="テキスト ボックス 584"/>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4" name="テキスト ボックス 593"/>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6" name="テキスト ボックス 595"/>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8" name="テキスト ボックス 597"/>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0" name="テキスト ボックス 599"/>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2" name="テキスト ボックス 611"/>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6" name="テキスト ボックス 615"/>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0" name="テキスト ボックス 619"/>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83185</xdr:rowOff>
    </xdr:to>
    <xdr:cxnSp macro="">
      <xdr:nvCxnSpPr>
        <xdr:cNvPr id="624" name="直線コネクタ 623"/>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86995</xdr:rowOff>
    </xdr:from>
    <xdr:ext cx="534670" cy="258445"/>
    <xdr:sp macro="" textlink="">
      <xdr:nvSpPr>
        <xdr:cNvPr id="625" name="公債費最小値テキスト"/>
        <xdr:cNvSpPr txBox="1"/>
      </xdr:nvSpPr>
      <xdr:spPr>
        <a:xfrm>
          <a:off x="16370300" y="1346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83185</xdr:rowOff>
    </xdr:from>
    <xdr:to>
      <xdr:col>86</xdr:col>
      <xdr:colOff>25400</xdr:colOff>
      <xdr:row>78</xdr:row>
      <xdr:rowOff>83185</xdr:rowOff>
    </xdr:to>
    <xdr:cxnSp macro="">
      <xdr:nvCxnSpPr>
        <xdr:cNvPr id="626" name="直線コネクタ 625"/>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8445"/>
    <xdr:sp macro="" textlink="">
      <xdr:nvSpPr>
        <xdr:cNvPr id="627" name="公債費最大値テキスト"/>
        <xdr:cNvSpPr txBox="1"/>
      </xdr:nvSpPr>
      <xdr:spPr>
        <a:xfrm>
          <a:off x="16370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8" name="直線コネクタ 627"/>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71755</xdr:rowOff>
    </xdr:from>
    <xdr:to>
      <xdr:col>85</xdr:col>
      <xdr:colOff>127000</xdr:colOff>
      <xdr:row>76</xdr:row>
      <xdr:rowOff>76200</xdr:rowOff>
    </xdr:to>
    <xdr:cxnSp macro="">
      <xdr:nvCxnSpPr>
        <xdr:cNvPr id="629" name="直線コネクタ 628"/>
        <xdr:cNvCxnSpPr/>
      </xdr:nvCxnSpPr>
      <xdr:spPr>
        <a:xfrm flipV="1">
          <a:off x="15481300" y="131019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34290</xdr:rowOff>
    </xdr:from>
    <xdr:ext cx="534670" cy="259080"/>
    <xdr:sp macro="" textlink="">
      <xdr:nvSpPr>
        <xdr:cNvPr id="630"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31" name="フローチャート: 判断 630"/>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76200</xdr:rowOff>
    </xdr:from>
    <xdr:to>
      <xdr:col>81</xdr:col>
      <xdr:colOff>50800</xdr:colOff>
      <xdr:row>76</xdr:row>
      <xdr:rowOff>86360</xdr:rowOff>
    </xdr:to>
    <xdr:cxnSp macro="">
      <xdr:nvCxnSpPr>
        <xdr:cNvPr id="632" name="直線コネクタ 631"/>
        <xdr:cNvCxnSpPr/>
      </xdr:nvCxnSpPr>
      <xdr:spPr>
        <a:xfrm flipV="1">
          <a:off x="14592300" y="131064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48895</xdr:rowOff>
    </xdr:from>
    <xdr:to>
      <xdr:col>81</xdr:col>
      <xdr:colOff>101600</xdr:colOff>
      <xdr:row>76</xdr:row>
      <xdr:rowOff>150495</xdr:rowOff>
    </xdr:to>
    <xdr:sp macro="" textlink="">
      <xdr:nvSpPr>
        <xdr:cNvPr id="633" name="フローチャート: 判断 632"/>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141605</xdr:rowOff>
    </xdr:from>
    <xdr:ext cx="534035" cy="259080"/>
    <xdr:sp macro="" textlink="">
      <xdr:nvSpPr>
        <xdr:cNvPr id="634" name="テキスト ボックス 633"/>
        <xdr:cNvSpPr txBox="1"/>
      </xdr:nvSpPr>
      <xdr:spPr>
        <a:xfrm>
          <a:off x="15213965" y="1317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86360</xdr:rowOff>
    </xdr:from>
    <xdr:to>
      <xdr:col>76</xdr:col>
      <xdr:colOff>114300</xdr:colOff>
      <xdr:row>76</xdr:row>
      <xdr:rowOff>89535</xdr:rowOff>
    </xdr:to>
    <xdr:cxnSp macro="">
      <xdr:nvCxnSpPr>
        <xdr:cNvPr id="635" name="直線コネクタ 634"/>
        <xdr:cNvCxnSpPr/>
      </xdr:nvCxnSpPr>
      <xdr:spPr>
        <a:xfrm flipV="1">
          <a:off x="13703300" y="131165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53340</xdr:rowOff>
    </xdr:from>
    <xdr:to>
      <xdr:col>76</xdr:col>
      <xdr:colOff>165100</xdr:colOff>
      <xdr:row>76</xdr:row>
      <xdr:rowOff>154940</xdr:rowOff>
    </xdr:to>
    <xdr:sp macro="" textlink="">
      <xdr:nvSpPr>
        <xdr:cNvPr id="636" name="フローチャート: 判断 635"/>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146050</xdr:rowOff>
    </xdr:from>
    <xdr:ext cx="534035" cy="258445"/>
    <xdr:sp macro="" textlink="">
      <xdr:nvSpPr>
        <xdr:cNvPr id="637" name="テキスト ボックス 636"/>
        <xdr:cNvSpPr txBox="1"/>
      </xdr:nvSpPr>
      <xdr:spPr>
        <a:xfrm>
          <a:off x="14324965" y="13176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89535</xdr:rowOff>
    </xdr:from>
    <xdr:to>
      <xdr:col>71</xdr:col>
      <xdr:colOff>177800</xdr:colOff>
      <xdr:row>76</xdr:row>
      <xdr:rowOff>102870</xdr:rowOff>
    </xdr:to>
    <xdr:cxnSp macro="">
      <xdr:nvCxnSpPr>
        <xdr:cNvPr id="638" name="直線コネクタ 637"/>
        <xdr:cNvCxnSpPr/>
      </xdr:nvCxnSpPr>
      <xdr:spPr>
        <a:xfrm flipV="1">
          <a:off x="12814300" y="13119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9" name="フローチャート: 判断 638"/>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100965</xdr:rowOff>
    </xdr:from>
    <xdr:ext cx="534035" cy="258445"/>
    <xdr:sp macro="" textlink="">
      <xdr:nvSpPr>
        <xdr:cNvPr id="640" name="テキスト ボックス 639"/>
        <xdr:cNvSpPr txBox="1"/>
      </xdr:nvSpPr>
      <xdr:spPr>
        <a:xfrm>
          <a:off x="13435965" y="1261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158115</xdr:rowOff>
    </xdr:from>
    <xdr:to>
      <xdr:col>67</xdr:col>
      <xdr:colOff>101600</xdr:colOff>
      <xdr:row>75</xdr:row>
      <xdr:rowOff>88265</xdr:rowOff>
    </xdr:to>
    <xdr:sp macro="" textlink="">
      <xdr:nvSpPr>
        <xdr:cNvPr id="641" name="フローチャート: 判断 640"/>
        <xdr:cNvSpPr/>
      </xdr:nvSpPr>
      <xdr:spPr>
        <a:xfrm>
          <a:off x="12763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104775</xdr:rowOff>
    </xdr:from>
    <xdr:ext cx="534035" cy="259080"/>
    <xdr:sp macro="" textlink="">
      <xdr:nvSpPr>
        <xdr:cNvPr id="642" name="テキスト ボックス 641"/>
        <xdr:cNvSpPr txBox="1"/>
      </xdr:nvSpPr>
      <xdr:spPr>
        <a:xfrm>
          <a:off x="12546965" y="12620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20955</xdr:rowOff>
    </xdr:from>
    <xdr:to>
      <xdr:col>85</xdr:col>
      <xdr:colOff>177800</xdr:colOff>
      <xdr:row>76</xdr:row>
      <xdr:rowOff>122555</xdr:rowOff>
    </xdr:to>
    <xdr:sp macro="" textlink="">
      <xdr:nvSpPr>
        <xdr:cNvPr id="648" name="楕円 647"/>
        <xdr:cNvSpPr/>
      </xdr:nvSpPr>
      <xdr:spPr>
        <a:xfrm>
          <a:off x="162687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43815</xdr:rowOff>
    </xdr:from>
    <xdr:ext cx="534670" cy="258445"/>
    <xdr:sp macro="" textlink="">
      <xdr:nvSpPr>
        <xdr:cNvPr id="649" name="公債費該当値テキスト"/>
        <xdr:cNvSpPr txBox="1"/>
      </xdr:nvSpPr>
      <xdr:spPr>
        <a:xfrm>
          <a:off x="16370300" y="12902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25400</xdr:rowOff>
    </xdr:from>
    <xdr:to>
      <xdr:col>81</xdr:col>
      <xdr:colOff>101600</xdr:colOff>
      <xdr:row>76</xdr:row>
      <xdr:rowOff>127000</xdr:rowOff>
    </xdr:to>
    <xdr:sp macro="" textlink="">
      <xdr:nvSpPr>
        <xdr:cNvPr id="650" name="楕円 649"/>
        <xdr:cNvSpPr/>
      </xdr:nvSpPr>
      <xdr:spPr>
        <a:xfrm>
          <a:off x="15430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143510</xdr:rowOff>
    </xdr:from>
    <xdr:ext cx="534035" cy="258445"/>
    <xdr:sp macro="" textlink="">
      <xdr:nvSpPr>
        <xdr:cNvPr id="651" name="テキスト ボックス 650"/>
        <xdr:cNvSpPr txBox="1"/>
      </xdr:nvSpPr>
      <xdr:spPr>
        <a:xfrm>
          <a:off x="15213965" y="12830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35560</xdr:rowOff>
    </xdr:from>
    <xdr:to>
      <xdr:col>76</xdr:col>
      <xdr:colOff>165100</xdr:colOff>
      <xdr:row>76</xdr:row>
      <xdr:rowOff>137160</xdr:rowOff>
    </xdr:to>
    <xdr:sp macro="" textlink="">
      <xdr:nvSpPr>
        <xdr:cNvPr id="652" name="楕円 651"/>
        <xdr:cNvSpPr/>
      </xdr:nvSpPr>
      <xdr:spPr>
        <a:xfrm>
          <a:off x="14541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153670</xdr:rowOff>
    </xdr:from>
    <xdr:ext cx="534035" cy="259080"/>
    <xdr:sp macro="" textlink="">
      <xdr:nvSpPr>
        <xdr:cNvPr id="653" name="テキスト ボックス 652"/>
        <xdr:cNvSpPr txBox="1"/>
      </xdr:nvSpPr>
      <xdr:spPr>
        <a:xfrm>
          <a:off x="14324965" y="12840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38735</xdr:rowOff>
    </xdr:from>
    <xdr:to>
      <xdr:col>72</xdr:col>
      <xdr:colOff>38100</xdr:colOff>
      <xdr:row>76</xdr:row>
      <xdr:rowOff>140335</xdr:rowOff>
    </xdr:to>
    <xdr:sp macro="" textlink="">
      <xdr:nvSpPr>
        <xdr:cNvPr id="654" name="楕円 653"/>
        <xdr:cNvSpPr/>
      </xdr:nvSpPr>
      <xdr:spPr>
        <a:xfrm>
          <a:off x="13652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132080</xdr:rowOff>
    </xdr:from>
    <xdr:ext cx="534035" cy="258445"/>
    <xdr:sp macro="" textlink="">
      <xdr:nvSpPr>
        <xdr:cNvPr id="655" name="テキスト ボックス 654"/>
        <xdr:cNvSpPr txBox="1"/>
      </xdr:nvSpPr>
      <xdr:spPr>
        <a:xfrm>
          <a:off x="13435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52070</xdr:rowOff>
    </xdr:from>
    <xdr:to>
      <xdr:col>67</xdr:col>
      <xdr:colOff>101600</xdr:colOff>
      <xdr:row>76</xdr:row>
      <xdr:rowOff>153670</xdr:rowOff>
    </xdr:to>
    <xdr:sp macro="" textlink="">
      <xdr:nvSpPr>
        <xdr:cNvPr id="656" name="楕円 655"/>
        <xdr:cNvSpPr/>
      </xdr:nvSpPr>
      <xdr:spPr>
        <a:xfrm>
          <a:off x="12763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144780</xdr:rowOff>
    </xdr:from>
    <xdr:ext cx="534035" cy="258445"/>
    <xdr:sp macro="" textlink="">
      <xdr:nvSpPr>
        <xdr:cNvPr id="657" name="テキスト ボックス 656"/>
        <xdr:cNvSpPr txBox="1"/>
      </xdr:nvSpPr>
      <xdr:spPr>
        <a:xfrm>
          <a:off x="12546965" y="13174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9" name="テキスト ボックス 668"/>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71" name="テキスト ボックス 670"/>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3" name="テキスト ボックス 672"/>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5" name="テキスト ボックス 674"/>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xdr:rowOff>
    </xdr:from>
    <xdr:to>
      <xdr:col>85</xdr:col>
      <xdr:colOff>126365</xdr:colOff>
      <xdr:row>98</xdr:row>
      <xdr:rowOff>137160</xdr:rowOff>
    </xdr:to>
    <xdr:cxnSp macro="">
      <xdr:nvCxnSpPr>
        <xdr:cNvPr id="679" name="直線コネクタ 678"/>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140970</xdr:rowOff>
    </xdr:from>
    <xdr:ext cx="378460" cy="259080"/>
    <xdr:sp macro="" textlink="">
      <xdr:nvSpPr>
        <xdr:cNvPr id="680"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137160</xdr:rowOff>
    </xdr:from>
    <xdr:to>
      <xdr:col>86</xdr:col>
      <xdr:colOff>25400</xdr:colOff>
      <xdr:row>98</xdr:row>
      <xdr:rowOff>137160</xdr:rowOff>
    </xdr:to>
    <xdr:cxnSp macro="">
      <xdr:nvCxnSpPr>
        <xdr:cNvPr id="681" name="直線コネクタ 680"/>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121920</xdr:rowOff>
    </xdr:from>
    <xdr:ext cx="598805" cy="258445"/>
    <xdr:sp macro="" textlink="">
      <xdr:nvSpPr>
        <xdr:cNvPr id="682" name="積立金最大値テキスト"/>
        <xdr:cNvSpPr txBox="1"/>
      </xdr:nvSpPr>
      <xdr:spPr>
        <a:xfrm>
          <a:off x="16370300" y="15209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xdr:rowOff>
    </xdr:from>
    <xdr:to>
      <xdr:col>86</xdr:col>
      <xdr:colOff>25400</xdr:colOff>
      <xdr:row>90</xdr:row>
      <xdr:rowOff>3810</xdr:rowOff>
    </xdr:to>
    <xdr:cxnSp macro="">
      <xdr:nvCxnSpPr>
        <xdr:cNvPr id="683" name="直線コネクタ 682"/>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59055</xdr:rowOff>
    </xdr:from>
    <xdr:to>
      <xdr:col>85</xdr:col>
      <xdr:colOff>127000</xdr:colOff>
      <xdr:row>96</xdr:row>
      <xdr:rowOff>13335</xdr:rowOff>
    </xdr:to>
    <xdr:cxnSp macro="">
      <xdr:nvCxnSpPr>
        <xdr:cNvPr id="684" name="直線コネクタ 683"/>
        <xdr:cNvCxnSpPr/>
      </xdr:nvCxnSpPr>
      <xdr:spPr>
        <a:xfrm>
          <a:off x="15481300" y="1634680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63500</xdr:rowOff>
    </xdr:from>
    <xdr:ext cx="534670" cy="258445"/>
    <xdr:sp macro="" textlink="">
      <xdr:nvSpPr>
        <xdr:cNvPr id="685" name="積立金平均値テキスト"/>
        <xdr:cNvSpPr txBox="1"/>
      </xdr:nvSpPr>
      <xdr:spPr>
        <a:xfrm>
          <a:off x="16370300" y="16694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84455</xdr:rowOff>
    </xdr:from>
    <xdr:to>
      <xdr:col>85</xdr:col>
      <xdr:colOff>177800</xdr:colOff>
      <xdr:row>98</xdr:row>
      <xdr:rowOff>14605</xdr:rowOff>
    </xdr:to>
    <xdr:sp macro="" textlink="">
      <xdr:nvSpPr>
        <xdr:cNvPr id="686" name="フローチャート: 判断 685"/>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59055</xdr:rowOff>
    </xdr:from>
    <xdr:to>
      <xdr:col>81</xdr:col>
      <xdr:colOff>50800</xdr:colOff>
      <xdr:row>95</xdr:row>
      <xdr:rowOff>147320</xdr:rowOff>
    </xdr:to>
    <xdr:cxnSp macro="">
      <xdr:nvCxnSpPr>
        <xdr:cNvPr id="687" name="直線コネクタ 686"/>
        <xdr:cNvCxnSpPr/>
      </xdr:nvCxnSpPr>
      <xdr:spPr>
        <a:xfrm flipV="1">
          <a:off x="14592300" y="163468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98</xdr:row>
      <xdr:rowOff>0</xdr:rowOff>
    </xdr:to>
    <xdr:sp macro="" textlink="">
      <xdr:nvSpPr>
        <xdr:cNvPr id="688" name="フローチャート: 判断 687"/>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162560</xdr:rowOff>
    </xdr:from>
    <xdr:ext cx="534035" cy="259080"/>
    <xdr:sp macro="" textlink="">
      <xdr:nvSpPr>
        <xdr:cNvPr id="689" name="テキスト ボックス 688"/>
        <xdr:cNvSpPr txBox="1"/>
      </xdr:nvSpPr>
      <xdr:spPr>
        <a:xfrm>
          <a:off x="15213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147320</xdr:rowOff>
    </xdr:from>
    <xdr:to>
      <xdr:col>76</xdr:col>
      <xdr:colOff>114300</xdr:colOff>
      <xdr:row>96</xdr:row>
      <xdr:rowOff>55245</xdr:rowOff>
    </xdr:to>
    <xdr:cxnSp macro="">
      <xdr:nvCxnSpPr>
        <xdr:cNvPr id="690" name="直線コネクタ 689"/>
        <xdr:cNvCxnSpPr/>
      </xdr:nvCxnSpPr>
      <xdr:spPr>
        <a:xfrm flipV="1">
          <a:off x="13703300" y="1643507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52705</xdr:rowOff>
    </xdr:from>
    <xdr:to>
      <xdr:col>76</xdr:col>
      <xdr:colOff>165100</xdr:colOff>
      <xdr:row>97</xdr:row>
      <xdr:rowOff>154940</xdr:rowOff>
    </xdr:to>
    <xdr:sp macro="" textlink="">
      <xdr:nvSpPr>
        <xdr:cNvPr id="691" name="フローチャート: 判断 690"/>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145415</xdr:rowOff>
    </xdr:from>
    <xdr:ext cx="534035" cy="258445"/>
    <xdr:sp macro="" textlink="">
      <xdr:nvSpPr>
        <xdr:cNvPr id="692" name="テキスト ボックス 691"/>
        <xdr:cNvSpPr txBox="1"/>
      </xdr:nvSpPr>
      <xdr:spPr>
        <a:xfrm>
          <a:off x="14324965" y="16776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55245</xdr:rowOff>
    </xdr:from>
    <xdr:to>
      <xdr:col>71</xdr:col>
      <xdr:colOff>177800</xdr:colOff>
      <xdr:row>96</xdr:row>
      <xdr:rowOff>60960</xdr:rowOff>
    </xdr:to>
    <xdr:cxnSp macro="">
      <xdr:nvCxnSpPr>
        <xdr:cNvPr id="693" name="直線コネクタ 692"/>
        <xdr:cNvCxnSpPr/>
      </xdr:nvCxnSpPr>
      <xdr:spPr>
        <a:xfrm flipV="1">
          <a:off x="12814300" y="165144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115570</xdr:rowOff>
    </xdr:from>
    <xdr:to>
      <xdr:col>72</xdr:col>
      <xdr:colOff>38100</xdr:colOff>
      <xdr:row>98</xdr:row>
      <xdr:rowOff>45720</xdr:rowOff>
    </xdr:to>
    <xdr:sp macro="" textlink="">
      <xdr:nvSpPr>
        <xdr:cNvPr id="694" name="フローチャート: 判断 693"/>
        <xdr:cNvSpPr/>
      </xdr:nvSpPr>
      <xdr:spPr>
        <a:xfrm>
          <a:off x="13652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36830</xdr:rowOff>
    </xdr:from>
    <xdr:ext cx="534035" cy="259080"/>
    <xdr:sp macro="" textlink="">
      <xdr:nvSpPr>
        <xdr:cNvPr id="695" name="テキスト ボックス 694"/>
        <xdr:cNvSpPr txBox="1"/>
      </xdr:nvSpPr>
      <xdr:spPr>
        <a:xfrm>
          <a:off x="13435965" y="1683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127635</xdr:rowOff>
    </xdr:from>
    <xdr:to>
      <xdr:col>67</xdr:col>
      <xdr:colOff>101600</xdr:colOff>
      <xdr:row>98</xdr:row>
      <xdr:rowOff>57785</xdr:rowOff>
    </xdr:to>
    <xdr:sp macro="" textlink="">
      <xdr:nvSpPr>
        <xdr:cNvPr id="696" name="フローチャート: 判断 695"/>
        <xdr:cNvSpPr/>
      </xdr:nvSpPr>
      <xdr:spPr>
        <a:xfrm>
          <a:off x="12763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48895</xdr:rowOff>
    </xdr:from>
    <xdr:ext cx="534035" cy="259080"/>
    <xdr:sp macro="" textlink="">
      <xdr:nvSpPr>
        <xdr:cNvPr id="697" name="テキスト ボックス 696"/>
        <xdr:cNvSpPr txBox="1"/>
      </xdr:nvSpPr>
      <xdr:spPr>
        <a:xfrm>
          <a:off x="12546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133985</xdr:rowOff>
    </xdr:from>
    <xdr:to>
      <xdr:col>85</xdr:col>
      <xdr:colOff>177800</xdr:colOff>
      <xdr:row>96</xdr:row>
      <xdr:rowOff>64135</xdr:rowOff>
    </xdr:to>
    <xdr:sp macro="" textlink="">
      <xdr:nvSpPr>
        <xdr:cNvPr id="703" name="楕円 702"/>
        <xdr:cNvSpPr/>
      </xdr:nvSpPr>
      <xdr:spPr>
        <a:xfrm>
          <a:off x="162687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156845</xdr:rowOff>
    </xdr:from>
    <xdr:ext cx="534670" cy="258445"/>
    <xdr:sp macro="" textlink="">
      <xdr:nvSpPr>
        <xdr:cNvPr id="704" name="積立金該当値テキスト"/>
        <xdr:cNvSpPr txBox="1"/>
      </xdr:nvSpPr>
      <xdr:spPr>
        <a:xfrm>
          <a:off x="16370300" y="16273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8255</xdr:rowOff>
    </xdr:from>
    <xdr:to>
      <xdr:col>81</xdr:col>
      <xdr:colOff>101600</xdr:colOff>
      <xdr:row>95</xdr:row>
      <xdr:rowOff>109855</xdr:rowOff>
    </xdr:to>
    <xdr:sp macro="" textlink="">
      <xdr:nvSpPr>
        <xdr:cNvPr id="705" name="楕円 704"/>
        <xdr:cNvSpPr/>
      </xdr:nvSpPr>
      <xdr:spPr>
        <a:xfrm>
          <a:off x="154305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126365</xdr:rowOff>
    </xdr:from>
    <xdr:ext cx="534035" cy="259080"/>
    <xdr:sp macro="" textlink="">
      <xdr:nvSpPr>
        <xdr:cNvPr id="706" name="テキスト ボックス 705"/>
        <xdr:cNvSpPr txBox="1"/>
      </xdr:nvSpPr>
      <xdr:spPr>
        <a:xfrm>
          <a:off x="15213965" y="16071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96520</xdr:rowOff>
    </xdr:from>
    <xdr:to>
      <xdr:col>76</xdr:col>
      <xdr:colOff>165100</xdr:colOff>
      <xdr:row>96</xdr:row>
      <xdr:rowOff>26670</xdr:rowOff>
    </xdr:to>
    <xdr:sp macro="" textlink="">
      <xdr:nvSpPr>
        <xdr:cNvPr id="707" name="楕円 706"/>
        <xdr:cNvSpPr/>
      </xdr:nvSpPr>
      <xdr:spPr>
        <a:xfrm>
          <a:off x="145415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43180</xdr:rowOff>
    </xdr:from>
    <xdr:ext cx="534035" cy="258445"/>
    <xdr:sp macro="" textlink="">
      <xdr:nvSpPr>
        <xdr:cNvPr id="708" name="テキスト ボックス 707"/>
        <xdr:cNvSpPr txBox="1"/>
      </xdr:nvSpPr>
      <xdr:spPr>
        <a:xfrm>
          <a:off x="14324965" y="16159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4445</xdr:rowOff>
    </xdr:from>
    <xdr:to>
      <xdr:col>72</xdr:col>
      <xdr:colOff>38100</xdr:colOff>
      <xdr:row>96</xdr:row>
      <xdr:rowOff>106045</xdr:rowOff>
    </xdr:to>
    <xdr:sp macro="" textlink="">
      <xdr:nvSpPr>
        <xdr:cNvPr id="709" name="楕円 708"/>
        <xdr:cNvSpPr/>
      </xdr:nvSpPr>
      <xdr:spPr>
        <a:xfrm>
          <a:off x="13652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122555</xdr:rowOff>
    </xdr:from>
    <xdr:ext cx="534035" cy="258445"/>
    <xdr:sp macro="" textlink="">
      <xdr:nvSpPr>
        <xdr:cNvPr id="710" name="テキスト ボックス 709"/>
        <xdr:cNvSpPr txBox="1"/>
      </xdr:nvSpPr>
      <xdr:spPr>
        <a:xfrm>
          <a:off x="13435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10160</xdr:rowOff>
    </xdr:from>
    <xdr:to>
      <xdr:col>67</xdr:col>
      <xdr:colOff>101600</xdr:colOff>
      <xdr:row>96</xdr:row>
      <xdr:rowOff>111760</xdr:rowOff>
    </xdr:to>
    <xdr:sp macro="" textlink="">
      <xdr:nvSpPr>
        <xdr:cNvPr id="711" name="楕円 710"/>
        <xdr:cNvSpPr/>
      </xdr:nvSpPr>
      <xdr:spPr>
        <a:xfrm>
          <a:off x="12763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128270</xdr:rowOff>
    </xdr:from>
    <xdr:ext cx="534035" cy="259080"/>
    <xdr:sp macro="" textlink="">
      <xdr:nvSpPr>
        <xdr:cNvPr id="712" name="テキスト ボックス 711"/>
        <xdr:cNvSpPr txBox="1"/>
      </xdr:nvSpPr>
      <xdr:spPr>
        <a:xfrm>
          <a:off x="12546965" y="16244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4" name="テキスト ボックス 72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6" name="テキスト ボックス 72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8" name="テキスト ボックス 727"/>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0" name="テキスト ボックス 729"/>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39</xdr:row>
      <xdr:rowOff>44450</xdr:rowOff>
    </xdr:to>
    <xdr:cxnSp macro="">
      <xdr:nvCxnSpPr>
        <xdr:cNvPr id="736" name="直線コネクタ 735"/>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39"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40" name="直線コネクタ 739"/>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29210</xdr:rowOff>
    </xdr:from>
    <xdr:ext cx="469900" cy="258445"/>
    <xdr:sp macro="" textlink="">
      <xdr:nvSpPr>
        <xdr:cNvPr id="742" name="投資及び出資金平均値テキスト"/>
        <xdr:cNvSpPr txBox="1"/>
      </xdr:nvSpPr>
      <xdr:spPr>
        <a:xfrm>
          <a:off x="22212300" y="63728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743" name="フローチャート: 判断 742"/>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106045</xdr:rowOff>
    </xdr:to>
    <xdr:sp macro="" textlink="">
      <xdr:nvSpPr>
        <xdr:cNvPr id="745" name="フローチャート: 判断 744"/>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122555</xdr:rowOff>
    </xdr:from>
    <xdr:ext cx="469265" cy="258445"/>
    <xdr:sp macro="" textlink="">
      <xdr:nvSpPr>
        <xdr:cNvPr id="746" name="テキスト ボックス 745"/>
        <xdr:cNvSpPr txBox="1"/>
      </xdr:nvSpPr>
      <xdr:spPr>
        <a:xfrm>
          <a:off x="21088350" y="6294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8" name="フローチャート: 判断 74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109220</xdr:rowOff>
    </xdr:from>
    <xdr:ext cx="469265" cy="258445"/>
    <xdr:sp macro="" textlink="">
      <xdr:nvSpPr>
        <xdr:cNvPr id="749" name="テキスト ボックス 748"/>
        <xdr:cNvSpPr txBox="1"/>
      </xdr:nvSpPr>
      <xdr:spPr>
        <a:xfrm>
          <a:off x="20199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115570</xdr:rowOff>
    </xdr:from>
    <xdr:to>
      <xdr:col>102</xdr:col>
      <xdr:colOff>114300</xdr:colOff>
      <xdr:row>39</xdr:row>
      <xdr:rowOff>44450</xdr:rowOff>
    </xdr:to>
    <xdr:cxnSp macro="">
      <xdr:nvCxnSpPr>
        <xdr:cNvPr id="750" name="直線コネクタ 749"/>
        <xdr:cNvCxnSpPr/>
      </xdr:nvCxnSpPr>
      <xdr:spPr>
        <a:xfrm>
          <a:off x="18656300" y="66306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169545</xdr:rowOff>
    </xdr:from>
    <xdr:to>
      <xdr:col>102</xdr:col>
      <xdr:colOff>165100</xdr:colOff>
      <xdr:row>36</xdr:row>
      <xdr:rowOff>99695</xdr:rowOff>
    </xdr:to>
    <xdr:sp macro="" textlink="">
      <xdr:nvSpPr>
        <xdr:cNvPr id="751" name="フローチャート: 判断 750"/>
        <xdr:cNvSpPr/>
      </xdr:nvSpPr>
      <xdr:spPr>
        <a:xfrm>
          <a:off x="19494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116205</xdr:rowOff>
    </xdr:from>
    <xdr:ext cx="469265" cy="259080"/>
    <xdr:sp macro="" textlink="">
      <xdr:nvSpPr>
        <xdr:cNvPr id="752" name="テキスト ボックス 751"/>
        <xdr:cNvSpPr txBox="1"/>
      </xdr:nvSpPr>
      <xdr:spPr>
        <a:xfrm>
          <a:off x="19310350" y="5945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3" name="フローチャート: 判断 752"/>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153035</xdr:rowOff>
    </xdr:from>
    <xdr:ext cx="469265" cy="259080"/>
    <xdr:sp macro="" textlink="">
      <xdr:nvSpPr>
        <xdr:cNvPr id="754" name="テキスト ボックス 753"/>
        <xdr:cNvSpPr txBox="1"/>
      </xdr:nvSpPr>
      <xdr:spPr>
        <a:xfrm>
          <a:off x="18421350" y="6153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3" name="テキスト ボックス 762"/>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5" name="テキスト ボックス 764"/>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7" name="テキスト ボックス 766"/>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64770</xdr:rowOff>
    </xdr:from>
    <xdr:to>
      <xdr:col>98</xdr:col>
      <xdr:colOff>38100</xdr:colOff>
      <xdr:row>38</xdr:row>
      <xdr:rowOff>166370</xdr:rowOff>
    </xdr:to>
    <xdr:sp macro="" textlink="">
      <xdr:nvSpPr>
        <xdr:cNvPr id="768" name="楕円 767"/>
        <xdr:cNvSpPr/>
      </xdr:nvSpPr>
      <xdr:spPr>
        <a:xfrm>
          <a:off x="18605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157480</xdr:rowOff>
    </xdr:from>
    <xdr:ext cx="378460" cy="258445"/>
    <xdr:sp macro="" textlink="">
      <xdr:nvSpPr>
        <xdr:cNvPr id="769" name="テキスト ボックス 768"/>
        <xdr:cNvSpPr txBox="1"/>
      </xdr:nvSpPr>
      <xdr:spPr>
        <a:xfrm>
          <a:off x="18467070" y="6672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1" name="テキスト ボックス 78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5" name="テキスト ボックス 78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1" name="テキスト ボックス 79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123190</xdr:rowOff>
    </xdr:from>
    <xdr:to>
      <xdr:col>116</xdr:col>
      <xdr:colOff>62865</xdr:colOff>
      <xdr:row>59</xdr:row>
      <xdr:rowOff>44450</xdr:rowOff>
    </xdr:to>
    <xdr:cxnSp macro="">
      <xdr:nvCxnSpPr>
        <xdr:cNvPr id="793" name="直線コネクタ 792"/>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69850</xdr:rowOff>
    </xdr:from>
    <xdr:ext cx="534670" cy="259080"/>
    <xdr:sp macro="" textlink="">
      <xdr:nvSpPr>
        <xdr:cNvPr id="796"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123190</xdr:rowOff>
    </xdr:from>
    <xdr:to>
      <xdr:col>116</xdr:col>
      <xdr:colOff>152400</xdr:colOff>
      <xdr:row>49</xdr:row>
      <xdr:rowOff>123190</xdr:rowOff>
    </xdr:to>
    <xdr:cxnSp macro="">
      <xdr:nvCxnSpPr>
        <xdr:cNvPr id="797" name="直線コネクタ 796"/>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40640</xdr:rowOff>
    </xdr:from>
    <xdr:to>
      <xdr:col>116</xdr:col>
      <xdr:colOff>63500</xdr:colOff>
      <xdr:row>59</xdr:row>
      <xdr:rowOff>40640</xdr:rowOff>
    </xdr:to>
    <xdr:cxnSp macro="">
      <xdr:nvCxnSpPr>
        <xdr:cNvPr id="798" name="直線コネクタ 797"/>
        <xdr:cNvCxnSpPr/>
      </xdr:nvCxnSpPr>
      <xdr:spPr>
        <a:xfrm>
          <a:off x="21323300" y="10156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106045</xdr:rowOff>
    </xdr:from>
    <xdr:ext cx="469900" cy="259080"/>
    <xdr:sp macro="" textlink="">
      <xdr:nvSpPr>
        <xdr:cNvPr id="799" name="貸付金平均値テキスト"/>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83185</xdr:rowOff>
    </xdr:from>
    <xdr:to>
      <xdr:col>116</xdr:col>
      <xdr:colOff>114300</xdr:colOff>
      <xdr:row>59</xdr:row>
      <xdr:rowOff>13335</xdr:rowOff>
    </xdr:to>
    <xdr:sp macro="" textlink="">
      <xdr:nvSpPr>
        <xdr:cNvPr id="800" name="フローチャート: 判断 799"/>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40640</xdr:rowOff>
    </xdr:from>
    <xdr:to>
      <xdr:col>111</xdr:col>
      <xdr:colOff>177800</xdr:colOff>
      <xdr:row>59</xdr:row>
      <xdr:rowOff>40640</xdr:rowOff>
    </xdr:to>
    <xdr:cxnSp macro="">
      <xdr:nvCxnSpPr>
        <xdr:cNvPr id="801" name="直線コネクタ 800"/>
        <xdr:cNvCxnSpPr/>
      </xdr:nvCxnSpPr>
      <xdr:spPr>
        <a:xfrm>
          <a:off x="20434300" y="1015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802" name="フローチャート: 判断 801"/>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9265" cy="259080"/>
    <xdr:sp macro="" textlink="">
      <xdr:nvSpPr>
        <xdr:cNvPr id="803" name="テキスト ボックス 802"/>
        <xdr:cNvSpPr txBox="1"/>
      </xdr:nvSpPr>
      <xdr:spPr>
        <a:xfrm>
          <a:off x="21088350" y="980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40640</xdr:rowOff>
    </xdr:from>
    <xdr:to>
      <xdr:col>107</xdr:col>
      <xdr:colOff>50800</xdr:colOff>
      <xdr:row>59</xdr:row>
      <xdr:rowOff>40640</xdr:rowOff>
    </xdr:to>
    <xdr:cxnSp macro="">
      <xdr:nvCxnSpPr>
        <xdr:cNvPr id="804" name="直線コネクタ 803"/>
        <xdr:cNvCxnSpPr/>
      </xdr:nvCxnSpPr>
      <xdr:spPr>
        <a:xfrm>
          <a:off x="19545300" y="1015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8890</xdr:rowOff>
    </xdr:to>
    <xdr:sp macro="" textlink="">
      <xdr:nvSpPr>
        <xdr:cNvPr id="805" name="フローチャート: 判断 804"/>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25400</xdr:rowOff>
    </xdr:from>
    <xdr:ext cx="469265" cy="259080"/>
    <xdr:sp macro="" textlink="">
      <xdr:nvSpPr>
        <xdr:cNvPr id="806" name="テキスト ボックス 805"/>
        <xdr:cNvSpPr txBox="1"/>
      </xdr:nvSpPr>
      <xdr:spPr>
        <a:xfrm>
          <a:off x="20199350"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40640</xdr:rowOff>
    </xdr:from>
    <xdr:to>
      <xdr:col>102</xdr:col>
      <xdr:colOff>114300</xdr:colOff>
      <xdr:row>59</xdr:row>
      <xdr:rowOff>40640</xdr:rowOff>
    </xdr:to>
    <xdr:cxnSp macro="">
      <xdr:nvCxnSpPr>
        <xdr:cNvPr id="807" name="直線コネクタ 806"/>
        <xdr:cNvCxnSpPr/>
      </xdr:nvCxnSpPr>
      <xdr:spPr>
        <a:xfrm>
          <a:off x="18656300" y="1015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125095</xdr:rowOff>
    </xdr:from>
    <xdr:to>
      <xdr:col>102</xdr:col>
      <xdr:colOff>165100</xdr:colOff>
      <xdr:row>58</xdr:row>
      <xdr:rowOff>55245</xdr:rowOff>
    </xdr:to>
    <xdr:sp macro="" textlink="">
      <xdr:nvSpPr>
        <xdr:cNvPr id="808" name="フローチャート: 判断 807"/>
        <xdr:cNvSpPr/>
      </xdr:nvSpPr>
      <xdr:spPr>
        <a:xfrm>
          <a:off x="19494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71755</xdr:rowOff>
    </xdr:from>
    <xdr:ext cx="469265" cy="259080"/>
    <xdr:sp macro="" textlink="">
      <xdr:nvSpPr>
        <xdr:cNvPr id="809" name="テキスト ボックス 808"/>
        <xdr:cNvSpPr txBox="1"/>
      </xdr:nvSpPr>
      <xdr:spPr>
        <a:xfrm>
          <a:off x="19310350" y="967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133985</xdr:rowOff>
    </xdr:from>
    <xdr:to>
      <xdr:col>98</xdr:col>
      <xdr:colOff>38100</xdr:colOff>
      <xdr:row>58</xdr:row>
      <xdr:rowOff>64135</xdr:rowOff>
    </xdr:to>
    <xdr:sp macro="" textlink="">
      <xdr:nvSpPr>
        <xdr:cNvPr id="810" name="フローチャート: 判断 809"/>
        <xdr:cNvSpPr/>
      </xdr:nvSpPr>
      <xdr:spPr>
        <a:xfrm>
          <a:off x="18605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80645</xdr:rowOff>
    </xdr:from>
    <xdr:ext cx="469265" cy="259080"/>
    <xdr:sp macro="" textlink="">
      <xdr:nvSpPr>
        <xdr:cNvPr id="811" name="テキスト ボックス 810"/>
        <xdr:cNvSpPr txBox="1"/>
      </xdr:nvSpPr>
      <xdr:spPr>
        <a:xfrm>
          <a:off x="18421350" y="968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161290</xdr:rowOff>
    </xdr:from>
    <xdr:to>
      <xdr:col>116</xdr:col>
      <xdr:colOff>114300</xdr:colOff>
      <xdr:row>59</xdr:row>
      <xdr:rowOff>91440</xdr:rowOff>
    </xdr:to>
    <xdr:sp macro="" textlink="">
      <xdr:nvSpPr>
        <xdr:cNvPr id="817" name="楕円 816"/>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76200</xdr:rowOff>
    </xdr:from>
    <xdr:ext cx="378460" cy="258445"/>
    <xdr:sp macro="" textlink="">
      <xdr:nvSpPr>
        <xdr:cNvPr id="818" name="貸付金該当値テキスト"/>
        <xdr:cNvSpPr txBox="1"/>
      </xdr:nvSpPr>
      <xdr:spPr>
        <a:xfrm>
          <a:off x="22212300" y="100203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19" name="楕円 818"/>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81915</xdr:rowOff>
    </xdr:from>
    <xdr:ext cx="378460" cy="259080"/>
    <xdr:sp macro="" textlink="">
      <xdr:nvSpPr>
        <xdr:cNvPr id="820" name="テキスト ボックス 819"/>
        <xdr:cNvSpPr txBox="1"/>
      </xdr:nvSpPr>
      <xdr:spPr>
        <a:xfrm>
          <a:off x="21134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160655</xdr:rowOff>
    </xdr:from>
    <xdr:to>
      <xdr:col>107</xdr:col>
      <xdr:colOff>101600</xdr:colOff>
      <xdr:row>59</xdr:row>
      <xdr:rowOff>90805</xdr:rowOff>
    </xdr:to>
    <xdr:sp macro="" textlink="">
      <xdr:nvSpPr>
        <xdr:cNvPr id="821" name="楕円 820"/>
        <xdr:cNvSpPr/>
      </xdr:nvSpPr>
      <xdr:spPr>
        <a:xfrm>
          <a:off x="2038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81915</xdr:rowOff>
    </xdr:from>
    <xdr:ext cx="378460" cy="259080"/>
    <xdr:sp macro="" textlink="">
      <xdr:nvSpPr>
        <xdr:cNvPr id="822" name="テキスト ボックス 821"/>
        <xdr:cNvSpPr txBox="1"/>
      </xdr:nvSpPr>
      <xdr:spPr>
        <a:xfrm>
          <a:off x="20245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160655</xdr:rowOff>
    </xdr:from>
    <xdr:to>
      <xdr:col>102</xdr:col>
      <xdr:colOff>165100</xdr:colOff>
      <xdr:row>59</xdr:row>
      <xdr:rowOff>90805</xdr:rowOff>
    </xdr:to>
    <xdr:sp macro="" textlink="">
      <xdr:nvSpPr>
        <xdr:cNvPr id="823" name="楕円 822"/>
        <xdr:cNvSpPr/>
      </xdr:nvSpPr>
      <xdr:spPr>
        <a:xfrm>
          <a:off x="19494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81915</xdr:rowOff>
    </xdr:from>
    <xdr:ext cx="378460" cy="259080"/>
    <xdr:sp macro="" textlink="">
      <xdr:nvSpPr>
        <xdr:cNvPr id="824" name="テキスト ボックス 823"/>
        <xdr:cNvSpPr txBox="1"/>
      </xdr:nvSpPr>
      <xdr:spPr>
        <a:xfrm>
          <a:off x="19356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160655</xdr:rowOff>
    </xdr:from>
    <xdr:to>
      <xdr:col>98</xdr:col>
      <xdr:colOff>38100</xdr:colOff>
      <xdr:row>59</xdr:row>
      <xdr:rowOff>90805</xdr:rowOff>
    </xdr:to>
    <xdr:sp macro="" textlink="">
      <xdr:nvSpPr>
        <xdr:cNvPr id="825" name="楕円 824"/>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81915</xdr:rowOff>
    </xdr:from>
    <xdr:ext cx="378460" cy="259080"/>
    <xdr:sp macro="" textlink="">
      <xdr:nvSpPr>
        <xdr:cNvPr id="826" name="テキスト ボックス 825"/>
        <xdr:cNvSpPr txBox="1"/>
      </xdr:nvSpPr>
      <xdr:spPr>
        <a:xfrm>
          <a:off x="18467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5" name="テキスト ボックス 83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7" name="テキスト ボックス 836"/>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8" name="直線コネクタ 83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9" name="テキスト ボックス 83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0" name="直線コネクタ 83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41" name="テキスト ボックス 840"/>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2" name="直線コネクタ 84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3" name="テキスト ボックス 84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4" name="直線コネクタ 84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45" name="テキスト ボックス 844"/>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6" name="直線コネクタ 84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7" name="テキスト ボックス 846"/>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8" name="直線コネクタ 84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9" name="テキスト ボックス 848"/>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51" name="テキスト ボックス 850"/>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146050</xdr:rowOff>
    </xdr:from>
    <xdr:to>
      <xdr:col>116</xdr:col>
      <xdr:colOff>62865</xdr:colOff>
      <xdr:row>79</xdr:row>
      <xdr:rowOff>124460</xdr:rowOff>
    </xdr:to>
    <xdr:cxnSp macro="">
      <xdr:nvCxnSpPr>
        <xdr:cNvPr id="853" name="直線コネクタ 852"/>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128270</xdr:rowOff>
    </xdr:from>
    <xdr:ext cx="534670" cy="259080"/>
    <xdr:sp macro="" textlink="">
      <xdr:nvSpPr>
        <xdr:cNvPr id="854"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124460</xdr:rowOff>
    </xdr:from>
    <xdr:to>
      <xdr:col>116</xdr:col>
      <xdr:colOff>152400</xdr:colOff>
      <xdr:row>79</xdr:row>
      <xdr:rowOff>124460</xdr:rowOff>
    </xdr:to>
    <xdr:cxnSp macro="">
      <xdr:nvCxnSpPr>
        <xdr:cNvPr id="855" name="直線コネクタ 854"/>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92710</xdr:rowOff>
    </xdr:from>
    <xdr:ext cx="534670" cy="259080"/>
    <xdr:sp macro="" textlink="">
      <xdr:nvSpPr>
        <xdr:cNvPr id="856"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146050</xdr:rowOff>
    </xdr:from>
    <xdr:to>
      <xdr:col>116</xdr:col>
      <xdr:colOff>152400</xdr:colOff>
      <xdr:row>70</xdr:row>
      <xdr:rowOff>146050</xdr:rowOff>
    </xdr:to>
    <xdr:cxnSp macro="">
      <xdr:nvCxnSpPr>
        <xdr:cNvPr id="857" name="直線コネクタ 856"/>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42545</xdr:rowOff>
    </xdr:from>
    <xdr:to>
      <xdr:col>116</xdr:col>
      <xdr:colOff>63500</xdr:colOff>
      <xdr:row>75</xdr:row>
      <xdr:rowOff>163830</xdr:rowOff>
    </xdr:to>
    <xdr:cxnSp macro="">
      <xdr:nvCxnSpPr>
        <xdr:cNvPr id="858" name="直線コネクタ 857"/>
        <xdr:cNvCxnSpPr/>
      </xdr:nvCxnSpPr>
      <xdr:spPr>
        <a:xfrm flipV="1">
          <a:off x="21323300" y="1290129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101600</xdr:rowOff>
    </xdr:from>
    <xdr:ext cx="534670" cy="259080"/>
    <xdr:sp macro="" textlink="">
      <xdr:nvSpPr>
        <xdr:cNvPr id="859" name="繰出金平均値テキスト"/>
        <xdr:cNvSpPr txBox="1"/>
      </xdr:nvSpPr>
      <xdr:spPr>
        <a:xfrm>
          <a:off x="22212300" y="1296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123190</xdr:rowOff>
    </xdr:from>
    <xdr:to>
      <xdr:col>116</xdr:col>
      <xdr:colOff>114300</xdr:colOff>
      <xdr:row>76</xdr:row>
      <xdr:rowOff>53340</xdr:rowOff>
    </xdr:to>
    <xdr:sp macro="" textlink="">
      <xdr:nvSpPr>
        <xdr:cNvPr id="860" name="フローチャート: 判断 859"/>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133350</xdr:rowOff>
    </xdr:from>
    <xdr:to>
      <xdr:col>111</xdr:col>
      <xdr:colOff>177800</xdr:colOff>
      <xdr:row>75</xdr:row>
      <xdr:rowOff>163830</xdr:rowOff>
    </xdr:to>
    <xdr:cxnSp macro="">
      <xdr:nvCxnSpPr>
        <xdr:cNvPr id="861" name="直線コネクタ 860"/>
        <xdr:cNvCxnSpPr/>
      </xdr:nvCxnSpPr>
      <xdr:spPr>
        <a:xfrm>
          <a:off x="20434300" y="12992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19685</xdr:rowOff>
    </xdr:from>
    <xdr:to>
      <xdr:col>112</xdr:col>
      <xdr:colOff>38100</xdr:colOff>
      <xdr:row>76</xdr:row>
      <xdr:rowOff>121285</xdr:rowOff>
    </xdr:to>
    <xdr:sp macro="" textlink="">
      <xdr:nvSpPr>
        <xdr:cNvPr id="862" name="フローチャート: 判断 861"/>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112395</xdr:rowOff>
    </xdr:from>
    <xdr:ext cx="534035" cy="258445"/>
    <xdr:sp macro="" textlink="">
      <xdr:nvSpPr>
        <xdr:cNvPr id="863" name="テキスト ボックス 862"/>
        <xdr:cNvSpPr txBox="1"/>
      </xdr:nvSpPr>
      <xdr:spPr>
        <a:xfrm>
          <a:off x="21055965" y="13142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133350</xdr:rowOff>
    </xdr:from>
    <xdr:to>
      <xdr:col>107</xdr:col>
      <xdr:colOff>50800</xdr:colOff>
      <xdr:row>76</xdr:row>
      <xdr:rowOff>46355</xdr:rowOff>
    </xdr:to>
    <xdr:cxnSp macro="">
      <xdr:nvCxnSpPr>
        <xdr:cNvPr id="864" name="直線コネクタ 863"/>
        <xdr:cNvCxnSpPr/>
      </xdr:nvCxnSpPr>
      <xdr:spPr>
        <a:xfrm flipV="1">
          <a:off x="19545300" y="1299210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48895</xdr:rowOff>
    </xdr:from>
    <xdr:to>
      <xdr:col>107</xdr:col>
      <xdr:colOff>101600</xdr:colOff>
      <xdr:row>76</xdr:row>
      <xdr:rowOff>150495</xdr:rowOff>
    </xdr:to>
    <xdr:sp macro="" textlink="">
      <xdr:nvSpPr>
        <xdr:cNvPr id="865" name="フローチャート: 判断 864"/>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141605</xdr:rowOff>
    </xdr:from>
    <xdr:ext cx="534035" cy="259080"/>
    <xdr:sp macro="" textlink="">
      <xdr:nvSpPr>
        <xdr:cNvPr id="866" name="テキスト ボックス 865"/>
        <xdr:cNvSpPr txBox="1"/>
      </xdr:nvSpPr>
      <xdr:spPr>
        <a:xfrm>
          <a:off x="20166965" y="1317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61595</xdr:rowOff>
    </xdr:from>
    <xdr:to>
      <xdr:col>102</xdr:col>
      <xdr:colOff>114300</xdr:colOff>
      <xdr:row>76</xdr:row>
      <xdr:rowOff>46355</xdr:rowOff>
    </xdr:to>
    <xdr:cxnSp macro="">
      <xdr:nvCxnSpPr>
        <xdr:cNvPr id="867" name="直線コネクタ 866"/>
        <xdr:cNvCxnSpPr/>
      </xdr:nvCxnSpPr>
      <xdr:spPr>
        <a:xfrm>
          <a:off x="18656300" y="12748895"/>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165100</xdr:rowOff>
    </xdr:from>
    <xdr:to>
      <xdr:col>102</xdr:col>
      <xdr:colOff>165100</xdr:colOff>
      <xdr:row>75</xdr:row>
      <xdr:rowOff>95250</xdr:rowOff>
    </xdr:to>
    <xdr:sp macro="" textlink="">
      <xdr:nvSpPr>
        <xdr:cNvPr id="868" name="フローチャート: 判断 867"/>
        <xdr:cNvSpPr/>
      </xdr:nvSpPr>
      <xdr:spPr>
        <a:xfrm>
          <a:off x="19494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111760</xdr:rowOff>
    </xdr:from>
    <xdr:ext cx="534035" cy="258445"/>
    <xdr:sp macro="" textlink="">
      <xdr:nvSpPr>
        <xdr:cNvPr id="869" name="テキスト ボックス 868"/>
        <xdr:cNvSpPr txBox="1"/>
      </xdr:nvSpPr>
      <xdr:spPr>
        <a:xfrm>
          <a:off x="19277965" y="1262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144145</xdr:rowOff>
    </xdr:from>
    <xdr:to>
      <xdr:col>98</xdr:col>
      <xdr:colOff>38100</xdr:colOff>
      <xdr:row>74</xdr:row>
      <xdr:rowOff>74930</xdr:rowOff>
    </xdr:to>
    <xdr:sp macro="" textlink="">
      <xdr:nvSpPr>
        <xdr:cNvPr id="870" name="フローチャート: 判断 869"/>
        <xdr:cNvSpPr/>
      </xdr:nvSpPr>
      <xdr:spPr>
        <a:xfrm>
          <a:off x="18605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90805</xdr:rowOff>
    </xdr:from>
    <xdr:ext cx="534035" cy="258445"/>
    <xdr:sp macro="" textlink="">
      <xdr:nvSpPr>
        <xdr:cNvPr id="871" name="テキスト ボックス 870"/>
        <xdr:cNvSpPr txBox="1"/>
      </xdr:nvSpPr>
      <xdr:spPr>
        <a:xfrm>
          <a:off x="18388965" y="12435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163195</xdr:rowOff>
    </xdr:from>
    <xdr:to>
      <xdr:col>116</xdr:col>
      <xdr:colOff>114300</xdr:colOff>
      <xdr:row>75</xdr:row>
      <xdr:rowOff>93345</xdr:rowOff>
    </xdr:to>
    <xdr:sp macro="" textlink="">
      <xdr:nvSpPr>
        <xdr:cNvPr id="877" name="楕円 876"/>
        <xdr:cNvSpPr/>
      </xdr:nvSpPr>
      <xdr:spPr>
        <a:xfrm>
          <a:off x="221107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14605</xdr:rowOff>
    </xdr:from>
    <xdr:ext cx="534670" cy="259080"/>
    <xdr:sp macro="" textlink="">
      <xdr:nvSpPr>
        <xdr:cNvPr id="878" name="繰出金該当値テキスト"/>
        <xdr:cNvSpPr txBox="1"/>
      </xdr:nvSpPr>
      <xdr:spPr>
        <a:xfrm>
          <a:off x="22212300" y="1270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113030</xdr:rowOff>
    </xdr:from>
    <xdr:to>
      <xdr:col>112</xdr:col>
      <xdr:colOff>38100</xdr:colOff>
      <xdr:row>76</xdr:row>
      <xdr:rowOff>43180</xdr:rowOff>
    </xdr:to>
    <xdr:sp macro="" textlink="">
      <xdr:nvSpPr>
        <xdr:cNvPr id="879" name="楕円 878"/>
        <xdr:cNvSpPr/>
      </xdr:nvSpPr>
      <xdr:spPr>
        <a:xfrm>
          <a:off x="21272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59690</xdr:rowOff>
    </xdr:from>
    <xdr:ext cx="534035" cy="259080"/>
    <xdr:sp macro="" textlink="">
      <xdr:nvSpPr>
        <xdr:cNvPr id="880" name="テキスト ボックス 879"/>
        <xdr:cNvSpPr txBox="1"/>
      </xdr:nvSpPr>
      <xdr:spPr>
        <a:xfrm>
          <a:off x="21055965" y="12746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82550</xdr:rowOff>
    </xdr:from>
    <xdr:to>
      <xdr:col>107</xdr:col>
      <xdr:colOff>101600</xdr:colOff>
      <xdr:row>76</xdr:row>
      <xdr:rowOff>12700</xdr:rowOff>
    </xdr:to>
    <xdr:sp macro="" textlink="">
      <xdr:nvSpPr>
        <xdr:cNvPr id="881" name="楕円 880"/>
        <xdr:cNvSpPr/>
      </xdr:nvSpPr>
      <xdr:spPr>
        <a:xfrm>
          <a:off x="20383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29210</xdr:rowOff>
    </xdr:from>
    <xdr:ext cx="534035" cy="258445"/>
    <xdr:sp macro="" textlink="">
      <xdr:nvSpPr>
        <xdr:cNvPr id="882" name="テキスト ボックス 881"/>
        <xdr:cNvSpPr txBox="1"/>
      </xdr:nvSpPr>
      <xdr:spPr>
        <a:xfrm>
          <a:off x="20166965" y="12716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167005</xdr:rowOff>
    </xdr:from>
    <xdr:to>
      <xdr:col>102</xdr:col>
      <xdr:colOff>165100</xdr:colOff>
      <xdr:row>76</xdr:row>
      <xdr:rowOff>97790</xdr:rowOff>
    </xdr:to>
    <xdr:sp macro="" textlink="">
      <xdr:nvSpPr>
        <xdr:cNvPr id="883" name="楕円 882"/>
        <xdr:cNvSpPr/>
      </xdr:nvSpPr>
      <xdr:spPr>
        <a:xfrm>
          <a:off x="19494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88265</xdr:rowOff>
    </xdr:from>
    <xdr:ext cx="534035" cy="258445"/>
    <xdr:sp macro="" textlink="">
      <xdr:nvSpPr>
        <xdr:cNvPr id="884" name="テキスト ボックス 883"/>
        <xdr:cNvSpPr txBox="1"/>
      </xdr:nvSpPr>
      <xdr:spPr>
        <a:xfrm>
          <a:off x="19277965" y="1311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10795</xdr:rowOff>
    </xdr:from>
    <xdr:to>
      <xdr:col>98</xdr:col>
      <xdr:colOff>38100</xdr:colOff>
      <xdr:row>74</xdr:row>
      <xdr:rowOff>112395</xdr:rowOff>
    </xdr:to>
    <xdr:sp macro="" textlink="">
      <xdr:nvSpPr>
        <xdr:cNvPr id="885" name="楕円 884"/>
        <xdr:cNvSpPr/>
      </xdr:nvSpPr>
      <xdr:spPr>
        <a:xfrm>
          <a:off x="18605500" y="126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103505</xdr:rowOff>
    </xdr:from>
    <xdr:ext cx="534035" cy="259080"/>
    <xdr:sp macro="" textlink="">
      <xdr:nvSpPr>
        <xdr:cNvPr id="886" name="テキスト ボックス 885"/>
        <xdr:cNvSpPr txBox="1"/>
      </xdr:nvSpPr>
      <xdr:spPr>
        <a:xfrm>
          <a:off x="18388965" y="1279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ほとんどの費目について住民一人当たりのコストが類似団体平均値と比較してかなり</a:t>
          </a:r>
          <a:r>
            <a:rPr kumimoji="1" lang="ja-JP" altLang="en-US" sz="1100">
              <a:latin typeface="ＭＳ Ｐゴシック"/>
              <a:ea typeface="ＭＳ Ｐゴシック"/>
            </a:rPr>
            <a:t>高い</a:t>
          </a:r>
          <a:r>
            <a:rPr kumimoji="1" lang="ja-JP" altLang="en-US" sz="1300">
              <a:latin typeface="ＭＳ Ｐゴシック"/>
              <a:ea typeface="ＭＳ Ｐゴシック"/>
            </a:rPr>
            <a:t>水準で推移している。特に、扶助費については、類似団体内順位が前年度以前に引き続き１位となっており、扶助費の増加抑制に努める必要があるものの、重点施策である子育て環境の充実化を図る取組みなどにより、今後も増加傾向が続くと見込まれるため、他の経費について見直しを図るなど、負担の増大に備える必要がある。
　また、普通建設事業についても、類似団体内順位が１位となっており、新設廃棄物処理施設整備事業や学校給食施設整備事業等の大型公共施設の建設事業が重なったことが要因と考えられる。
　積立金については、前年度より減となっているが、要因として前年度実質収支額の減少に伴い財政調整基金の積立額が減少したことが挙げられる。
　公債費については、全国平均及び沖縄県平均よりも低い数値となっているが、類似団体平均値よりは少し高くなっている。今後は、これまでに発行した大型建設事業に伴う一般補助事業債などの償還が始まることから、公債費の増加が見込まれる。市債の新規発行に際しては、事業の重要性や緊急性等を十分に検討し、市債残高の増加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64,554
63,678
210.80
52,016,777
49,367,230
1,551,695
17,650,738
28,071,104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32.1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39370</xdr:rowOff>
    </xdr:from>
    <xdr:to>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157480</xdr:rowOff>
    </xdr:from>
    <xdr:ext cx="469900" cy="258445"/>
    <xdr:sp macro="" textlink="">
      <xdr:nvSpPr>
        <xdr:cNvPr id="57" name="議会費最大値テキスト"/>
        <xdr:cNvSpPr txBox="1"/>
      </xdr:nvSpPr>
      <xdr:spPr>
        <a:xfrm>
          <a:off x="4686300" y="5129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23</xdr:col>
      <xdr:colOff>165100</xdr:colOff>
      <xdr:row>31</xdr:row>
      <xdr:rowOff>39370</xdr:rowOff>
    </xdr:from>
    <xdr:to>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106045</xdr:rowOff>
    </xdr:from>
    <xdr:to>
      <xdr:col>24</xdr:col>
      <xdr:colOff>63500</xdr:colOff>
      <xdr:row>32</xdr:row>
      <xdr:rowOff>107315</xdr:rowOff>
    </xdr:to>
    <xdr:cxnSp macro="">
      <xdr:nvCxnSpPr>
        <xdr:cNvPr id="59" name="直線コネクタ 58"/>
        <xdr:cNvCxnSpPr/>
      </xdr:nvCxnSpPr>
      <xdr:spPr>
        <a:xfrm flipV="1">
          <a:off x="3797300" y="5420995"/>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153670</xdr:rowOff>
    </xdr:from>
    <xdr:ext cx="469900" cy="259080"/>
    <xdr:sp macro="" textlink="">
      <xdr:nvSpPr>
        <xdr:cNvPr id="60" name="議会費平均値テキスト"/>
        <xdr:cNvSpPr txBox="1"/>
      </xdr:nvSpPr>
      <xdr:spPr>
        <a:xfrm>
          <a:off x="4686300" y="5982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85090</xdr:rowOff>
    </xdr:from>
    <xdr:to>
      <xdr:col>19</xdr:col>
      <xdr:colOff>177800</xdr:colOff>
      <xdr:row>32</xdr:row>
      <xdr:rowOff>107315</xdr:rowOff>
    </xdr:to>
    <xdr:cxnSp macro="">
      <xdr:nvCxnSpPr>
        <xdr:cNvPr id="62" name="直線コネクタ 61"/>
        <xdr:cNvCxnSpPr/>
      </xdr:nvCxnSpPr>
      <xdr:spPr>
        <a:xfrm>
          <a:off x="2908300" y="55714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121920</xdr:rowOff>
    </xdr:from>
    <xdr:ext cx="469265" cy="258445"/>
    <xdr:sp macro="" textlink="">
      <xdr:nvSpPr>
        <xdr:cNvPr id="64" name="テキスト ボックス 63"/>
        <xdr:cNvSpPr txBox="1"/>
      </xdr:nvSpPr>
      <xdr:spPr>
        <a:xfrm>
          <a:off x="3562350" y="6122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165100</xdr:rowOff>
    </xdr:from>
    <xdr:to>
      <xdr:col>15</xdr:col>
      <xdr:colOff>50800</xdr:colOff>
      <xdr:row>32</xdr:row>
      <xdr:rowOff>85090</xdr:rowOff>
    </xdr:to>
    <xdr:cxnSp macro="">
      <xdr:nvCxnSpPr>
        <xdr:cNvPr id="65" name="直線コネクタ 64"/>
        <xdr:cNvCxnSpPr/>
      </xdr:nvCxnSpPr>
      <xdr:spPr>
        <a:xfrm>
          <a:off x="2019300" y="54800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xdr:rowOff>
    </xdr:from>
    <xdr:to>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109220</xdr:rowOff>
    </xdr:from>
    <xdr:ext cx="469265" cy="258445"/>
    <xdr:sp macro="" textlink="">
      <xdr:nvSpPr>
        <xdr:cNvPr id="67" name="テキスト ボックス 66"/>
        <xdr:cNvSpPr txBox="1"/>
      </xdr:nvSpPr>
      <xdr:spPr>
        <a:xfrm>
          <a:off x="2673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133985</xdr:rowOff>
    </xdr:from>
    <xdr:to>
      <xdr:col>10</xdr:col>
      <xdr:colOff>114300</xdr:colOff>
      <xdr:row>31</xdr:row>
      <xdr:rowOff>165100</xdr:rowOff>
    </xdr:to>
    <xdr:cxnSp macro="">
      <xdr:nvCxnSpPr>
        <xdr:cNvPr id="68" name="直線コネクタ 67"/>
        <xdr:cNvCxnSpPr/>
      </xdr:nvCxnSpPr>
      <xdr:spPr>
        <a:xfrm>
          <a:off x="1130300" y="54489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141605</xdr:rowOff>
    </xdr:from>
    <xdr:to>
      <xdr:col>10</xdr:col>
      <xdr:colOff>165100</xdr:colOff>
      <xdr:row>35</xdr:row>
      <xdr:rowOff>71755</xdr:rowOff>
    </xdr:to>
    <xdr:sp macro="" textlink="">
      <xdr:nvSpPr>
        <xdr:cNvPr id="69" name="フローチャート: 判断 68"/>
        <xdr:cNvSpPr/>
      </xdr:nvSpPr>
      <xdr:spPr>
        <a:xfrm>
          <a:off x="196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63500</xdr:rowOff>
    </xdr:from>
    <xdr:ext cx="469265" cy="258445"/>
    <xdr:sp macro="" textlink="">
      <xdr:nvSpPr>
        <xdr:cNvPr id="70" name="テキスト ボックス 69"/>
        <xdr:cNvSpPr txBox="1"/>
      </xdr:nvSpPr>
      <xdr:spPr>
        <a:xfrm>
          <a:off x="1784350" y="606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94615</xdr:rowOff>
    </xdr:from>
    <xdr:to>
      <xdr:col>6</xdr:col>
      <xdr:colOff>38100</xdr:colOff>
      <xdr:row>35</xdr:row>
      <xdr:rowOff>24765</xdr:rowOff>
    </xdr:to>
    <xdr:sp macro="" textlink="">
      <xdr:nvSpPr>
        <xdr:cNvPr id="71" name="フローチャート: 判断 70"/>
        <xdr:cNvSpPr/>
      </xdr:nvSpPr>
      <xdr:spPr>
        <a:xfrm>
          <a:off x="1079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15875</xdr:rowOff>
    </xdr:from>
    <xdr:ext cx="469265" cy="259080"/>
    <xdr:sp macro="" textlink="">
      <xdr:nvSpPr>
        <xdr:cNvPr id="72" name="テキスト ボックス 71"/>
        <xdr:cNvSpPr txBox="1"/>
      </xdr:nvSpPr>
      <xdr:spPr>
        <a:xfrm>
          <a:off x="895350" y="6016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31</xdr:row>
      <xdr:rowOff>55245</xdr:rowOff>
    </xdr:from>
    <xdr:to>
      <xdr:col>24</xdr:col>
      <xdr:colOff>114300</xdr:colOff>
      <xdr:row>31</xdr:row>
      <xdr:rowOff>156845</xdr:rowOff>
    </xdr:to>
    <xdr:sp macro="" textlink="">
      <xdr:nvSpPr>
        <xdr:cNvPr id="78" name="楕円 77"/>
        <xdr:cNvSpPr/>
      </xdr:nvSpPr>
      <xdr:spPr>
        <a:xfrm>
          <a:off x="4584700" y="5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141605</xdr:rowOff>
    </xdr:from>
    <xdr:ext cx="469900" cy="259080"/>
    <xdr:sp macro="" textlink="">
      <xdr:nvSpPr>
        <xdr:cNvPr id="79" name="議会費該当値テキスト"/>
        <xdr:cNvSpPr txBox="1"/>
      </xdr:nvSpPr>
      <xdr:spPr>
        <a:xfrm>
          <a:off x="4686300" y="5285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56515</xdr:rowOff>
    </xdr:from>
    <xdr:to>
      <xdr:col>20</xdr:col>
      <xdr:colOff>38100</xdr:colOff>
      <xdr:row>32</xdr:row>
      <xdr:rowOff>158115</xdr:rowOff>
    </xdr:to>
    <xdr:sp macro="" textlink="">
      <xdr:nvSpPr>
        <xdr:cNvPr id="80" name="楕円 79"/>
        <xdr:cNvSpPr/>
      </xdr:nvSpPr>
      <xdr:spPr>
        <a:xfrm>
          <a:off x="37465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3175</xdr:rowOff>
    </xdr:from>
    <xdr:ext cx="469265" cy="259080"/>
    <xdr:sp macro="" textlink="">
      <xdr:nvSpPr>
        <xdr:cNvPr id="81" name="テキスト ボックス 80"/>
        <xdr:cNvSpPr txBox="1"/>
      </xdr:nvSpPr>
      <xdr:spPr>
        <a:xfrm>
          <a:off x="3562350" y="531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34290</xdr:rowOff>
    </xdr:from>
    <xdr:to>
      <xdr:col>15</xdr:col>
      <xdr:colOff>101600</xdr:colOff>
      <xdr:row>32</xdr:row>
      <xdr:rowOff>135890</xdr:rowOff>
    </xdr:to>
    <xdr:sp macro="" textlink="">
      <xdr:nvSpPr>
        <xdr:cNvPr id="82" name="楕円 81"/>
        <xdr:cNvSpPr/>
      </xdr:nvSpPr>
      <xdr:spPr>
        <a:xfrm>
          <a:off x="2857500" y="55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152400</xdr:rowOff>
    </xdr:from>
    <xdr:ext cx="469265" cy="259080"/>
    <xdr:sp macro="" textlink="">
      <xdr:nvSpPr>
        <xdr:cNvPr id="83" name="テキスト ボックス 82"/>
        <xdr:cNvSpPr txBox="1"/>
      </xdr:nvSpPr>
      <xdr:spPr>
        <a:xfrm>
          <a:off x="2673350" y="529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114300</xdr:rowOff>
    </xdr:from>
    <xdr:to>
      <xdr:col>10</xdr:col>
      <xdr:colOff>165100</xdr:colOff>
      <xdr:row>32</xdr:row>
      <xdr:rowOff>44450</xdr:rowOff>
    </xdr:to>
    <xdr:sp macro="" textlink="">
      <xdr:nvSpPr>
        <xdr:cNvPr id="84" name="楕円 83"/>
        <xdr:cNvSpPr/>
      </xdr:nvSpPr>
      <xdr:spPr>
        <a:xfrm>
          <a:off x="1968500" y="54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60960</xdr:rowOff>
    </xdr:from>
    <xdr:ext cx="469265" cy="259080"/>
    <xdr:sp macro="" textlink="">
      <xdr:nvSpPr>
        <xdr:cNvPr id="85" name="テキスト ボックス 84"/>
        <xdr:cNvSpPr txBox="1"/>
      </xdr:nvSpPr>
      <xdr:spPr>
        <a:xfrm>
          <a:off x="1784350" y="5204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83185</xdr:rowOff>
    </xdr:from>
    <xdr:to>
      <xdr:col>6</xdr:col>
      <xdr:colOff>38100</xdr:colOff>
      <xdr:row>32</xdr:row>
      <xdr:rowOff>13335</xdr:rowOff>
    </xdr:to>
    <xdr:sp macro="" textlink="">
      <xdr:nvSpPr>
        <xdr:cNvPr id="86" name="楕円 85"/>
        <xdr:cNvSpPr/>
      </xdr:nvSpPr>
      <xdr:spPr>
        <a:xfrm>
          <a:off x="1079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29845</xdr:rowOff>
    </xdr:from>
    <xdr:ext cx="469265" cy="258445"/>
    <xdr:sp macro="" textlink="">
      <xdr:nvSpPr>
        <xdr:cNvPr id="87" name="テキスト ボックス 86"/>
        <xdr:cNvSpPr txBox="1"/>
      </xdr:nvSpPr>
      <xdr:spPr>
        <a:xfrm>
          <a:off x="895350" y="5173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99" name="テキスト ボックス 98"/>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1" name="テキスト ボックス 100"/>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3" name="テキスト ボックス 102"/>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5" name="テキスト ボックス 104"/>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7" name="テキスト ボックス 106"/>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48260</xdr:rowOff>
    </xdr:from>
    <xdr:to>
      <xdr:col>24</xdr:col>
      <xdr:colOff>62865</xdr:colOff>
      <xdr:row>57</xdr:row>
      <xdr:rowOff>158750</xdr:rowOff>
    </xdr:to>
    <xdr:cxnSp macro="">
      <xdr:nvCxnSpPr>
        <xdr:cNvPr id="109" name="直線コネクタ 108"/>
        <xdr:cNvCxnSpPr/>
      </xdr:nvCxnSpPr>
      <xdr:spPr>
        <a:xfrm flipV="1">
          <a:off x="4633595" y="9135110"/>
          <a:ext cx="1270" cy="796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162560</xdr:rowOff>
    </xdr:from>
    <xdr:ext cx="534670" cy="259080"/>
    <xdr:sp macro="" textlink="">
      <xdr:nvSpPr>
        <xdr:cNvPr id="110" name="総務費最小値テキスト"/>
        <xdr:cNvSpPr txBox="1"/>
      </xdr:nvSpPr>
      <xdr:spPr>
        <a:xfrm>
          <a:off x="4686300"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158750</xdr:rowOff>
    </xdr:from>
    <xdr:to>
      <xdr:col>24</xdr:col>
      <xdr:colOff>152400</xdr:colOff>
      <xdr:row>57</xdr:row>
      <xdr:rowOff>158750</xdr:rowOff>
    </xdr:to>
    <xdr:cxnSp macro="">
      <xdr:nvCxnSpPr>
        <xdr:cNvPr id="111" name="直線コネクタ 110"/>
        <xdr:cNvCxnSpPr/>
      </xdr:nvCxnSpPr>
      <xdr:spPr>
        <a:xfrm>
          <a:off x="4546600" y="993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166370</xdr:rowOff>
    </xdr:from>
    <xdr:ext cx="598805" cy="258445"/>
    <xdr:sp macro="" textlink="">
      <xdr:nvSpPr>
        <xdr:cNvPr id="112" name="総務費最大値テキスト"/>
        <xdr:cNvSpPr txBox="1"/>
      </xdr:nvSpPr>
      <xdr:spPr>
        <a:xfrm>
          <a:off x="4686300" y="89103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dr:col>23</xdr:col>
      <xdr:colOff>165100</xdr:colOff>
      <xdr:row>53</xdr:row>
      <xdr:rowOff>48260</xdr:rowOff>
    </xdr:from>
    <xdr:to>
      <xdr:col>24</xdr:col>
      <xdr:colOff>152400</xdr:colOff>
      <xdr:row>53</xdr:row>
      <xdr:rowOff>48260</xdr:rowOff>
    </xdr:to>
    <xdr:cxnSp macro="">
      <xdr:nvCxnSpPr>
        <xdr:cNvPr id="113" name="直線コネクタ 112"/>
        <xdr:cNvCxnSpPr/>
      </xdr:nvCxnSpPr>
      <xdr:spPr>
        <a:xfrm>
          <a:off x="45466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138430</xdr:rowOff>
    </xdr:from>
    <xdr:to>
      <xdr:col>24</xdr:col>
      <xdr:colOff>63500</xdr:colOff>
      <xdr:row>53</xdr:row>
      <xdr:rowOff>153035</xdr:rowOff>
    </xdr:to>
    <xdr:cxnSp macro="">
      <xdr:nvCxnSpPr>
        <xdr:cNvPr id="114" name="直線コネクタ 113"/>
        <xdr:cNvCxnSpPr/>
      </xdr:nvCxnSpPr>
      <xdr:spPr>
        <a:xfrm>
          <a:off x="3797300" y="922528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120650</xdr:rowOff>
    </xdr:from>
    <xdr:ext cx="534670" cy="258445"/>
    <xdr:sp macro="" textlink="">
      <xdr:nvSpPr>
        <xdr:cNvPr id="115" name="総務費平均値テキスト"/>
        <xdr:cNvSpPr txBox="1"/>
      </xdr:nvSpPr>
      <xdr:spPr>
        <a:xfrm>
          <a:off x="4686300" y="9721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141605</xdr:rowOff>
    </xdr:from>
    <xdr:to>
      <xdr:col>24</xdr:col>
      <xdr:colOff>114300</xdr:colOff>
      <xdr:row>57</xdr:row>
      <xdr:rowOff>71755</xdr:rowOff>
    </xdr:to>
    <xdr:sp macro="" textlink="">
      <xdr:nvSpPr>
        <xdr:cNvPr id="116" name="フローチャート: 判断 115"/>
        <xdr:cNvSpPr/>
      </xdr:nvSpPr>
      <xdr:spPr>
        <a:xfrm>
          <a:off x="45847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138430</xdr:rowOff>
    </xdr:from>
    <xdr:to>
      <xdr:col>19</xdr:col>
      <xdr:colOff>177800</xdr:colOff>
      <xdr:row>54</xdr:row>
      <xdr:rowOff>52070</xdr:rowOff>
    </xdr:to>
    <xdr:cxnSp macro="">
      <xdr:nvCxnSpPr>
        <xdr:cNvPr id="117" name="直線コネクタ 116"/>
        <xdr:cNvCxnSpPr/>
      </xdr:nvCxnSpPr>
      <xdr:spPr>
        <a:xfrm flipV="1">
          <a:off x="2908300" y="92252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126365</xdr:rowOff>
    </xdr:from>
    <xdr:to>
      <xdr:col>20</xdr:col>
      <xdr:colOff>38100</xdr:colOff>
      <xdr:row>57</xdr:row>
      <xdr:rowOff>56515</xdr:rowOff>
    </xdr:to>
    <xdr:sp macro="" textlink="">
      <xdr:nvSpPr>
        <xdr:cNvPr id="118" name="フローチャート: 判断 117"/>
        <xdr:cNvSpPr/>
      </xdr:nvSpPr>
      <xdr:spPr>
        <a:xfrm>
          <a:off x="3746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47625</xdr:rowOff>
    </xdr:from>
    <xdr:ext cx="534035" cy="259080"/>
    <xdr:sp macro="" textlink="">
      <xdr:nvSpPr>
        <xdr:cNvPr id="119" name="テキスト ボックス 118"/>
        <xdr:cNvSpPr txBox="1"/>
      </xdr:nvSpPr>
      <xdr:spPr>
        <a:xfrm>
          <a:off x="3529965" y="9820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15240</xdr:rowOff>
    </xdr:from>
    <xdr:to>
      <xdr:col>15</xdr:col>
      <xdr:colOff>50800</xdr:colOff>
      <xdr:row>54</xdr:row>
      <xdr:rowOff>52070</xdr:rowOff>
    </xdr:to>
    <xdr:cxnSp macro="">
      <xdr:nvCxnSpPr>
        <xdr:cNvPr id="120" name="直線コネクタ 119"/>
        <xdr:cNvCxnSpPr/>
      </xdr:nvCxnSpPr>
      <xdr:spPr>
        <a:xfrm>
          <a:off x="2019300" y="893064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123190</xdr:rowOff>
    </xdr:from>
    <xdr:to>
      <xdr:col>15</xdr:col>
      <xdr:colOff>101600</xdr:colOff>
      <xdr:row>57</xdr:row>
      <xdr:rowOff>53340</xdr:rowOff>
    </xdr:to>
    <xdr:sp macro="" textlink="">
      <xdr:nvSpPr>
        <xdr:cNvPr id="121" name="フローチャート: 判断 120"/>
        <xdr:cNvSpPr/>
      </xdr:nvSpPr>
      <xdr:spPr>
        <a:xfrm>
          <a:off x="2857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44450</xdr:rowOff>
    </xdr:from>
    <xdr:ext cx="534035" cy="259080"/>
    <xdr:sp macro="" textlink="">
      <xdr:nvSpPr>
        <xdr:cNvPr id="122" name="テキスト ボックス 121"/>
        <xdr:cNvSpPr txBox="1"/>
      </xdr:nvSpPr>
      <xdr:spPr>
        <a:xfrm>
          <a:off x="2640965" y="9817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15240</xdr:rowOff>
    </xdr:from>
    <xdr:to>
      <xdr:col>10</xdr:col>
      <xdr:colOff>114300</xdr:colOff>
      <xdr:row>54</xdr:row>
      <xdr:rowOff>133350</xdr:rowOff>
    </xdr:to>
    <xdr:cxnSp macro="">
      <xdr:nvCxnSpPr>
        <xdr:cNvPr id="123" name="直線コネクタ 122"/>
        <xdr:cNvCxnSpPr/>
      </xdr:nvCxnSpPr>
      <xdr:spPr>
        <a:xfrm flipV="1">
          <a:off x="1130300" y="8930640"/>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147320</xdr:rowOff>
    </xdr:from>
    <xdr:to>
      <xdr:col>10</xdr:col>
      <xdr:colOff>165100</xdr:colOff>
      <xdr:row>54</xdr:row>
      <xdr:rowOff>77470</xdr:rowOff>
    </xdr:to>
    <xdr:sp macro="" textlink="">
      <xdr:nvSpPr>
        <xdr:cNvPr id="124" name="フローチャート: 判断 123"/>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68580</xdr:rowOff>
    </xdr:from>
    <xdr:ext cx="598170" cy="259080"/>
    <xdr:sp macro="" textlink="">
      <xdr:nvSpPr>
        <xdr:cNvPr id="125" name="テキスト ボックス 124"/>
        <xdr:cNvSpPr txBox="1"/>
      </xdr:nvSpPr>
      <xdr:spPr>
        <a:xfrm>
          <a:off x="1719580" y="9326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115570</xdr:rowOff>
    </xdr:from>
    <xdr:to>
      <xdr:col>6</xdr:col>
      <xdr:colOff>38100</xdr:colOff>
      <xdr:row>57</xdr:row>
      <xdr:rowOff>45720</xdr:rowOff>
    </xdr:to>
    <xdr:sp macro="" textlink="">
      <xdr:nvSpPr>
        <xdr:cNvPr id="126" name="フローチャート: 判断 125"/>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36830</xdr:rowOff>
    </xdr:from>
    <xdr:ext cx="534035" cy="259080"/>
    <xdr:sp macro="" textlink="">
      <xdr:nvSpPr>
        <xdr:cNvPr id="127" name="テキスト ボックス 126"/>
        <xdr:cNvSpPr txBox="1"/>
      </xdr:nvSpPr>
      <xdr:spPr>
        <a:xfrm>
          <a:off x="862965" y="9809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102235</xdr:rowOff>
    </xdr:from>
    <xdr:to>
      <xdr:col>24</xdr:col>
      <xdr:colOff>114300</xdr:colOff>
      <xdr:row>54</xdr:row>
      <xdr:rowOff>32385</xdr:rowOff>
    </xdr:to>
    <xdr:sp macro="" textlink="">
      <xdr:nvSpPr>
        <xdr:cNvPr id="133" name="楕円 132"/>
        <xdr:cNvSpPr/>
      </xdr:nvSpPr>
      <xdr:spPr>
        <a:xfrm>
          <a:off x="4584700" y="91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17780</xdr:rowOff>
    </xdr:from>
    <xdr:ext cx="598805" cy="258445"/>
    <xdr:sp macro="" textlink="">
      <xdr:nvSpPr>
        <xdr:cNvPr id="134" name="総務費該当値テキスト"/>
        <xdr:cNvSpPr txBox="1"/>
      </xdr:nvSpPr>
      <xdr:spPr>
        <a:xfrm>
          <a:off x="4686300" y="91046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87630</xdr:rowOff>
    </xdr:from>
    <xdr:to>
      <xdr:col>20</xdr:col>
      <xdr:colOff>38100</xdr:colOff>
      <xdr:row>54</xdr:row>
      <xdr:rowOff>17780</xdr:rowOff>
    </xdr:to>
    <xdr:sp macro="" textlink="">
      <xdr:nvSpPr>
        <xdr:cNvPr id="135" name="楕円 134"/>
        <xdr:cNvSpPr/>
      </xdr:nvSpPr>
      <xdr:spPr>
        <a:xfrm>
          <a:off x="37465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34290</xdr:rowOff>
    </xdr:from>
    <xdr:ext cx="598170" cy="259080"/>
    <xdr:sp macro="" textlink="">
      <xdr:nvSpPr>
        <xdr:cNvPr id="136" name="テキスト ボックス 135"/>
        <xdr:cNvSpPr txBox="1"/>
      </xdr:nvSpPr>
      <xdr:spPr>
        <a:xfrm>
          <a:off x="3497580" y="8949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1270</xdr:rowOff>
    </xdr:from>
    <xdr:to>
      <xdr:col>15</xdr:col>
      <xdr:colOff>101600</xdr:colOff>
      <xdr:row>54</xdr:row>
      <xdr:rowOff>102870</xdr:rowOff>
    </xdr:to>
    <xdr:sp macro="" textlink="">
      <xdr:nvSpPr>
        <xdr:cNvPr id="137" name="楕円 136"/>
        <xdr:cNvSpPr/>
      </xdr:nvSpPr>
      <xdr:spPr>
        <a:xfrm>
          <a:off x="2857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119380</xdr:rowOff>
    </xdr:from>
    <xdr:ext cx="598170" cy="259080"/>
    <xdr:sp macro="" textlink="">
      <xdr:nvSpPr>
        <xdr:cNvPr id="138" name="テキスト ボックス 137"/>
        <xdr:cNvSpPr txBox="1"/>
      </xdr:nvSpPr>
      <xdr:spPr>
        <a:xfrm>
          <a:off x="2608580" y="9034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135890</xdr:rowOff>
    </xdr:from>
    <xdr:to>
      <xdr:col>10</xdr:col>
      <xdr:colOff>165100</xdr:colOff>
      <xdr:row>52</xdr:row>
      <xdr:rowOff>66040</xdr:rowOff>
    </xdr:to>
    <xdr:sp macro="" textlink="">
      <xdr:nvSpPr>
        <xdr:cNvPr id="139" name="楕円 138"/>
        <xdr:cNvSpPr/>
      </xdr:nvSpPr>
      <xdr:spPr>
        <a:xfrm>
          <a:off x="1968500" y="887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82550</xdr:rowOff>
    </xdr:from>
    <xdr:ext cx="598170" cy="259080"/>
    <xdr:sp macro="" textlink="">
      <xdr:nvSpPr>
        <xdr:cNvPr id="140" name="テキスト ボックス 139"/>
        <xdr:cNvSpPr txBox="1"/>
      </xdr:nvSpPr>
      <xdr:spPr>
        <a:xfrm>
          <a:off x="1719580" y="8655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82550</xdr:rowOff>
    </xdr:from>
    <xdr:to>
      <xdr:col>6</xdr:col>
      <xdr:colOff>38100</xdr:colOff>
      <xdr:row>55</xdr:row>
      <xdr:rowOff>12700</xdr:rowOff>
    </xdr:to>
    <xdr:sp macro="" textlink="">
      <xdr:nvSpPr>
        <xdr:cNvPr id="141" name="楕円 140"/>
        <xdr:cNvSpPr/>
      </xdr:nvSpPr>
      <xdr:spPr>
        <a:xfrm>
          <a:off x="1079500" y="93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29210</xdr:rowOff>
    </xdr:from>
    <xdr:ext cx="598170" cy="258445"/>
    <xdr:sp macro="" textlink="">
      <xdr:nvSpPr>
        <xdr:cNvPr id="142" name="テキスト ボックス 141"/>
        <xdr:cNvSpPr txBox="1"/>
      </xdr:nvSpPr>
      <xdr:spPr>
        <a:xfrm>
          <a:off x="830580" y="9116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1" name="テキスト ボックス 150"/>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3" name="テキスト ボックス 152"/>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5" name="テキスト ボックス 154"/>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7" name="テキスト ボックス 156"/>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59" name="テキスト ボックス 158"/>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1" name="テキスト ボックス 160"/>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3" name="テキスト ボックス 162"/>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77</xdr:row>
      <xdr:rowOff>104775</xdr:rowOff>
    </xdr:to>
    <xdr:cxnSp macro="">
      <xdr:nvCxnSpPr>
        <xdr:cNvPr id="167" name="直線コネクタ 166"/>
        <xdr:cNvCxnSpPr/>
      </xdr:nvCxnSpPr>
      <xdr:spPr>
        <a:xfrm flipV="1">
          <a:off x="4633595" y="1220279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109220</xdr:rowOff>
    </xdr:from>
    <xdr:ext cx="598805" cy="258445"/>
    <xdr:sp macro="" textlink="">
      <xdr:nvSpPr>
        <xdr:cNvPr id="168" name="民生費最小値テキスト"/>
        <xdr:cNvSpPr txBox="1"/>
      </xdr:nvSpPr>
      <xdr:spPr>
        <a:xfrm>
          <a:off x="4686300" y="13310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104775</xdr:rowOff>
    </xdr:from>
    <xdr:to>
      <xdr:col>24</xdr:col>
      <xdr:colOff>152400</xdr:colOff>
      <xdr:row>77</xdr:row>
      <xdr:rowOff>104775</xdr:rowOff>
    </xdr:to>
    <xdr:cxnSp macro="">
      <xdr:nvCxnSpPr>
        <xdr:cNvPr id="169" name="直線コネクタ 168"/>
        <xdr:cNvCxnSpPr/>
      </xdr:nvCxnSpPr>
      <xdr:spPr>
        <a:xfrm>
          <a:off x="4546600" y="1330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98805" cy="258445"/>
    <xdr:sp macro="" textlink="">
      <xdr:nvSpPr>
        <xdr:cNvPr id="170" name="民生費最大値テキスト"/>
        <xdr:cNvSpPr txBox="1"/>
      </xdr:nvSpPr>
      <xdr:spPr>
        <a:xfrm>
          <a:off x="4686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1" name="直線コネクタ 170"/>
        <xdr:cNvCxnSpPr/>
      </xdr:nvCxnSpPr>
      <xdr:spPr>
        <a:xfrm>
          <a:off x="4546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29845</xdr:rowOff>
    </xdr:from>
    <xdr:to>
      <xdr:col>24</xdr:col>
      <xdr:colOff>63500</xdr:colOff>
      <xdr:row>71</xdr:row>
      <xdr:rowOff>43180</xdr:rowOff>
    </xdr:to>
    <xdr:cxnSp macro="">
      <xdr:nvCxnSpPr>
        <xdr:cNvPr id="172" name="直線コネクタ 171"/>
        <xdr:cNvCxnSpPr/>
      </xdr:nvCxnSpPr>
      <xdr:spPr>
        <a:xfrm flipV="1">
          <a:off x="3797300" y="122027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146685</xdr:rowOff>
    </xdr:from>
    <xdr:ext cx="598805" cy="258445"/>
    <xdr:sp macro="" textlink="">
      <xdr:nvSpPr>
        <xdr:cNvPr id="173" name="民生費平均値テキスト"/>
        <xdr:cNvSpPr txBox="1"/>
      </xdr:nvSpPr>
      <xdr:spPr>
        <a:xfrm>
          <a:off x="4686300" y="12833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168275</xdr:rowOff>
    </xdr:from>
    <xdr:to>
      <xdr:col>24</xdr:col>
      <xdr:colOff>114300</xdr:colOff>
      <xdr:row>75</xdr:row>
      <xdr:rowOff>98425</xdr:rowOff>
    </xdr:to>
    <xdr:sp macro="" textlink="">
      <xdr:nvSpPr>
        <xdr:cNvPr id="174" name="フローチャート: 判断 173"/>
        <xdr:cNvSpPr/>
      </xdr:nvSpPr>
      <xdr:spPr>
        <a:xfrm>
          <a:off x="4584700" y="128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144780</xdr:rowOff>
    </xdr:from>
    <xdr:to>
      <xdr:col>19</xdr:col>
      <xdr:colOff>177800</xdr:colOff>
      <xdr:row>71</xdr:row>
      <xdr:rowOff>43180</xdr:rowOff>
    </xdr:to>
    <xdr:cxnSp macro="">
      <xdr:nvCxnSpPr>
        <xdr:cNvPr id="175" name="直線コネクタ 174"/>
        <xdr:cNvCxnSpPr/>
      </xdr:nvCxnSpPr>
      <xdr:spPr>
        <a:xfrm>
          <a:off x="2908300" y="1214628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74930</xdr:rowOff>
    </xdr:from>
    <xdr:to>
      <xdr:col>20</xdr:col>
      <xdr:colOff>38100</xdr:colOff>
      <xdr:row>76</xdr:row>
      <xdr:rowOff>4445</xdr:rowOff>
    </xdr:to>
    <xdr:sp macro="" textlink="">
      <xdr:nvSpPr>
        <xdr:cNvPr id="176" name="フローチャート: 判断 175"/>
        <xdr:cNvSpPr/>
      </xdr:nvSpPr>
      <xdr:spPr>
        <a:xfrm>
          <a:off x="3746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167005</xdr:rowOff>
    </xdr:from>
    <xdr:ext cx="598170" cy="258445"/>
    <xdr:sp macro="" textlink="">
      <xdr:nvSpPr>
        <xdr:cNvPr id="177" name="テキスト ボックス 176"/>
        <xdr:cNvSpPr txBox="1"/>
      </xdr:nvSpPr>
      <xdr:spPr>
        <a:xfrm>
          <a:off x="3497580" y="13025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70</xdr:row>
      <xdr:rowOff>144780</xdr:rowOff>
    </xdr:from>
    <xdr:to>
      <xdr:col>15</xdr:col>
      <xdr:colOff>50800</xdr:colOff>
      <xdr:row>72</xdr:row>
      <xdr:rowOff>135255</xdr:rowOff>
    </xdr:to>
    <xdr:cxnSp macro="">
      <xdr:nvCxnSpPr>
        <xdr:cNvPr id="178" name="直線コネクタ 177"/>
        <xdr:cNvCxnSpPr/>
      </xdr:nvCxnSpPr>
      <xdr:spPr>
        <a:xfrm flipV="1">
          <a:off x="2019300" y="12146280"/>
          <a:ext cx="8890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10160</xdr:rowOff>
    </xdr:from>
    <xdr:to>
      <xdr:col>15</xdr:col>
      <xdr:colOff>101600</xdr:colOff>
      <xdr:row>75</xdr:row>
      <xdr:rowOff>111760</xdr:rowOff>
    </xdr:to>
    <xdr:sp macro="" textlink="">
      <xdr:nvSpPr>
        <xdr:cNvPr id="179" name="フローチャート: 判断 178"/>
        <xdr:cNvSpPr/>
      </xdr:nvSpPr>
      <xdr:spPr>
        <a:xfrm>
          <a:off x="2857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102870</xdr:rowOff>
    </xdr:from>
    <xdr:ext cx="598170" cy="259080"/>
    <xdr:sp macro="" textlink="">
      <xdr:nvSpPr>
        <xdr:cNvPr id="180" name="テキスト ボックス 179"/>
        <xdr:cNvSpPr txBox="1"/>
      </xdr:nvSpPr>
      <xdr:spPr>
        <a:xfrm>
          <a:off x="2608580" y="1296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135255</xdr:rowOff>
    </xdr:from>
    <xdr:to>
      <xdr:col>10</xdr:col>
      <xdr:colOff>114300</xdr:colOff>
      <xdr:row>73</xdr:row>
      <xdr:rowOff>27940</xdr:rowOff>
    </xdr:to>
    <xdr:cxnSp macro="">
      <xdr:nvCxnSpPr>
        <xdr:cNvPr id="181" name="直線コネクタ 180"/>
        <xdr:cNvCxnSpPr/>
      </xdr:nvCxnSpPr>
      <xdr:spPr>
        <a:xfrm flipV="1">
          <a:off x="1130300" y="124796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103505</xdr:rowOff>
    </xdr:from>
    <xdr:to>
      <xdr:col>10</xdr:col>
      <xdr:colOff>165100</xdr:colOff>
      <xdr:row>76</xdr:row>
      <xdr:rowOff>33655</xdr:rowOff>
    </xdr:to>
    <xdr:sp macro="" textlink="">
      <xdr:nvSpPr>
        <xdr:cNvPr id="182" name="フローチャート: 判断 181"/>
        <xdr:cNvSpPr/>
      </xdr:nvSpPr>
      <xdr:spPr>
        <a:xfrm>
          <a:off x="1968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24765</xdr:rowOff>
    </xdr:from>
    <xdr:ext cx="598170" cy="259080"/>
    <xdr:sp macro="" textlink="">
      <xdr:nvSpPr>
        <xdr:cNvPr id="183" name="テキスト ボックス 182"/>
        <xdr:cNvSpPr txBox="1"/>
      </xdr:nvSpPr>
      <xdr:spPr>
        <a:xfrm>
          <a:off x="1719580" y="13054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144145</xdr:rowOff>
    </xdr:from>
    <xdr:to>
      <xdr:col>6</xdr:col>
      <xdr:colOff>38100</xdr:colOff>
      <xdr:row>76</xdr:row>
      <xdr:rowOff>74930</xdr:rowOff>
    </xdr:to>
    <xdr:sp macro="" textlink="">
      <xdr:nvSpPr>
        <xdr:cNvPr id="184" name="フローチャート: 判断 183"/>
        <xdr:cNvSpPr/>
      </xdr:nvSpPr>
      <xdr:spPr>
        <a:xfrm>
          <a:off x="10795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65405</xdr:rowOff>
    </xdr:from>
    <xdr:ext cx="598170" cy="258445"/>
    <xdr:sp macro="" textlink="">
      <xdr:nvSpPr>
        <xdr:cNvPr id="185" name="テキスト ボックス 184"/>
        <xdr:cNvSpPr txBox="1"/>
      </xdr:nvSpPr>
      <xdr:spPr>
        <a:xfrm>
          <a:off x="830580" y="13095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70</xdr:row>
      <xdr:rowOff>150495</xdr:rowOff>
    </xdr:from>
    <xdr:to>
      <xdr:col>24</xdr:col>
      <xdr:colOff>114300</xdr:colOff>
      <xdr:row>71</xdr:row>
      <xdr:rowOff>80645</xdr:rowOff>
    </xdr:to>
    <xdr:sp macro="" textlink="">
      <xdr:nvSpPr>
        <xdr:cNvPr id="191" name="楕円 190"/>
        <xdr:cNvSpPr/>
      </xdr:nvSpPr>
      <xdr:spPr>
        <a:xfrm>
          <a:off x="4584700" y="121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103505</xdr:rowOff>
    </xdr:from>
    <xdr:ext cx="598805" cy="259080"/>
    <xdr:sp macro="" textlink="">
      <xdr:nvSpPr>
        <xdr:cNvPr id="192" name="民生費該当値テキスト"/>
        <xdr:cNvSpPr txBox="1"/>
      </xdr:nvSpPr>
      <xdr:spPr>
        <a:xfrm>
          <a:off x="4686300" y="12105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281,943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163830</xdr:rowOff>
    </xdr:from>
    <xdr:to>
      <xdr:col>20</xdr:col>
      <xdr:colOff>38100</xdr:colOff>
      <xdr:row>71</xdr:row>
      <xdr:rowOff>93980</xdr:rowOff>
    </xdr:to>
    <xdr:sp macro="" textlink="">
      <xdr:nvSpPr>
        <xdr:cNvPr id="193" name="楕円 192"/>
        <xdr:cNvSpPr/>
      </xdr:nvSpPr>
      <xdr:spPr>
        <a:xfrm>
          <a:off x="3746500" y="121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69</xdr:row>
      <xdr:rowOff>110490</xdr:rowOff>
    </xdr:from>
    <xdr:ext cx="598170" cy="258445"/>
    <xdr:sp macro="" textlink="">
      <xdr:nvSpPr>
        <xdr:cNvPr id="194" name="テキスト ボックス 193"/>
        <xdr:cNvSpPr txBox="1"/>
      </xdr:nvSpPr>
      <xdr:spPr>
        <a:xfrm>
          <a:off x="3497580" y="11940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93980</xdr:rowOff>
    </xdr:from>
    <xdr:to>
      <xdr:col>15</xdr:col>
      <xdr:colOff>101600</xdr:colOff>
      <xdr:row>71</xdr:row>
      <xdr:rowOff>24130</xdr:rowOff>
    </xdr:to>
    <xdr:sp macro="" textlink="">
      <xdr:nvSpPr>
        <xdr:cNvPr id="195" name="楕円 194"/>
        <xdr:cNvSpPr/>
      </xdr:nvSpPr>
      <xdr:spPr>
        <a:xfrm>
          <a:off x="2857500" y="120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69</xdr:row>
      <xdr:rowOff>41275</xdr:rowOff>
    </xdr:from>
    <xdr:ext cx="598170" cy="258445"/>
    <xdr:sp macro="" textlink="">
      <xdr:nvSpPr>
        <xdr:cNvPr id="196" name="テキスト ボックス 195"/>
        <xdr:cNvSpPr txBox="1"/>
      </xdr:nvSpPr>
      <xdr:spPr>
        <a:xfrm>
          <a:off x="2608580" y="11871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84455</xdr:rowOff>
    </xdr:from>
    <xdr:to>
      <xdr:col>10</xdr:col>
      <xdr:colOff>165100</xdr:colOff>
      <xdr:row>73</xdr:row>
      <xdr:rowOff>14605</xdr:rowOff>
    </xdr:to>
    <xdr:sp macro="" textlink="">
      <xdr:nvSpPr>
        <xdr:cNvPr id="197" name="楕円 196"/>
        <xdr:cNvSpPr/>
      </xdr:nvSpPr>
      <xdr:spPr>
        <a:xfrm>
          <a:off x="1968500" y="124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31115</xdr:rowOff>
    </xdr:from>
    <xdr:ext cx="598170" cy="258445"/>
    <xdr:sp macro="" textlink="">
      <xdr:nvSpPr>
        <xdr:cNvPr id="198" name="テキスト ボックス 197"/>
        <xdr:cNvSpPr txBox="1"/>
      </xdr:nvSpPr>
      <xdr:spPr>
        <a:xfrm>
          <a:off x="1719580" y="12204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148590</xdr:rowOff>
    </xdr:from>
    <xdr:to>
      <xdr:col>6</xdr:col>
      <xdr:colOff>38100</xdr:colOff>
      <xdr:row>73</xdr:row>
      <xdr:rowOff>78740</xdr:rowOff>
    </xdr:to>
    <xdr:sp macro="" textlink="">
      <xdr:nvSpPr>
        <xdr:cNvPr id="199" name="楕円 198"/>
        <xdr:cNvSpPr/>
      </xdr:nvSpPr>
      <xdr:spPr>
        <a:xfrm>
          <a:off x="10795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71</xdr:row>
      <xdr:rowOff>95250</xdr:rowOff>
    </xdr:from>
    <xdr:ext cx="598170" cy="259080"/>
    <xdr:sp macro="" textlink="">
      <xdr:nvSpPr>
        <xdr:cNvPr id="200" name="テキスト ボックス 199"/>
        <xdr:cNvSpPr txBox="1"/>
      </xdr:nvSpPr>
      <xdr:spPr>
        <a:xfrm>
          <a:off x="830580" y="12268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1" name="テキスト ボックス 210"/>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5" name="テキスト ボックス 214"/>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19" name="テキスト ボックス 218"/>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1" name="テキスト ボックス 220"/>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3" name="テキスト ボックス 222"/>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60960</xdr:rowOff>
    </xdr:from>
    <xdr:to>
      <xdr:col>24</xdr:col>
      <xdr:colOff>62865</xdr:colOff>
      <xdr:row>100</xdr:row>
      <xdr:rowOff>2540</xdr:rowOff>
    </xdr:to>
    <xdr:cxnSp macro="">
      <xdr:nvCxnSpPr>
        <xdr:cNvPr id="227" name="直線コネクタ 226"/>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6350</xdr:rowOff>
    </xdr:from>
    <xdr:ext cx="534670" cy="258445"/>
    <xdr:sp macro="" textlink="">
      <xdr:nvSpPr>
        <xdr:cNvPr id="228" name="衛生費最小値テキスト"/>
        <xdr:cNvSpPr txBox="1"/>
      </xdr:nvSpPr>
      <xdr:spPr>
        <a:xfrm>
          <a:off x="4686300" y="17151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229" name="直線コネクタ 228"/>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7620</xdr:rowOff>
    </xdr:from>
    <xdr:ext cx="598805" cy="258445"/>
    <xdr:sp macro="" textlink="">
      <xdr:nvSpPr>
        <xdr:cNvPr id="230" name="衛生費最大値テキスト"/>
        <xdr:cNvSpPr txBox="1"/>
      </xdr:nvSpPr>
      <xdr:spPr>
        <a:xfrm>
          <a:off x="4686300" y="15438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dr:col>23</xdr:col>
      <xdr:colOff>165100</xdr:colOff>
      <xdr:row>91</xdr:row>
      <xdr:rowOff>60960</xdr:rowOff>
    </xdr:from>
    <xdr:to>
      <xdr:col>24</xdr:col>
      <xdr:colOff>152400</xdr:colOff>
      <xdr:row>91</xdr:row>
      <xdr:rowOff>60960</xdr:rowOff>
    </xdr:to>
    <xdr:cxnSp macro="">
      <xdr:nvCxnSpPr>
        <xdr:cNvPr id="231" name="直線コネクタ 230"/>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163830</xdr:rowOff>
    </xdr:from>
    <xdr:to>
      <xdr:col>24</xdr:col>
      <xdr:colOff>63500</xdr:colOff>
      <xdr:row>98</xdr:row>
      <xdr:rowOff>46355</xdr:rowOff>
    </xdr:to>
    <xdr:cxnSp macro="">
      <xdr:nvCxnSpPr>
        <xdr:cNvPr id="232" name="直線コネクタ 231"/>
        <xdr:cNvCxnSpPr/>
      </xdr:nvCxnSpPr>
      <xdr:spPr>
        <a:xfrm flipV="1">
          <a:off x="3797300" y="16451580"/>
          <a:ext cx="838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55245</xdr:rowOff>
    </xdr:from>
    <xdr:ext cx="534670" cy="258445"/>
    <xdr:sp macro="" textlink="">
      <xdr:nvSpPr>
        <xdr:cNvPr id="233" name="衛生費平均値テキスト"/>
        <xdr:cNvSpPr txBox="1"/>
      </xdr:nvSpPr>
      <xdr:spPr>
        <a:xfrm>
          <a:off x="4686300" y="16857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76835</xdr:rowOff>
    </xdr:from>
    <xdr:to>
      <xdr:col>24</xdr:col>
      <xdr:colOff>114300</xdr:colOff>
      <xdr:row>99</xdr:row>
      <xdr:rowOff>6985</xdr:rowOff>
    </xdr:to>
    <xdr:sp macro="" textlink="">
      <xdr:nvSpPr>
        <xdr:cNvPr id="234" name="フローチャート: 判断 233"/>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25400</xdr:rowOff>
    </xdr:from>
    <xdr:to>
      <xdr:col>19</xdr:col>
      <xdr:colOff>177800</xdr:colOff>
      <xdr:row>98</xdr:row>
      <xdr:rowOff>46355</xdr:rowOff>
    </xdr:to>
    <xdr:cxnSp macro="">
      <xdr:nvCxnSpPr>
        <xdr:cNvPr id="235" name="直線コネクタ 234"/>
        <xdr:cNvCxnSpPr/>
      </xdr:nvCxnSpPr>
      <xdr:spPr>
        <a:xfrm>
          <a:off x="2908300" y="168275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36" name="フローチャート: 判断 235"/>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150495</xdr:rowOff>
    </xdr:from>
    <xdr:ext cx="534035" cy="259080"/>
    <xdr:sp macro="" textlink="">
      <xdr:nvSpPr>
        <xdr:cNvPr id="237" name="テキスト ボックス 236"/>
        <xdr:cNvSpPr txBox="1"/>
      </xdr:nvSpPr>
      <xdr:spPr>
        <a:xfrm>
          <a:off x="3529965" y="1695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25400</xdr:rowOff>
    </xdr:from>
    <xdr:to>
      <xdr:col>15</xdr:col>
      <xdr:colOff>50800</xdr:colOff>
      <xdr:row>99</xdr:row>
      <xdr:rowOff>117475</xdr:rowOff>
    </xdr:to>
    <xdr:cxnSp macro="">
      <xdr:nvCxnSpPr>
        <xdr:cNvPr id="238" name="直線コネクタ 237"/>
        <xdr:cNvCxnSpPr/>
      </xdr:nvCxnSpPr>
      <xdr:spPr>
        <a:xfrm flipV="1">
          <a:off x="2019300" y="1682750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73025</xdr:rowOff>
    </xdr:from>
    <xdr:to>
      <xdr:col>15</xdr:col>
      <xdr:colOff>101600</xdr:colOff>
      <xdr:row>99</xdr:row>
      <xdr:rowOff>3175</xdr:rowOff>
    </xdr:to>
    <xdr:sp macro="" textlink="">
      <xdr:nvSpPr>
        <xdr:cNvPr id="239" name="フローチャート: 判断 238"/>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166370</xdr:rowOff>
    </xdr:from>
    <xdr:ext cx="534035" cy="258445"/>
    <xdr:sp macro="" textlink="">
      <xdr:nvSpPr>
        <xdr:cNvPr id="240" name="テキスト ボックス 239"/>
        <xdr:cNvSpPr txBox="1"/>
      </xdr:nvSpPr>
      <xdr:spPr>
        <a:xfrm>
          <a:off x="2640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117475</xdr:rowOff>
    </xdr:from>
    <xdr:to>
      <xdr:col>10</xdr:col>
      <xdr:colOff>114300</xdr:colOff>
      <xdr:row>99</xdr:row>
      <xdr:rowOff>118110</xdr:rowOff>
    </xdr:to>
    <xdr:cxnSp macro="">
      <xdr:nvCxnSpPr>
        <xdr:cNvPr id="241" name="直線コネクタ 240"/>
        <xdr:cNvCxnSpPr/>
      </xdr:nvCxnSpPr>
      <xdr:spPr>
        <a:xfrm flipV="1">
          <a:off x="1130300" y="17091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43815</xdr:rowOff>
    </xdr:from>
    <xdr:to>
      <xdr:col>10</xdr:col>
      <xdr:colOff>165100</xdr:colOff>
      <xdr:row>98</xdr:row>
      <xdr:rowOff>145415</xdr:rowOff>
    </xdr:to>
    <xdr:sp macro="" textlink="">
      <xdr:nvSpPr>
        <xdr:cNvPr id="242" name="フローチャート: 判断 241"/>
        <xdr:cNvSpPr/>
      </xdr:nvSpPr>
      <xdr:spPr>
        <a:xfrm>
          <a:off x="1968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161925</xdr:rowOff>
    </xdr:from>
    <xdr:ext cx="534035" cy="259080"/>
    <xdr:sp macro="" textlink="">
      <xdr:nvSpPr>
        <xdr:cNvPr id="243" name="テキスト ボックス 242"/>
        <xdr:cNvSpPr txBox="1"/>
      </xdr:nvSpPr>
      <xdr:spPr>
        <a:xfrm>
          <a:off x="1751965" y="1662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80010</xdr:rowOff>
    </xdr:from>
    <xdr:to>
      <xdr:col>6</xdr:col>
      <xdr:colOff>38100</xdr:colOff>
      <xdr:row>99</xdr:row>
      <xdr:rowOff>10160</xdr:rowOff>
    </xdr:to>
    <xdr:sp macro="" textlink="">
      <xdr:nvSpPr>
        <xdr:cNvPr id="244" name="フローチャート: 判断 243"/>
        <xdr:cNvSpPr/>
      </xdr:nvSpPr>
      <xdr:spPr>
        <a:xfrm>
          <a:off x="1079500" y="168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26670</xdr:rowOff>
    </xdr:from>
    <xdr:ext cx="534035" cy="259080"/>
    <xdr:sp macro="" textlink="">
      <xdr:nvSpPr>
        <xdr:cNvPr id="245" name="テキスト ボックス 244"/>
        <xdr:cNvSpPr txBox="1"/>
      </xdr:nvSpPr>
      <xdr:spPr>
        <a:xfrm>
          <a:off x="862965" y="1665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51" name="楕円 250"/>
        <xdr:cNvSpPr/>
      </xdr:nvSpPr>
      <xdr:spPr>
        <a:xfrm>
          <a:off x="45847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135890</xdr:rowOff>
    </xdr:from>
    <xdr:ext cx="534670" cy="259080"/>
    <xdr:sp macro="" textlink="">
      <xdr:nvSpPr>
        <xdr:cNvPr id="252" name="衛生費該当値テキスト"/>
        <xdr:cNvSpPr txBox="1"/>
      </xdr:nvSpPr>
      <xdr:spPr>
        <a:xfrm>
          <a:off x="4686300" y="1625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167005</xdr:rowOff>
    </xdr:from>
    <xdr:to>
      <xdr:col>20</xdr:col>
      <xdr:colOff>38100</xdr:colOff>
      <xdr:row>98</xdr:row>
      <xdr:rowOff>97790</xdr:rowOff>
    </xdr:to>
    <xdr:sp macro="" textlink="">
      <xdr:nvSpPr>
        <xdr:cNvPr id="253" name="楕円 252"/>
        <xdr:cNvSpPr/>
      </xdr:nvSpPr>
      <xdr:spPr>
        <a:xfrm>
          <a:off x="3746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113665</xdr:rowOff>
    </xdr:from>
    <xdr:ext cx="534035" cy="258445"/>
    <xdr:sp macro="" textlink="">
      <xdr:nvSpPr>
        <xdr:cNvPr id="254" name="テキスト ボックス 253"/>
        <xdr:cNvSpPr txBox="1"/>
      </xdr:nvSpPr>
      <xdr:spPr>
        <a:xfrm>
          <a:off x="3529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146050</xdr:rowOff>
    </xdr:from>
    <xdr:to>
      <xdr:col>15</xdr:col>
      <xdr:colOff>101600</xdr:colOff>
      <xdr:row>98</xdr:row>
      <xdr:rowOff>76200</xdr:rowOff>
    </xdr:to>
    <xdr:sp macro="" textlink="">
      <xdr:nvSpPr>
        <xdr:cNvPr id="255" name="楕円 254"/>
        <xdr:cNvSpPr/>
      </xdr:nvSpPr>
      <xdr:spPr>
        <a:xfrm>
          <a:off x="2857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93345</xdr:rowOff>
    </xdr:from>
    <xdr:ext cx="534035" cy="259080"/>
    <xdr:sp macro="" textlink="">
      <xdr:nvSpPr>
        <xdr:cNvPr id="256" name="テキスト ボックス 255"/>
        <xdr:cNvSpPr txBox="1"/>
      </xdr:nvSpPr>
      <xdr:spPr>
        <a:xfrm>
          <a:off x="2640965" y="1655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66675</xdr:rowOff>
    </xdr:from>
    <xdr:to>
      <xdr:col>10</xdr:col>
      <xdr:colOff>165100</xdr:colOff>
      <xdr:row>99</xdr:row>
      <xdr:rowOff>168275</xdr:rowOff>
    </xdr:to>
    <xdr:sp macro="" textlink="">
      <xdr:nvSpPr>
        <xdr:cNvPr id="257" name="楕円 256"/>
        <xdr:cNvSpPr/>
      </xdr:nvSpPr>
      <xdr:spPr>
        <a:xfrm>
          <a:off x="1968500" y="170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160020</xdr:rowOff>
    </xdr:from>
    <xdr:ext cx="534035" cy="259080"/>
    <xdr:sp macro="" textlink="">
      <xdr:nvSpPr>
        <xdr:cNvPr id="258" name="テキスト ボックス 257"/>
        <xdr:cNvSpPr txBox="1"/>
      </xdr:nvSpPr>
      <xdr:spPr>
        <a:xfrm>
          <a:off x="1751965" y="17133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67310</xdr:rowOff>
    </xdr:from>
    <xdr:to>
      <xdr:col>6</xdr:col>
      <xdr:colOff>38100</xdr:colOff>
      <xdr:row>99</xdr:row>
      <xdr:rowOff>168910</xdr:rowOff>
    </xdr:to>
    <xdr:sp macro="" textlink="">
      <xdr:nvSpPr>
        <xdr:cNvPr id="259" name="楕円 258"/>
        <xdr:cNvSpPr/>
      </xdr:nvSpPr>
      <xdr:spPr>
        <a:xfrm>
          <a:off x="1079500" y="170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160020</xdr:rowOff>
    </xdr:from>
    <xdr:ext cx="534035" cy="259080"/>
    <xdr:sp macro="" textlink="">
      <xdr:nvSpPr>
        <xdr:cNvPr id="260" name="テキスト ボックス 259"/>
        <xdr:cNvSpPr txBox="1"/>
      </xdr:nvSpPr>
      <xdr:spPr>
        <a:xfrm>
          <a:off x="862965" y="17133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2" name="テキスト ボックス 271"/>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4" name="テキスト ボックス 273"/>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76" name="テキスト ボックス 275"/>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78" name="テキスト ボックス 277"/>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0" name="テキスト ボックス 279"/>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725" cy="259080"/>
    <xdr:sp macro="" textlink="">
      <xdr:nvSpPr>
        <xdr:cNvPr id="282" name="テキスト ボックス 281"/>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4" name="テキスト ボックス 283"/>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29210</xdr:rowOff>
    </xdr:from>
    <xdr:to>
      <xdr:col>54</xdr:col>
      <xdr:colOff>189865</xdr:colOff>
      <xdr:row>39</xdr:row>
      <xdr:rowOff>99060</xdr:rowOff>
    </xdr:to>
    <xdr:cxnSp macro="">
      <xdr:nvCxnSpPr>
        <xdr:cNvPr id="286" name="直線コネクタ 285"/>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147320</xdr:rowOff>
    </xdr:from>
    <xdr:ext cx="469900" cy="259080"/>
    <xdr:sp macro="" textlink="">
      <xdr:nvSpPr>
        <xdr:cNvPr id="289"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dr:col>54</xdr:col>
      <xdr:colOff>101600</xdr:colOff>
      <xdr:row>31</xdr:row>
      <xdr:rowOff>29210</xdr:rowOff>
    </xdr:from>
    <xdr:to>
      <xdr:col>55</xdr:col>
      <xdr:colOff>88900</xdr:colOff>
      <xdr:row>31</xdr:row>
      <xdr:rowOff>29210</xdr:rowOff>
    </xdr:to>
    <xdr:cxnSp macro="">
      <xdr:nvCxnSpPr>
        <xdr:cNvPr id="290" name="直線コネクタ 289"/>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72390</xdr:rowOff>
    </xdr:from>
    <xdr:to>
      <xdr:col>55</xdr:col>
      <xdr:colOff>0</xdr:colOff>
      <xdr:row>39</xdr:row>
      <xdr:rowOff>73660</xdr:rowOff>
    </xdr:to>
    <xdr:cxnSp macro="">
      <xdr:nvCxnSpPr>
        <xdr:cNvPr id="291" name="直線コネクタ 290"/>
        <xdr:cNvCxnSpPr/>
      </xdr:nvCxnSpPr>
      <xdr:spPr>
        <a:xfrm>
          <a:off x="9639300" y="67589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8460" cy="258445"/>
    <xdr:sp macro="" textlink="">
      <xdr:nvSpPr>
        <xdr:cNvPr id="292" name="労働費平均値テキスト"/>
        <xdr:cNvSpPr txBox="1"/>
      </xdr:nvSpPr>
      <xdr:spPr>
        <a:xfrm>
          <a:off x="10528300" y="63963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3" name="フローチャート: 判断 292"/>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66040</xdr:rowOff>
    </xdr:from>
    <xdr:to>
      <xdr:col>50</xdr:col>
      <xdr:colOff>114300</xdr:colOff>
      <xdr:row>39</xdr:row>
      <xdr:rowOff>72390</xdr:rowOff>
    </xdr:to>
    <xdr:cxnSp macro="">
      <xdr:nvCxnSpPr>
        <xdr:cNvPr id="294" name="直線コネクタ 293"/>
        <xdr:cNvCxnSpPr/>
      </xdr:nvCxnSpPr>
      <xdr:spPr>
        <a:xfrm>
          <a:off x="8750300" y="6752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33020</xdr:rowOff>
    </xdr:from>
    <xdr:to>
      <xdr:col>50</xdr:col>
      <xdr:colOff>165100</xdr:colOff>
      <xdr:row>38</xdr:row>
      <xdr:rowOff>134620</xdr:rowOff>
    </xdr:to>
    <xdr:sp macro="" textlink="">
      <xdr:nvSpPr>
        <xdr:cNvPr id="295" name="フローチャート: 判断 294"/>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151130</xdr:rowOff>
    </xdr:from>
    <xdr:ext cx="378460" cy="259080"/>
    <xdr:sp macro="" textlink="">
      <xdr:nvSpPr>
        <xdr:cNvPr id="296" name="テキスト ボックス 295"/>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66040</xdr:rowOff>
    </xdr:from>
    <xdr:to>
      <xdr:col>45</xdr:col>
      <xdr:colOff>177800</xdr:colOff>
      <xdr:row>39</xdr:row>
      <xdr:rowOff>77470</xdr:rowOff>
    </xdr:to>
    <xdr:cxnSp macro="">
      <xdr:nvCxnSpPr>
        <xdr:cNvPr id="297" name="直線コネクタ 296"/>
        <xdr:cNvCxnSpPr/>
      </xdr:nvCxnSpPr>
      <xdr:spPr>
        <a:xfrm flipV="1">
          <a:off x="7861300" y="6752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26670</xdr:rowOff>
    </xdr:from>
    <xdr:to>
      <xdr:col>46</xdr:col>
      <xdr:colOff>38100</xdr:colOff>
      <xdr:row>38</xdr:row>
      <xdr:rowOff>128270</xdr:rowOff>
    </xdr:to>
    <xdr:sp macro="" textlink="">
      <xdr:nvSpPr>
        <xdr:cNvPr id="298" name="フローチャート: 判断 297"/>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144780</xdr:rowOff>
    </xdr:from>
    <xdr:ext cx="378460" cy="258445"/>
    <xdr:sp macro="" textlink="">
      <xdr:nvSpPr>
        <xdr:cNvPr id="299" name="テキスト ボックス 298"/>
        <xdr:cNvSpPr txBox="1"/>
      </xdr:nvSpPr>
      <xdr:spPr>
        <a:xfrm>
          <a:off x="8561070" y="6316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77470</xdr:rowOff>
    </xdr:from>
    <xdr:to>
      <xdr:col>41</xdr:col>
      <xdr:colOff>50800</xdr:colOff>
      <xdr:row>39</xdr:row>
      <xdr:rowOff>77470</xdr:rowOff>
    </xdr:to>
    <xdr:cxnSp macro="">
      <xdr:nvCxnSpPr>
        <xdr:cNvPr id="300" name="直線コネクタ 299"/>
        <xdr:cNvCxnSpPr/>
      </xdr:nvCxnSpPr>
      <xdr:spPr>
        <a:xfrm>
          <a:off x="6972300" y="6764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92075</xdr:rowOff>
    </xdr:from>
    <xdr:to>
      <xdr:col>41</xdr:col>
      <xdr:colOff>101600</xdr:colOff>
      <xdr:row>38</xdr:row>
      <xdr:rowOff>22225</xdr:rowOff>
    </xdr:to>
    <xdr:sp macro="" textlink="">
      <xdr:nvSpPr>
        <xdr:cNvPr id="301" name="フローチャート: 判断 300"/>
        <xdr:cNvSpPr/>
      </xdr:nvSpPr>
      <xdr:spPr>
        <a:xfrm>
          <a:off x="781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38735</xdr:rowOff>
    </xdr:from>
    <xdr:ext cx="378460" cy="259080"/>
    <xdr:sp macro="" textlink="">
      <xdr:nvSpPr>
        <xdr:cNvPr id="302" name="テキスト ボックス 301"/>
        <xdr:cNvSpPr txBox="1"/>
      </xdr:nvSpPr>
      <xdr:spPr>
        <a:xfrm>
          <a:off x="767207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03" name="フローチャート: 判断 302"/>
        <xdr:cNvSpPr/>
      </xdr:nvSpPr>
      <xdr:spPr>
        <a:xfrm>
          <a:off x="6921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106045</xdr:rowOff>
    </xdr:from>
    <xdr:ext cx="378460" cy="259080"/>
    <xdr:sp macro="" textlink="">
      <xdr:nvSpPr>
        <xdr:cNvPr id="304" name="テキスト ボックス 303"/>
        <xdr:cNvSpPr txBox="1"/>
      </xdr:nvSpPr>
      <xdr:spPr>
        <a:xfrm>
          <a:off x="6783070" y="6278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22860</xdr:rowOff>
    </xdr:from>
    <xdr:to>
      <xdr:col>55</xdr:col>
      <xdr:colOff>50800</xdr:colOff>
      <xdr:row>39</xdr:row>
      <xdr:rowOff>124460</xdr:rowOff>
    </xdr:to>
    <xdr:sp macro="" textlink="">
      <xdr:nvSpPr>
        <xdr:cNvPr id="310" name="楕円 309"/>
        <xdr:cNvSpPr/>
      </xdr:nvSpPr>
      <xdr:spPr>
        <a:xfrm>
          <a:off x="104267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109220</xdr:rowOff>
    </xdr:from>
    <xdr:ext cx="313690" cy="258445"/>
    <xdr:sp macro="" textlink="">
      <xdr:nvSpPr>
        <xdr:cNvPr id="311" name="労働費該当値テキスト"/>
        <xdr:cNvSpPr txBox="1"/>
      </xdr:nvSpPr>
      <xdr:spPr>
        <a:xfrm>
          <a:off x="10528300" y="662432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312" name="楕円 311"/>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114300</xdr:rowOff>
    </xdr:from>
    <xdr:ext cx="313690" cy="259080"/>
    <xdr:sp macro="" textlink="">
      <xdr:nvSpPr>
        <xdr:cNvPr id="313" name="テキスト ボックス 312"/>
        <xdr:cNvSpPr txBox="1"/>
      </xdr:nvSpPr>
      <xdr:spPr>
        <a:xfrm>
          <a:off x="9482455" y="68008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15240</xdr:rowOff>
    </xdr:from>
    <xdr:to>
      <xdr:col>46</xdr:col>
      <xdr:colOff>38100</xdr:colOff>
      <xdr:row>39</xdr:row>
      <xdr:rowOff>116840</xdr:rowOff>
    </xdr:to>
    <xdr:sp macro="" textlink="">
      <xdr:nvSpPr>
        <xdr:cNvPr id="314" name="楕円 313"/>
        <xdr:cNvSpPr/>
      </xdr:nvSpPr>
      <xdr:spPr>
        <a:xfrm>
          <a:off x="8699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107950</xdr:rowOff>
    </xdr:from>
    <xdr:ext cx="378460" cy="259080"/>
    <xdr:sp macro="" textlink="">
      <xdr:nvSpPr>
        <xdr:cNvPr id="315" name="テキスト ボックス 314"/>
        <xdr:cNvSpPr txBox="1"/>
      </xdr:nvSpPr>
      <xdr:spPr>
        <a:xfrm>
          <a:off x="8561070" y="6794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26670</xdr:rowOff>
    </xdr:from>
    <xdr:to>
      <xdr:col>41</xdr:col>
      <xdr:colOff>101600</xdr:colOff>
      <xdr:row>39</xdr:row>
      <xdr:rowOff>128270</xdr:rowOff>
    </xdr:to>
    <xdr:sp macro="" textlink="">
      <xdr:nvSpPr>
        <xdr:cNvPr id="316" name="楕円 315"/>
        <xdr:cNvSpPr/>
      </xdr:nvSpPr>
      <xdr:spPr>
        <a:xfrm>
          <a:off x="7810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119380</xdr:rowOff>
    </xdr:from>
    <xdr:ext cx="313690" cy="259080"/>
    <xdr:sp macro="" textlink="">
      <xdr:nvSpPr>
        <xdr:cNvPr id="317" name="テキスト ボックス 316"/>
        <xdr:cNvSpPr txBox="1"/>
      </xdr:nvSpPr>
      <xdr:spPr>
        <a:xfrm>
          <a:off x="7704455" y="68059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26670</xdr:rowOff>
    </xdr:from>
    <xdr:to>
      <xdr:col>36</xdr:col>
      <xdr:colOff>165100</xdr:colOff>
      <xdr:row>39</xdr:row>
      <xdr:rowOff>128270</xdr:rowOff>
    </xdr:to>
    <xdr:sp macro="" textlink="">
      <xdr:nvSpPr>
        <xdr:cNvPr id="318" name="楕円 317"/>
        <xdr:cNvSpPr/>
      </xdr:nvSpPr>
      <xdr:spPr>
        <a:xfrm>
          <a:off x="6921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119380</xdr:rowOff>
    </xdr:from>
    <xdr:ext cx="313690" cy="259080"/>
    <xdr:sp macro="" textlink="">
      <xdr:nvSpPr>
        <xdr:cNvPr id="319" name="テキスト ボックス 318"/>
        <xdr:cNvSpPr txBox="1"/>
      </xdr:nvSpPr>
      <xdr:spPr>
        <a:xfrm>
          <a:off x="6815455" y="68059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1" name="テキスト ボックス 330"/>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3" name="テキスト ボックス 332"/>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7" name="テキスト ボックス 336"/>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9" name="テキスト ボックス 338"/>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41" name="テキスト ボックス 340"/>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3" name="テキスト ボックス 342"/>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81915</xdr:rowOff>
    </xdr:from>
    <xdr:to>
      <xdr:col>54</xdr:col>
      <xdr:colOff>189865</xdr:colOff>
      <xdr:row>59</xdr:row>
      <xdr:rowOff>95250</xdr:rowOff>
    </xdr:to>
    <xdr:cxnSp macro="">
      <xdr:nvCxnSpPr>
        <xdr:cNvPr id="345" name="直線コネクタ 344"/>
        <xdr:cNvCxnSpPr/>
      </xdr:nvCxnSpPr>
      <xdr:spPr>
        <a:xfrm flipV="1">
          <a:off x="10475595" y="899731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99060</xdr:rowOff>
    </xdr:from>
    <xdr:ext cx="378460" cy="258445"/>
    <xdr:sp macro="" textlink="">
      <xdr:nvSpPr>
        <xdr:cNvPr id="346" name="農林水産業費最小値テキスト"/>
        <xdr:cNvSpPr txBox="1"/>
      </xdr:nvSpPr>
      <xdr:spPr>
        <a:xfrm>
          <a:off x="10528300" y="10214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95250</xdr:rowOff>
    </xdr:from>
    <xdr:to>
      <xdr:col>55</xdr:col>
      <xdr:colOff>88900</xdr:colOff>
      <xdr:row>59</xdr:row>
      <xdr:rowOff>95250</xdr:rowOff>
    </xdr:to>
    <xdr:cxnSp macro="">
      <xdr:nvCxnSpPr>
        <xdr:cNvPr id="347" name="直線コネクタ 346"/>
        <xdr:cNvCxnSpPr/>
      </xdr:nvCxnSpPr>
      <xdr:spPr>
        <a:xfrm>
          <a:off x="10388600" y="1021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29210</xdr:rowOff>
    </xdr:from>
    <xdr:ext cx="534670" cy="258445"/>
    <xdr:sp macro="" textlink="">
      <xdr:nvSpPr>
        <xdr:cNvPr id="348" name="農林水産業費最大値テキスト"/>
        <xdr:cNvSpPr txBox="1"/>
      </xdr:nvSpPr>
      <xdr:spPr>
        <a:xfrm>
          <a:off x="10528300" y="8773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dr:col>54</xdr:col>
      <xdr:colOff>101600</xdr:colOff>
      <xdr:row>52</xdr:row>
      <xdr:rowOff>81915</xdr:rowOff>
    </xdr:from>
    <xdr:to>
      <xdr:col>55</xdr:col>
      <xdr:colOff>88900</xdr:colOff>
      <xdr:row>52</xdr:row>
      <xdr:rowOff>81915</xdr:rowOff>
    </xdr:to>
    <xdr:cxnSp macro="">
      <xdr:nvCxnSpPr>
        <xdr:cNvPr id="349" name="直線コネクタ 348"/>
        <xdr:cNvCxnSpPr/>
      </xdr:nvCxnSpPr>
      <xdr:spPr>
        <a:xfrm>
          <a:off x="10388600" y="899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48895</xdr:rowOff>
    </xdr:from>
    <xdr:to>
      <xdr:col>55</xdr:col>
      <xdr:colOff>0</xdr:colOff>
      <xdr:row>54</xdr:row>
      <xdr:rowOff>143510</xdr:rowOff>
    </xdr:to>
    <xdr:cxnSp macro="">
      <xdr:nvCxnSpPr>
        <xdr:cNvPr id="350" name="直線コネクタ 349"/>
        <xdr:cNvCxnSpPr/>
      </xdr:nvCxnSpPr>
      <xdr:spPr>
        <a:xfrm flipV="1">
          <a:off x="9639300" y="930719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163195</xdr:rowOff>
    </xdr:from>
    <xdr:ext cx="469900" cy="259080"/>
    <xdr:sp macro="" textlink="">
      <xdr:nvSpPr>
        <xdr:cNvPr id="351" name="農林水産業費平均値テキスト"/>
        <xdr:cNvSpPr txBox="1"/>
      </xdr:nvSpPr>
      <xdr:spPr>
        <a:xfrm>
          <a:off x="10528300" y="9935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13335</xdr:rowOff>
    </xdr:from>
    <xdr:to>
      <xdr:col>55</xdr:col>
      <xdr:colOff>50800</xdr:colOff>
      <xdr:row>58</xdr:row>
      <xdr:rowOff>114935</xdr:rowOff>
    </xdr:to>
    <xdr:sp macro="" textlink="">
      <xdr:nvSpPr>
        <xdr:cNvPr id="352" name="フローチャート: 判断 351"/>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143510</xdr:rowOff>
    </xdr:from>
    <xdr:to>
      <xdr:col>50</xdr:col>
      <xdr:colOff>114300</xdr:colOff>
      <xdr:row>55</xdr:row>
      <xdr:rowOff>116205</xdr:rowOff>
    </xdr:to>
    <xdr:cxnSp macro="">
      <xdr:nvCxnSpPr>
        <xdr:cNvPr id="353" name="直線コネクタ 352"/>
        <xdr:cNvCxnSpPr/>
      </xdr:nvCxnSpPr>
      <xdr:spPr>
        <a:xfrm flipV="1">
          <a:off x="8750300" y="940181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15240</xdr:rowOff>
    </xdr:from>
    <xdr:to>
      <xdr:col>50</xdr:col>
      <xdr:colOff>165100</xdr:colOff>
      <xdr:row>58</xdr:row>
      <xdr:rowOff>116840</xdr:rowOff>
    </xdr:to>
    <xdr:sp macro="" textlink="">
      <xdr:nvSpPr>
        <xdr:cNvPr id="354" name="フローチャート: 判断 353"/>
        <xdr:cNvSpPr/>
      </xdr:nvSpPr>
      <xdr:spPr>
        <a:xfrm>
          <a:off x="95885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107950</xdr:rowOff>
    </xdr:from>
    <xdr:ext cx="469265" cy="259080"/>
    <xdr:sp macro="" textlink="">
      <xdr:nvSpPr>
        <xdr:cNvPr id="355" name="テキスト ボックス 354"/>
        <xdr:cNvSpPr txBox="1"/>
      </xdr:nvSpPr>
      <xdr:spPr>
        <a:xfrm>
          <a:off x="9404350" y="1005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148590</xdr:rowOff>
    </xdr:from>
    <xdr:to>
      <xdr:col>45</xdr:col>
      <xdr:colOff>177800</xdr:colOff>
      <xdr:row>55</xdr:row>
      <xdr:rowOff>116205</xdr:rowOff>
    </xdr:to>
    <xdr:cxnSp macro="">
      <xdr:nvCxnSpPr>
        <xdr:cNvPr id="356" name="直線コネクタ 355"/>
        <xdr:cNvCxnSpPr/>
      </xdr:nvCxnSpPr>
      <xdr:spPr>
        <a:xfrm>
          <a:off x="7861300" y="940689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8890</xdr:rowOff>
    </xdr:from>
    <xdr:to>
      <xdr:col>46</xdr:col>
      <xdr:colOff>38100</xdr:colOff>
      <xdr:row>58</xdr:row>
      <xdr:rowOff>110490</xdr:rowOff>
    </xdr:to>
    <xdr:sp macro="" textlink="">
      <xdr:nvSpPr>
        <xdr:cNvPr id="357" name="フローチャート: 判断 356"/>
        <xdr:cNvSpPr/>
      </xdr:nvSpPr>
      <xdr:spPr>
        <a:xfrm>
          <a:off x="8699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101600</xdr:rowOff>
    </xdr:from>
    <xdr:ext cx="469265" cy="259080"/>
    <xdr:sp macro="" textlink="">
      <xdr:nvSpPr>
        <xdr:cNvPr id="358" name="テキスト ボックス 357"/>
        <xdr:cNvSpPr txBox="1"/>
      </xdr:nvSpPr>
      <xdr:spPr>
        <a:xfrm>
          <a:off x="8515350" y="10045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50</xdr:row>
      <xdr:rowOff>168275</xdr:rowOff>
    </xdr:from>
    <xdr:to>
      <xdr:col>41</xdr:col>
      <xdr:colOff>50800</xdr:colOff>
      <xdr:row>54</xdr:row>
      <xdr:rowOff>148590</xdr:rowOff>
    </xdr:to>
    <xdr:cxnSp macro="">
      <xdr:nvCxnSpPr>
        <xdr:cNvPr id="359" name="直線コネクタ 358"/>
        <xdr:cNvCxnSpPr/>
      </xdr:nvCxnSpPr>
      <xdr:spPr>
        <a:xfrm>
          <a:off x="6972300" y="8740775"/>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113665</xdr:rowOff>
    </xdr:from>
    <xdr:to>
      <xdr:col>41</xdr:col>
      <xdr:colOff>101600</xdr:colOff>
      <xdr:row>55</xdr:row>
      <xdr:rowOff>43815</xdr:rowOff>
    </xdr:to>
    <xdr:sp macro="" textlink="">
      <xdr:nvSpPr>
        <xdr:cNvPr id="360" name="フローチャート: 判断 359"/>
        <xdr:cNvSpPr/>
      </xdr:nvSpPr>
      <xdr:spPr>
        <a:xfrm>
          <a:off x="7810500" y="937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34925</xdr:rowOff>
    </xdr:from>
    <xdr:ext cx="534035" cy="259080"/>
    <xdr:sp macro="" textlink="">
      <xdr:nvSpPr>
        <xdr:cNvPr id="361" name="テキスト ボックス 360"/>
        <xdr:cNvSpPr txBox="1"/>
      </xdr:nvSpPr>
      <xdr:spPr>
        <a:xfrm>
          <a:off x="7593965" y="946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143510</xdr:rowOff>
    </xdr:from>
    <xdr:to>
      <xdr:col>36</xdr:col>
      <xdr:colOff>165100</xdr:colOff>
      <xdr:row>55</xdr:row>
      <xdr:rowOff>73660</xdr:rowOff>
    </xdr:to>
    <xdr:sp macro="" textlink="">
      <xdr:nvSpPr>
        <xdr:cNvPr id="362" name="フローチャート: 判断 361"/>
        <xdr:cNvSpPr/>
      </xdr:nvSpPr>
      <xdr:spPr>
        <a:xfrm>
          <a:off x="6921500" y="940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64770</xdr:rowOff>
    </xdr:from>
    <xdr:ext cx="534035" cy="258445"/>
    <xdr:sp macro="" textlink="">
      <xdr:nvSpPr>
        <xdr:cNvPr id="363" name="テキスト ボックス 362"/>
        <xdr:cNvSpPr txBox="1"/>
      </xdr:nvSpPr>
      <xdr:spPr>
        <a:xfrm>
          <a:off x="6704965" y="9494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169545</xdr:rowOff>
    </xdr:from>
    <xdr:to>
      <xdr:col>55</xdr:col>
      <xdr:colOff>50800</xdr:colOff>
      <xdr:row>54</xdr:row>
      <xdr:rowOff>99695</xdr:rowOff>
    </xdr:to>
    <xdr:sp macro="" textlink="">
      <xdr:nvSpPr>
        <xdr:cNvPr id="369" name="楕円 368"/>
        <xdr:cNvSpPr/>
      </xdr:nvSpPr>
      <xdr:spPr>
        <a:xfrm>
          <a:off x="10426700" y="92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20955</xdr:rowOff>
    </xdr:from>
    <xdr:ext cx="534670" cy="258445"/>
    <xdr:sp macro="" textlink="">
      <xdr:nvSpPr>
        <xdr:cNvPr id="370" name="農林水産業費該当値テキスト"/>
        <xdr:cNvSpPr txBox="1"/>
      </xdr:nvSpPr>
      <xdr:spPr>
        <a:xfrm>
          <a:off x="10528300" y="9107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92075</xdr:rowOff>
    </xdr:from>
    <xdr:to>
      <xdr:col>50</xdr:col>
      <xdr:colOff>165100</xdr:colOff>
      <xdr:row>55</xdr:row>
      <xdr:rowOff>22225</xdr:rowOff>
    </xdr:to>
    <xdr:sp macro="" textlink="">
      <xdr:nvSpPr>
        <xdr:cNvPr id="371" name="楕円 370"/>
        <xdr:cNvSpPr/>
      </xdr:nvSpPr>
      <xdr:spPr>
        <a:xfrm>
          <a:off x="9588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38735</xdr:rowOff>
    </xdr:from>
    <xdr:ext cx="534035" cy="259080"/>
    <xdr:sp macro="" textlink="">
      <xdr:nvSpPr>
        <xdr:cNvPr id="372" name="テキスト ボックス 371"/>
        <xdr:cNvSpPr txBox="1"/>
      </xdr:nvSpPr>
      <xdr:spPr>
        <a:xfrm>
          <a:off x="9371965" y="912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65405</xdr:rowOff>
    </xdr:from>
    <xdr:to>
      <xdr:col>46</xdr:col>
      <xdr:colOff>38100</xdr:colOff>
      <xdr:row>55</xdr:row>
      <xdr:rowOff>167005</xdr:rowOff>
    </xdr:to>
    <xdr:sp macro="" textlink="">
      <xdr:nvSpPr>
        <xdr:cNvPr id="373" name="楕円 372"/>
        <xdr:cNvSpPr/>
      </xdr:nvSpPr>
      <xdr:spPr>
        <a:xfrm>
          <a:off x="8699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12065</xdr:rowOff>
    </xdr:from>
    <xdr:ext cx="534035" cy="259080"/>
    <xdr:sp macro="" textlink="">
      <xdr:nvSpPr>
        <xdr:cNvPr id="374" name="テキスト ボックス 373"/>
        <xdr:cNvSpPr txBox="1"/>
      </xdr:nvSpPr>
      <xdr:spPr>
        <a:xfrm>
          <a:off x="8482965" y="9270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97790</xdr:rowOff>
    </xdr:from>
    <xdr:to>
      <xdr:col>41</xdr:col>
      <xdr:colOff>101600</xdr:colOff>
      <xdr:row>55</xdr:row>
      <xdr:rowOff>27940</xdr:rowOff>
    </xdr:to>
    <xdr:sp macro="" textlink="">
      <xdr:nvSpPr>
        <xdr:cNvPr id="375" name="楕円 374"/>
        <xdr:cNvSpPr/>
      </xdr:nvSpPr>
      <xdr:spPr>
        <a:xfrm>
          <a:off x="78105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44450</xdr:rowOff>
    </xdr:from>
    <xdr:ext cx="534035" cy="259080"/>
    <xdr:sp macro="" textlink="">
      <xdr:nvSpPr>
        <xdr:cNvPr id="376" name="テキスト ボックス 375"/>
        <xdr:cNvSpPr txBox="1"/>
      </xdr:nvSpPr>
      <xdr:spPr>
        <a:xfrm>
          <a:off x="7593965" y="9131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50</xdr:row>
      <xdr:rowOff>117475</xdr:rowOff>
    </xdr:from>
    <xdr:to>
      <xdr:col>36</xdr:col>
      <xdr:colOff>165100</xdr:colOff>
      <xdr:row>51</xdr:row>
      <xdr:rowOff>47625</xdr:rowOff>
    </xdr:to>
    <xdr:sp macro="" textlink="">
      <xdr:nvSpPr>
        <xdr:cNvPr id="377" name="楕円 376"/>
        <xdr:cNvSpPr/>
      </xdr:nvSpPr>
      <xdr:spPr>
        <a:xfrm>
          <a:off x="6921500" y="86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49</xdr:row>
      <xdr:rowOff>64135</xdr:rowOff>
    </xdr:from>
    <xdr:ext cx="534035" cy="258445"/>
    <xdr:sp macro="" textlink="">
      <xdr:nvSpPr>
        <xdr:cNvPr id="378" name="テキスト ボックス 377"/>
        <xdr:cNvSpPr txBox="1"/>
      </xdr:nvSpPr>
      <xdr:spPr>
        <a:xfrm>
          <a:off x="6704965" y="846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0" name="テキスト ボックス 389"/>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2" name="テキスト ボックス 391"/>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4" name="テキスト ボックス 39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6" name="テキスト ボックス 395"/>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8" name="テキスト ボックス 39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0" name="テキスト ボックス 399"/>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2" name="テキスト ボックス 401"/>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68580</xdr:rowOff>
    </xdr:from>
    <xdr:to>
      <xdr:col>54</xdr:col>
      <xdr:colOff>189865</xdr:colOff>
      <xdr:row>79</xdr:row>
      <xdr:rowOff>69215</xdr:rowOff>
    </xdr:to>
    <xdr:cxnSp macro="">
      <xdr:nvCxnSpPr>
        <xdr:cNvPr id="404" name="直線コネクタ 403"/>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73025</xdr:rowOff>
    </xdr:from>
    <xdr:ext cx="378460" cy="259080"/>
    <xdr:sp macro="" textlink="">
      <xdr:nvSpPr>
        <xdr:cNvPr id="405"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69215</xdr:rowOff>
    </xdr:from>
    <xdr:to>
      <xdr:col>55</xdr:col>
      <xdr:colOff>88900</xdr:colOff>
      <xdr:row>79</xdr:row>
      <xdr:rowOff>69215</xdr:rowOff>
    </xdr:to>
    <xdr:cxnSp macro="">
      <xdr:nvCxnSpPr>
        <xdr:cNvPr id="406" name="直線コネクタ 405"/>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4670" cy="259080"/>
    <xdr:sp macro="" textlink="">
      <xdr:nvSpPr>
        <xdr:cNvPr id="407"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08" name="直線コネクタ 407"/>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123190</xdr:rowOff>
    </xdr:from>
    <xdr:to>
      <xdr:col>55</xdr:col>
      <xdr:colOff>0</xdr:colOff>
      <xdr:row>76</xdr:row>
      <xdr:rowOff>165100</xdr:rowOff>
    </xdr:to>
    <xdr:cxnSp macro="">
      <xdr:nvCxnSpPr>
        <xdr:cNvPr id="409" name="直線コネクタ 408"/>
        <xdr:cNvCxnSpPr/>
      </xdr:nvCxnSpPr>
      <xdr:spPr>
        <a:xfrm>
          <a:off x="9639300" y="131533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105410</xdr:rowOff>
    </xdr:from>
    <xdr:ext cx="469900" cy="259080"/>
    <xdr:sp macro="" textlink="">
      <xdr:nvSpPr>
        <xdr:cNvPr id="410"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127000</xdr:rowOff>
    </xdr:from>
    <xdr:to>
      <xdr:col>55</xdr:col>
      <xdr:colOff>50800</xdr:colOff>
      <xdr:row>78</xdr:row>
      <xdr:rowOff>57150</xdr:rowOff>
    </xdr:to>
    <xdr:sp macro="" textlink="">
      <xdr:nvSpPr>
        <xdr:cNvPr id="411" name="フローチャート: 判断 410"/>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123190</xdr:rowOff>
    </xdr:from>
    <xdr:to>
      <xdr:col>50</xdr:col>
      <xdr:colOff>114300</xdr:colOff>
      <xdr:row>77</xdr:row>
      <xdr:rowOff>13970</xdr:rowOff>
    </xdr:to>
    <xdr:cxnSp macro="">
      <xdr:nvCxnSpPr>
        <xdr:cNvPr id="412" name="直線コネクタ 411"/>
        <xdr:cNvCxnSpPr/>
      </xdr:nvCxnSpPr>
      <xdr:spPr>
        <a:xfrm flipV="1">
          <a:off x="8750300" y="131533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65405</xdr:rowOff>
    </xdr:from>
    <xdr:to>
      <xdr:col>50</xdr:col>
      <xdr:colOff>165100</xdr:colOff>
      <xdr:row>77</xdr:row>
      <xdr:rowOff>167005</xdr:rowOff>
    </xdr:to>
    <xdr:sp macro="" textlink="">
      <xdr:nvSpPr>
        <xdr:cNvPr id="413" name="フローチャート: 判断 412"/>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158115</xdr:rowOff>
    </xdr:from>
    <xdr:ext cx="469265" cy="258445"/>
    <xdr:sp macro="" textlink="">
      <xdr:nvSpPr>
        <xdr:cNvPr id="414" name="テキスト ボックス 413"/>
        <xdr:cNvSpPr txBox="1"/>
      </xdr:nvSpPr>
      <xdr:spPr>
        <a:xfrm>
          <a:off x="9404350" y="13359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143510</xdr:rowOff>
    </xdr:from>
    <xdr:to>
      <xdr:col>45</xdr:col>
      <xdr:colOff>177800</xdr:colOff>
      <xdr:row>77</xdr:row>
      <xdr:rowOff>13970</xdr:rowOff>
    </xdr:to>
    <xdr:cxnSp macro="">
      <xdr:nvCxnSpPr>
        <xdr:cNvPr id="415" name="直線コネクタ 414"/>
        <xdr:cNvCxnSpPr/>
      </xdr:nvCxnSpPr>
      <xdr:spPr>
        <a:xfrm>
          <a:off x="7861300" y="1300226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168275</xdr:rowOff>
    </xdr:to>
    <xdr:sp macro="" textlink="">
      <xdr:nvSpPr>
        <xdr:cNvPr id="416" name="フローチャート: 判断 415"/>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159385</xdr:rowOff>
    </xdr:from>
    <xdr:ext cx="469265" cy="258445"/>
    <xdr:sp macro="" textlink="">
      <xdr:nvSpPr>
        <xdr:cNvPr id="417" name="テキスト ボックス 416"/>
        <xdr:cNvSpPr txBox="1"/>
      </xdr:nvSpPr>
      <xdr:spPr>
        <a:xfrm>
          <a:off x="8515350" y="13361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143510</xdr:rowOff>
    </xdr:from>
    <xdr:to>
      <xdr:col>41</xdr:col>
      <xdr:colOff>50800</xdr:colOff>
      <xdr:row>78</xdr:row>
      <xdr:rowOff>61595</xdr:rowOff>
    </xdr:to>
    <xdr:cxnSp macro="">
      <xdr:nvCxnSpPr>
        <xdr:cNvPr id="418" name="直線コネクタ 417"/>
        <xdr:cNvCxnSpPr/>
      </xdr:nvCxnSpPr>
      <xdr:spPr>
        <a:xfrm flipV="1">
          <a:off x="6972300" y="13002260"/>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11430</xdr:rowOff>
    </xdr:from>
    <xdr:to>
      <xdr:col>41</xdr:col>
      <xdr:colOff>101600</xdr:colOff>
      <xdr:row>75</xdr:row>
      <xdr:rowOff>113030</xdr:rowOff>
    </xdr:to>
    <xdr:sp macro="" textlink="">
      <xdr:nvSpPr>
        <xdr:cNvPr id="419" name="フローチャート: 判断 418"/>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130175</xdr:rowOff>
    </xdr:from>
    <xdr:ext cx="534035" cy="259080"/>
    <xdr:sp macro="" textlink="">
      <xdr:nvSpPr>
        <xdr:cNvPr id="420" name="テキスト ボックス 419"/>
        <xdr:cNvSpPr txBox="1"/>
      </xdr:nvSpPr>
      <xdr:spPr>
        <a:xfrm>
          <a:off x="7593965" y="1264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1" name="フローチャート: 判断 420"/>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92710</xdr:rowOff>
    </xdr:from>
    <xdr:ext cx="534035" cy="259080"/>
    <xdr:sp macro="" textlink="">
      <xdr:nvSpPr>
        <xdr:cNvPr id="422" name="テキスト ボックス 421"/>
        <xdr:cNvSpPr txBox="1"/>
      </xdr:nvSpPr>
      <xdr:spPr>
        <a:xfrm>
          <a:off x="6704965" y="12951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114300</xdr:rowOff>
    </xdr:from>
    <xdr:to>
      <xdr:col>55</xdr:col>
      <xdr:colOff>50800</xdr:colOff>
      <xdr:row>77</xdr:row>
      <xdr:rowOff>44450</xdr:rowOff>
    </xdr:to>
    <xdr:sp macro="" textlink="">
      <xdr:nvSpPr>
        <xdr:cNvPr id="428" name="楕円 427"/>
        <xdr:cNvSpPr/>
      </xdr:nvSpPr>
      <xdr:spPr>
        <a:xfrm>
          <a:off x="10426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137160</xdr:rowOff>
    </xdr:from>
    <xdr:ext cx="534670" cy="259080"/>
    <xdr:sp macro="" textlink="">
      <xdr:nvSpPr>
        <xdr:cNvPr id="429" name="商工費該当値テキスト"/>
        <xdr:cNvSpPr txBox="1"/>
      </xdr:nvSpPr>
      <xdr:spPr>
        <a:xfrm>
          <a:off x="10528300" y="1299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72390</xdr:rowOff>
    </xdr:from>
    <xdr:to>
      <xdr:col>50</xdr:col>
      <xdr:colOff>165100</xdr:colOff>
      <xdr:row>77</xdr:row>
      <xdr:rowOff>2540</xdr:rowOff>
    </xdr:to>
    <xdr:sp macro="" textlink="">
      <xdr:nvSpPr>
        <xdr:cNvPr id="430" name="楕円 429"/>
        <xdr:cNvSpPr/>
      </xdr:nvSpPr>
      <xdr:spPr>
        <a:xfrm>
          <a:off x="9588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19050</xdr:rowOff>
    </xdr:from>
    <xdr:ext cx="534035" cy="258445"/>
    <xdr:sp macro="" textlink="">
      <xdr:nvSpPr>
        <xdr:cNvPr id="431" name="テキスト ボックス 430"/>
        <xdr:cNvSpPr txBox="1"/>
      </xdr:nvSpPr>
      <xdr:spPr>
        <a:xfrm>
          <a:off x="9371965" y="12877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134620</xdr:rowOff>
    </xdr:from>
    <xdr:to>
      <xdr:col>46</xdr:col>
      <xdr:colOff>38100</xdr:colOff>
      <xdr:row>77</xdr:row>
      <xdr:rowOff>64770</xdr:rowOff>
    </xdr:to>
    <xdr:sp macro="" textlink="">
      <xdr:nvSpPr>
        <xdr:cNvPr id="432" name="楕円 431"/>
        <xdr:cNvSpPr/>
      </xdr:nvSpPr>
      <xdr:spPr>
        <a:xfrm>
          <a:off x="8699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81280</xdr:rowOff>
    </xdr:from>
    <xdr:ext cx="534035" cy="259080"/>
    <xdr:sp macro="" textlink="">
      <xdr:nvSpPr>
        <xdr:cNvPr id="433" name="テキスト ボックス 432"/>
        <xdr:cNvSpPr txBox="1"/>
      </xdr:nvSpPr>
      <xdr:spPr>
        <a:xfrm>
          <a:off x="8482965" y="1294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92075</xdr:rowOff>
    </xdr:from>
    <xdr:to>
      <xdr:col>41</xdr:col>
      <xdr:colOff>101600</xdr:colOff>
      <xdr:row>76</xdr:row>
      <xdr:rowOff>22225</xdr:rowOff>
    </xdr:to>
    <xdr:sp macro="" textlink="">
      <xdr:nvSpPr>
        <xdr:cNvPr id="434" name="楕円 433"/>
        <xdr:cNvSpPr/>
      </xdr:nvSpPr>
      <xdr:spPr>
        <a:xfrm>
          <a:off x="7810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xdr:rowOff>
    </xdr:from>
    <xdr:ext cx="534035" cy="259080"/>
    <xdr:sp macro="" textlink="">
      <xdr:nvSpPr>
        <xdr:cNvPr id="435" name="テキスト ボックス 434"/>
        <xdr:cNvSpPr txBox="1"/>
      </xdr:nvSpPr>
      <xdr:spPr>
        <a:xfrm>
          <a:off x="7593965" y="1304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36" name="楕円 435"/>
        <xdr:cNvSpPr/>
      </xdr:nvSpPr>
      <xdr:spPr>
        <a:xfrm>
          <a:off x="6921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104140</xdr:rowOff>
    </xdr:from>
    <xdr:ext cx="469265" cy="259080"/>
    <xdr:sp macro="" textlink="">
      <xdr:nvSpPr>
        <xdr:cNvPr id="437" name="テキスト ボックス 436"/>
        <xdr:cNvSpPr txBox="1"/>
      </xdr:nvSpPr>
      <xdr:spPr>
        <a:xfrm>
          <a:off x="67373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8" name="テキスト ボックス 447"/>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4" name="テキスト ボックス 453"/>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6" name="テキスト ボックス 455"/>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8" name="テキスト ボックス 45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0" name="テキスト ボックス 45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165100</xdr:rowOff>
    </xdr:from>
    <xdr:to>
      <xdr:col>54</xdr:col>
      <xdr:colOff>189865</xdr:colOff>
      <xdr:row>99</xdr:row>
      <xdr:rowOff>63500</xdr:rowOff>
    </xdr:to>
    <xdr:cxnSp macro="">
      <xdr:nvCxnSpPr>
        <xdr:cNvPr id="462" name="直線コネクタ 461"/>
        <xdr:cNvCxnSpPr/>
      </xdr:nvCxnSpPr>
      <xdr:spPr>
        <a:xfrm flipV="1">
          <a:off x="10475595" y="1576705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67310</xdr:rowOff>
    </xdr:from>
    <xdr:ext cx="534670" cy="259080"/>
    <xdr:sp macro="" textlink="">
      <xdr:nvSpPr>
        <xdr:cNvPr id="463" name="土木費最小値テキスト"/>
        <xdr:cNvSpPr txBox="1"/>
      </xdr:nvSpPr>
      <xdr:spPr>
        <a:xfrm>
          <a:off x="10528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64" name="直線コネクタ 463"/>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111760</xdr:rowOff>
    </xdr:from>
    <xdr:ext cx="534670" cy="258445"/>
    <xdr:sp macro="" textlink="">
      <xdr:nvSpPr>
        <xdr:cNvPr id="465" name="土木費最大値テキスト"/>
        <xdr:cNvSpPr txBox="1"/>
      </xdr:nvSpPr>
      <xdr:spPr>
        <a:xfrm>
          <a:off x="10528300" y="15542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dr:col>54</xdr:col>
      <xdr:colOff>101600</xdr:colOff>
      <xdr:row>91</xdr:row>
      <xdr:rowOff>165100</xdr:rowOff>
    </xdr:from>
    <xdr:to>
      <xdr:col>55</xdr:col>
      <xdr:colOff>88900</xdr:colOff>
      <xdr:row>91</xdr:row>
      <xdr:rowOff>165100</xdr:rowOff>
    </xdr:to>
    <xdr:cxnSp macro="">
      <xdr:nvCxnSpPr>
        <xdr:cNvPr id="466" name="直線コネクタ 465"/>
        <xdr:cNvCxnSpPr/>
      </xdr:nvCxnSpPr>
      <xdr:spPr>
        <a:xfrm>
          <a:off x="10388600" y="1576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158115</xdr:rowOff>
    </xdr:from>
    <xdr:to>
      <xdr:col>55</xdr:col>
      <xdr:colOff>0</xdr:colOff>
      <xdr:row>97</xdr:row>
      <xdr:rowOff>8255</xdr:rowOff>
    </xdr:to>
    <xdr:cxnSp macro="">
      <xdr:nvCxnSpPr>
        <xdr:cNvPr id="467" name="直線コネクタ 466"/>
        <xdr:cNvCxnSpPr/>
      </xdr:nvCxnSpPr>
      <xdr:spPr>
        <a:xfrm>
          <a:off x="9639300" y="166173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135890</xdr:rowOff>
    </xdr:from>
    <xdr:ext cx="534670" cy="259080"/>
    <xdr:sp macro="" textlink="">
      <xdr:nvSpPr>
        <xdr:cNvPr id="468" name="土木費平均値テキスト"/>
        <xdr:cNvSpPr txBox="1"/>
      </xdr:nvSpPr>
      <xdr:spPr>
        <a:xfrm>
          <a:off x="10528300" y="16423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113030</xdr:rowOff>
    </xdr:from>
    <xdr:to>
      <xdr:col>55</xdr:col>
      <xdr:colOff>50800</xdr:colOff>
      <xdr:row>97</xdr:row>
      <xdr:rowOff>43180</xdr:rowOff>
    </xdr:to>
    <xdr:sp macro="" textlink="">
      <xdr:nvSpPr>
        <xdr:cNvPr id="469" name="フローチャート: 判断 468"/>
        <xdr:cNvSpPr/>
      </xdr:nvSpPr>
      <xdr:spPr>
        <a:xfrm>
          <a:off x="104267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158115</xdr:rowOff>
    </xdr:from>
    <xdr:to>
      <xdr:col>50</xdr:col>
      <xdr:colOff>114300</xdr:colOff>
      <xdr:row>97</xdr:row>
      <xdr:rowOff>65405</xdr:rowOff>
    </xdr:to>
    <xdr:cxnSp macro="">
      <xdr:nvCxnSpPr>
        <xdr:cNvPr id="470" name="直線コネクタ 469"/>
        <xdr:cNvCxnSpPr/>
      </xdr:nvCxnSpPr>
      <xdr:spPr>
        <a:xfrm flipV="1">
          <a:off x="8750300" y="1661731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110490</xdr:rowOff>
    </xdr:from>
    <xdr:to>
      <xdr:col>50</xdr:col>
      <xdr:colOff>165100</xdr:colOff>
      <xdr:row>97</xdr:row>
      <xdr:rowOff>40640</xdr:rowOff>
    </xdr:to>
    <xdr:sp macro="" textlink="">
      <xdr:nvSpPr>
        <xdr:cNvPr id="471" name="フローチャート: 判断 470"/>
        <xdr:cNvSpPr/>
      </xdr:nvSpPr>
      <xdr:spPr>
        <a:xfrm>
          <a:off x="958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31750</xdr:rowOff>
    </xdr:from>
    <xdr:ext cx="534035" cy="258445"/>
    <xdr:sp macro="" textlink="">
      <xdr:nvSpPr>
        <xdr:cNvPr id="472" name="テキスト ボックス 471"/>
        <xdr:cNvSpPr txBox="1"/>
      </xdr:nvSpPr>
      <xdr:spPr>
        <a:xfrm>
          <a:off x="937196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77470</xdr:rowOff>
    </xdr:from>
    <xdr:to>
      <xdr:col>45</xdr:col>
      <xdr:colOff>177800</xdr:colOff>
      <xdr:row>97</xdr:row>
      <xdr:rowOff>65405</xdr:rowOff>
    </xdr:to>
    <xdr:cxnSp macro="">
      <xdr:nvCxnSpPr>
        <xdr:cNvPr id="473" name="直線コネクタ 472"/>
        <xdr:cNvCxnSpPr/>
      </xdr:nvCxnSpPr>
      <xdr:spPr>
        <a:xfrm>
          <a:off x="7861300" y="16365220"/>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120650</xdr:rowOff>
    </xdr:from>
    <xdr:to>
      <xdr:col>46</xdr:col>
      <xdr:colOff>38100</xdr:colOff>
      <xdr:row>97</xdr:row>
      <xdr:rowOff>50165</xdr:rowOff>
    </xdr:to>
    <xdr:sp macro="" textlink="">
      <xdr:nvSpPr>
        <xdr:cNvPr id="474" name="フローチャート: 判断 473"/>
        <xdr:cNvSpPr/>
      </xdr:nvSpPr>
      <xdr:spPr>
        <a:xfrm>
          <a:off x="8699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66675</xdr:rowOff>
    </xdr:from>
    <xdr:ext cx="534035" cy="258445"/>
    <xdr:sp macro="" textlink="">
      <xdr:nvSpPr>
        <xdr:cNvPr id="475" name="テキスト ボックス 474"/>
        <xdr:cNvSpPr txBox="1"/>
      </xdr:nvSpPr>
      <xdr:spPr>
        <a:xfrm>
          <a:off x="8482965" y="16354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138430</xdr:rowOff>
    </xdr:from>
    <xdr:to>
      <xdr:col>41</xdr:col>
      <xdr:colOff>50800</xdr:colOff>
      <xdr:row>95</xdr:row>
      <xdr:rowOff>77470</xdr:rowOff>
    </xdr:to>
    <xdr:cxnSp macro="">
      <xdr:nvCxnSpPr>
        <xdr:cNvPr id="476" name="直線コネクタ 475"/>
        <xdr:cNvCxnSpPr/>
      </xdr:nvCxnSpPr>
      <xdr:spPr>
        <a:xfrm>
          <a:off x="6972300" y="15740380"/>
          <a:ext cx="88900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77" name="フローチャート: 判断 476"/>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34035" cy="258445"/>
    <xdr:sp macro="" textlink="">
      <xdr:nvSpPr>
        <xdr:cNvPr id="478" name="テキスト ボックス 477"/>
        <xdr:cNvSpPr txBox="1"/>
      </xdr:nvSpPr>
      <xdr:spPr>
        <a:xfrm>
          <a:off x="759396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140335</xdr:rowOff>
    </xdr:from>
    <xdr:to>
      <xdr:col>36</xdr:col>
      <xdr:colOff>165100</xdr:colOff>
      <xdr:row>96</xdr:row>
      <xdr:rowOff>70485</xdr:rowOff>
    </xdr:to>
    <xdr:sp macro="" textlink="">
      <xdr:nvSpPr>
        <xdr:cNvPr id="479" name="フローチャート: 判断 478"/>
        <xdr:cNvSpPr/>
      </xdr:nvSpPr>
      <xdr:spPr>
        <a:xfrm>
          <a:off x="6921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61595</xdr:rowOff>
    </xdr:from>
    <xdr:ext cx="534035" cy="259080"/>
    <xdr:sp macro="" textlink="">
      <xdr:nvSpPr>
        <xdr:cNvPr id="480" name="テキスト ボックス 479"/>
        <xdr:cNvSpPr txBox="1"/>
      </xdr:nvSpPr>
      <xdr:spPr>
        <a:xfrm>
          <a:off x="6704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128905</xdr:rowOff>
    </xdr:from>
    <xdr:to>
      <xdr:col>55</xdr:col>
      <xdr:colOff>50800</xdr:colOff>
      <xdr:row>97</xdr:row>
      <xdr:rowOff>59055</xdr:rowOff>
    </xdr:to>
    <xdr:sp macro="" textlink="">
      <xdr:nvSpPr>
        <xdr:cNvPr id="486" name="楕円 485"/>
        <xdr:cNvSpPr/>
      </xdr:nvSpPr>
      <xdr:spPr>
        <a:xfrm>
          <a:off x="10426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107315</xdr:rowOff>
    </xdr:from>
    <xdr:ext cx="534670" cy="259080"/>
    <xdr:sp macro="" textlink="">
      <xdr:nvSpPr>
        <xdr:cNvPr id="487" name="土木費該当値テキスト"/>
        <xdr:cNvSpPr txBox="1"/>
      </xdr:nvSpPr>
      <xdr:spPr>
        <a:xfrm>
          <a:off x="10528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107315</xdr:rowOff>
    </xdr:from>
    <xdr:to>
      <xdr:col>50</xdr:col>
      <xdr:colOff>165100</xdr:colOff>
      <xdr:row>97</xdr:row>
      <xdr:rowOff>37465</xdr:rowOff>
    </xdr:to>
    <xdr:sp macro="" textlink="">
      <xdr:nvSpPr>
        <xdr:cNvPr id="488" name="楕円 487"/>
        <xdr:cNvSpPr/>
      </xdr:nvSpPr>
      <xdr:spPr>
        <a:xfrm>
          <a:off x="9588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53975</xdr:rowOff>
    </xdr:from>
    <xdr:ext cx="534035" cy="258445"/>
    <xdr:sp macro="" textlink="">
      <xdr:nvSpPr>
        <xdr:cNvPr id="489" name="テキスト ボックス 488"/>
        <xdr:cNvSpPr txBox="1"/>
      </xdr:nvSpPr>
      <xdr:spPr>
        <a:xfrm>
          <a:off x="9371965" y="16341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14605</xdr:rowOff>
    </xdr:from>
    <xdr:to>
      <xdr:col>46</xdr:col>
      <xdr:colOff>38100</xdr:colOff>
      <xdr:row>97</xdr:row>
      <xdr:rowOff>116205</xdr:rowOff>
    </xdr:to>
    <xdr:sp macro="" textlink="">
      <xdr:nvSpPr>
        <xdr:cNvPr id="490" name="楕円 489"/>
        <xdr:cNvSpPr/>
      </xdr:nvSpPr>
      <xdr:spPr>
        <a:xfrm>
          <a:off x="869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107315</xdr:rowOff>
    </xdr:from>
    <xdr:ext cx="534035" cy="259080"/>
    <xdr:sp macro="" textlink="">
      <xdr:nvSpPr>
        <xdr:cNvPr id="491" name="テキスト ボックス 490"/>
        <xdr:cNvSpPr txBox="1"/>
      </xdr:nvSpPr>
      <xdr:spPr>
        <a:xfrm>
          <a:off x="8482965" y="1673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26670</xdr:rowOff>
    </xdr:from>
    <xdr:to>
      <xdr:col>41</xdr:col>
      <xdr:colOff>101600</xdr:colOff>
      <xdr:row>95</xdr:row>
      <xdr:rowOff>128270</xdr:rowOff>
    </xdr:to>
    <xdr:sp macro="" textlink="">
      <xdr:nvSpPr>
        <xdr:cNvPr id="492" name="楕円 491"/>
        <xdr:cNvSpPr/>
      </xdr:nvSpPr>
      <xdr:spPr>
        <a:xfrm>
          <a:off x="7810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144780</xdr:rowOff>
    </xdr:from>
    <xdr:ext cx="534035" cy="258445"/>
    <xdr:sp macro="" textlink="">
      <xdr:nvSpPr>
        <xdr:cNvPr id="493" name="テキスト ボックス 492"/>
        <xdr:cNvSpPr txBox="1"/>
      </xdr:nvSpPr>
      <xdr:spPr>
        <a:xfrm>
          <a:off x="7593965" y="16089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87630</xdr:rowOff>
    </xdr:from>
    <xdr:to>
      <xdr:col>36</xdr:col>
      <xdr:colOff>165100</xdr:colOff>
      <xdr:row>92</xdr:row>
      <xdr:rowOff>17780</xdr:rowOff>
    </xdr:to>
    <xdr:sp macro="" textlink="">
      <xdr:nvSpPr>
        <xdr:cNvPr id="494" name="楕円 493"/>
        <xdr:cNvSpPr/>
      </xdr:nvSpPr>
      <xdr:spPr>
        <a:xfrm>
          <a:off x="6921500" y="156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90</xdr:row>
      <xdr:rowOff>34290</xdr:rowOff>
    </xdr:from>
    <xdr:ext cx="534035" cy="259080"/>
    <xdr:sp macro="" textlink="">
      <xdr:nvSpPr>
        <xdr:cNvPr id="495" name="テキスト ボックス 494"/>
        <xdr:cNvSpPr txBox="1"/>
      </xdr:nvSpPr>
      <xdr:spPr>
        <a:xfrm>
          <a:off x="6704965" y="15464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4" name="テキスト ボックス 50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6" name="テキスト ボックス 505"/>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12" name="テキスト ボックス 511"/>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8" name="テキスト ボックス 517"/>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168910</xdr:rowOff>
    </xdr:from>
    <xdr:to>
      <xdr:col>85</xdr:col>
      <xdr:colOff>126365</xdr:colOff>
      <xdr:row>39</xdr:row>
      <xdr:rowOff>117475</xdr:rowOff>
    </xdr:to>
    <xdr:cxnSp macro="">
      <xdr:nvCxnSpPr>
        <xdr:cNvPr id="520" name="直線コネクタ 519"/>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121285</xdr:rowOff>
    </xdr:from>
    <xdr:ext cx="469900" cy="258445"/>
    <xdr:sp macro="" textlink="">
      <xdr:nvSpPr>
        <xdr:cNvPr id="521" name="消防費最小値テキスト"/>
        <xdr:cNvSpPr txBox="1"/>
      </xdr:nvSpPr>
      <xdr:spPr>
        <a:xfrm>
          <a:off x="16370300" y="6807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117475</xdr:rowOff>
    </xdr:from>
    <xdr:to>
      <xdr:col>86</xdr:col>
      <xdr:colOff>25400</xdr:colOff>
      <xdr:row>39</xdr:row>
      <xdr:rowOff>117475</xdr:rowOff>
    </xdr:to>
    <xdr:cxnSp macro="">
      <xdr:nvCxnSpPr>
        <xdr:cNvPr id="522" name="直線コネクタ 521"/>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115570</xdr:rowOff>
    </xdr:from>
    <xdr:ext cx="534670" cy="259080"/>
    <xdr:sp macro="" textlink="">
      <xdr:nvSpPr>
        <xdr:cNvPr id="523"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dr:col>85</xdr:col>
      <xdr:colOff>38100</xdr:colOff>
      <xdr:row>30</xdr:row>
      <xdr:rowOff>168910</xdr:rowOff>
    </xdr:from>
    <xdr:to>
      <xdr:col>86</xdr:col>
      <xdr:colOff>25400</xdr:colOff>
      <xdr:row>30</xdr:row>
      <xdr:rowOff>168910</xdr:rowOff>
    </xdr:to>
    <xdr:cxnSp macro="">
      <xdr:nvCxnSpPr>
        <xdr:cNvPr id="524" name="直線コネクタ 523"/>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128905</xdr:rowOff>
    </xdr:from>
    <xdr:to>
      <xdr:col>85</xdr:col>
      <xdr:colOff>127000</xdr:colOff>
      <xdr:row>38</xdr:row>
      <xdr:rowOff>153035</xdr:rowOff>
    </xdr:to>
    <xdr:cxnSp macro="">
      <xdr:nvCxnSpPr>
        <xdr:cNvPr id="525" name="直線コネクタ 524"/>
        <xdr:cNvCxnSpPr/>
      </xdr:nvCxnSpPr>
      <xdr:spPr>
        <a:xfrm flipV="1">
          <a:off x="15481300" y="66440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132080</xdr:rowOff>
    </xdr:from>
    <xdr:ext cx="534670" cy="258445"/>
    <xdr:sp macro="" textlink="">
      <xdr:nvSpPr>
        <xdr:cNvPr id="526" name="消防費平均値テキスト"/>
        <xdr:cNvSpPr txBox="1"/>
      </xdr:nvSpPr>
      <xdr:spPr>
        <a:xfrm>
          <a:off x="16370300" y="63042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7" name="フローチャート: 判断 526"/>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127000</xdr:rowOff>
    </xdr:from>
    <xdr:to>
      <xdr:col>81</xdr:col>
      <xdr:colOff>50800</xdr:colOff>
      <xdr:row>38</xdr:row>
      <xdr:rowOff>153035</xdr:rowOff>
    </xdr:to>
    <xdr:cxnSp macro="">
      <xdr:nvCxnSpPr>
        <xdr:cNvPr id="528" name="直線コネクタ 527"/>
        <xdr:cNvCxnSpPr/>
      </xdr:nvCxnSpPr>
      <xdr:spPr>
        <a:xfrm>
          <a:off x="14592300" y="66421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144145</xdr:rowOff>
    </xdr:from>
    <xdr:to>
      <xdr:col>81</xdr:col>
      <xdr:colOff>101600</xdr:colOff>
      <xdr:row>38</xdr:row>
      <xdr:rowOff>74930</xdr:rowOff>
    </xdr:to>
    <xdr:sp macro="" textlink="">
      <xdr:nvSpPr>
        <xdr:cNvPr id="529" name="フローチャート: 判断 528"/>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90805</xdr:rowOff>
    </xdr:from>
    <xdr:ext cx="534035" cy="258445"/>
    <xdr:sp macro="" textlink="">
      <xdr:nvSpPr>
        <xdr:cNvPr id="530" name="テキスト ボックス 529"/>
        <xdr:cNvSpPr txBox="1"/>
      </xdr:nvSpPr>
      <xdr:spPr>
        <a:xfrm>
          <a:off x="15213965" y="626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127000</xdr:rowOff>
    </xdr:from>
    <xdr:to>
      <xdr:col>76</xdr:col>
      <xdr:colOff>114300</xdr:colOff>
      <xdr:row>39</xdr:row>
      <xdr:rowOff>20320</xdr:rowOff>
    </xdr:to>
    <xdr:cxnSp macro="">
      <xdr:nvCxnSpPr>
        <xdr:cNvPr id="531" name="直線コネクタ 530"/>
        <xdr:cNvCxnSpPr/>
      </xdr:nvCxnSpPr>
      <xdr:spPr>
        <a:xfrm flipV="1">
          <a:off x="13703300" y="66421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32" name="フローチャート: 判断 531"/>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97790</xdr:rowOff>
    </xdr:from>
    <xdr:ext cx="534035" cy="258445"/>
    <xdr:sp macro="" textlink="">
      <xdr:nvSpPr>
        <xdr:cNvPr id="533" name="テキスト ボックス 532"/>
        <xdr:cNvSpPr txBox="1"/>
      </xdr:nvSpPr>
      <xdr:spPr>
        <a:xfrm>
          <a:off x="14324965" y="6269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6350</xdr:rowOff>
    </xdr:from>
    <xdr:to>
      <xdr:col>71</xdr:col>
      <xdr:colOff>177800</xdr:colOff>
      <xdr:row>39</xdr:row>
      <xdr:rowOff>20320</xdr:rowOff>
    </xdr:to>
    <xdr:cxnSp macro="">
      <xdr:nvCxnSpPr>
        <xdr:cNvPr id="534" name="直線コネクタ 533"/>
        <xdr:cNvCxnSpPr/>
      </xdr:nvCxnSpPr>
      <xdr:spPr>
        <a:xfrm>
          <a:off x="12814300" y="6692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83185</xdr:rowOff>
    </xdr:from>
    <xdr:to>
      <xdr:col>72</xdr:col>
      <xdr:colOff>38100</xdr:colOff>
      <xdr:row>37</xdr:row>
      <xdr:rowOff>13335</xdr:rowOff>
    </xdr:to>
    <xdr:sp macro="" textlink="">
      <xdr:nvSpPr>
        <xdr:cNvPr id="535" name="フローチャート: 判断 534"/>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29845</xdr:rowOff>
    </xdr:from>
    <xdr:ext cx="534035" cy="258445"/>
    <xdr:sp macro="" textlink="">
      <xdr:nvSpPr>
        <xdr:cNvPr id="536" name="テキスト ボックス 535"/>
        <xdr:cNvSpPr txBox="1"/>
      </xdr:nvSpPr>
      <xdr:spPr>
        <a:xfrm>
          <a:off x="13435965" y="603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153035</xdr:rowOff>
    </xdr:from>
    <xdr:to>
      <xdr:col>67</xdr:col>
      <xdr:colOff>101600</xdr:colOff>
      <xdr:row>37</xdr:row>
      <xdr:rowOff>83185</xdr:rowOff>
    </xdr:to>
    <xdr:sp macro="" textlink="">
      <xdr:nvSpPr>
        <xdr:cNvPr id="537" name="フローチャート: 判断 536"/>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99695</xdr:rowOff>
    </xdr:from>
    <xdr:ext cx="534035" cy="258445"/>
    <xdr:sp macro="" textlink="">
      <xdr:nvSpPr>
        <xdr:cNvPr id="538" name="テキスト ボックス 537"/>
        <xdr:cNvSpPr txBox="1"/>
      </xdr:nvSpPr>
      <xdr:spPr>
        <a:xfrm>
          <a:off x="12546965" y="610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78105</xdr:rowOff>
    </xdr:from>
    <xdr:to>
      <xdr:col>85</xdr:col>
      <xdr:colOff>177800</xdr:colOff>
      <xdr:row>39</xdr:row>
      <xdr:rowOff>8255</xdr:rowOff>
    </xdr:to>
    <xdr:sp macro="" textlink="">
      <xdr:nvSpPr>
        <xdr:cNvPr id="544" name="楕円 543"/>
        <xdr:cNvSpPr/>
      </xdr:nvSpPr>
      <xdr:spPr>
        <a:xfrm>
          <a:off x="16268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56515</xdr:rowOff>
    </xdr:from>
    <xdr:ext cx="534670" cy="258445"/>
    <xdr:sp macro="" textlink="">
      <xdr:nvSpPr>
        <xdr:cNvPr id="545" name="消防費該当値テキスト"/>
        <xdr:cNvSpPr txBox="1"/>
      </xdr:nvSpPr>
      <xdr:spPr>
        <a:xfrm>
          <a:off x="16370300" y="6571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102235</xdr:rowOff>
    </xdr:from>
    <xdr:to>
      <xdr:col>81</xdr:col>
      <xdr:colOff>101600</xdr:colOff>
      <xdr:row>39</xdr:row>
      <xdr:rowOff>32385</xdr:rowOff>
    </xdr:to>
    <xdr:sp macro="" textlink="">
      <xdr:nvSpPr>
        <xdr:cNvPr id="546" name="楕円 545"/>
        <xdr:cNvSpPr/>
      </xdr:nvSpPr>
      <xdr:spPr>
        <a:xfrm>
          <a:off x="15430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23495</xdr:rowOff>
    </xdr:from>
    <xdr:ext cx="534035" cy="259080"/>
    <xdr:sp macro="" textlink="">
      <xdr:nvSpPr>
        <xdr:cNvPr id="547" name="テキスト ボックス 546"/>
        <xdr:cNvSpPr txBox="1"/>
      </xdr:nvSpPr>
      <xdr:spPr>
        <a:xfrm>
          <a:off x="15213965" y="6710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76200</xdr:rowOff>
    </xdr:from>
    <xdr:to>
      <xdr:col>76</xdr:col>
      <xdr:colOff>165100</xdr:colOff>
      <xdr:row>39</xdr:row>
      <xdr:rowOff>6350</xdr:rowOff>
    </xdr:to>
    <xdr:sp macro="" textlink="">
      <xdr:nvSpPr>
        <xdr:cNvPr id="548" name="楕円 547"/>
        <xdr:cNvSpPr/>
      </xdr:nvSpPr>
      <xdr:spPr>
        <a:xfrm>
          <a:off x="1454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168910</xdr:rowOff>
    </xdr:from>
    <xdr:ext cx="534035" cy="258445"/>
    <xdr:sp macro="" textlink="">
      <xdr:nvSpPr>
        <xdr:cNvPr id="549" name="テキスト ボックス 548"/>
        <xdr:cNvSpPr txBox="1"/>
      </xdr:nvSpPr>
      <xdr:spPr>
        <a:xfrm>
          <a:off x="14324965" y="6684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140970</xdr:rowOff>
    </xdr:from>
    <xdr:to>
      <xdr:col>72</xdr:col>
      <xdr:colOff>38100</xdr:colOff>
      <xdr:row>39</xdr:row>
      <xdr:rowOff>71120</xdr:rowOff>
    </xdr:to>
    <xdr:sp macro="" textlink="">
      <xdr:nvSpPr>
        <xdr:cNvPr id="550" name="楕円 549"/>
        <xdr:cNvSpPr/>
      </xdr:nvSpPr>
      <xdr:spPr>
        <a:xfrm>
          <a:off x="13652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62230</xdr:rowOff>
    </xdr:from>
    <xdr:ext cx="534035" cy="259080"/>
    <xdr:sp macro="" textlink="">
      <xdr:nvSpPr>
        <xdr:cNvPr id="551" name="テキスト ボックス 550"/>
        <xdr:cNvSpPr txBox="1"/>
      </xdr:nvSpPr>
      <xdr:spPr>
        <a:xfrm>
          <a:off x="13435965" y="674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126365</xdr:rowOff>
    </xdr:from>
    <xdr:to>
      <xdr:col>67</xdr:col>
      <xdr:colOff>101600</xdr:colOff>
      <xdr:row>39</xdr:row>
      <xdr:rowOff>56515</xdr:rowOff>
    </xdr:to>
    <xdr:sp macro="" textlink="">
      <xdr:nvSpPr>
        <xdr:cNvPr id="552" name="楕円 551"/>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47625</xdr:rowOff>
    </xdr:from>
    <xdr:ext cx="534035" cy="259080"/>
    <xdr:sp macro="" textlink="">
      <xdr:nvSpPr>
        <xdr:cNvPr id="553" name="テキスト ボックス 552"/>
        <xdr:cNvSpPr txBox="1"/>
      </xdr:nvSpPr>
      <xdr:spPr>
        <a:xfrm>
          <a:off x="12546965" y="673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2" name="テキスト ボックス 56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4" name="テキスト ボックス 563"/>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5" name="直線コネクタ 56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6" name="テキスト ボックス 565"/>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7" name="直線コネクタ 56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8" name="テキスト ボックス 567"/>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9" name="直線コネクタ 56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0" name="テキスト ボックス 569"/>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1" name="直線コネクタ 57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8445"/>
    <xdr:sp macro="" textlink="">
      <xdr:nvSpPr>
        <xdr:cNvPr id="572" name="テキスト ボックス 571"/>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3" name="直線コネクタ 57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4" name="テキスト ボックス 573"/>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5" name="直線コネクタ 57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6" name="テキスト ボックス 575"/>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8" name="テキスト ボックス 57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31750</xdr:rowOff>
    </xdr:from>
    <xdr:to>
      <xdr:col>85</xdr:col>
      <xdr:colOff>126365</xdr:colOff>
      <xdr:row>58</xdr:row>
      <xdr:rowOff>127635</xdr:rowOff>
    </xdr:to>
    <xdr:cxnSp macro="">
      <xdr:nvCxnSpPr>
        <xdr:cNvPr id="580" name="直線コネクタ 579"/>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132080</xdr:rowOff>
    </xdr:from>
    <xdr:ext cx="534670" cy="258445"/>
    <xdr:sp macro="" textlink="">
      <xdr:nvSpPr>
        <xdr:cNvPr id="581" name="教育費最小値テキスト"/>
        <xdr:cNvSpPr txBox="1"/>
      </xdr:nvSpPr>
      <xdr:spPr>
        <a:xfrm>
          <a:off x="16370300" y="10076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127635</xdr:rowOff>
    </xdr:from>
    <xdr:to>
      <xdr:col>86</xdr:col>
      <xdr:colOff>25400</xdr:colOff>
      <xdr:row>58</xdr:row>
      <xdr:rowOff>127635</xdr:rowOff>
    </xdr:to>
    <xdr:cxnSp macro="">
      <xdr:nvCxnSpPr>
        <xdr:cNvPr id="582" name="直線コネクタ 581"/>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149860</xdr:rowOff>
    </xdr:from>
    <xdr:ext cx="598805" cy="259080"/>
    <xdr:sp macro="" textlink="">
      <xdr:nvSpPr>
        <xdr:cNvPr id="583"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dr:col>85</xdr:col>
      <xdr:colOff>38100</xdr:colOff>
      <xdr:row>50</xdr:row>
      <xdr:rowOff>31750</xdr:rowOff>
    </xdr:from>
    <xdr:to>
      <xdr:col>86</xdr:col>
      <xdr:colOff>25400</xdr:colOff>
      <xdr:row>50</xdr:row>
      <xdr:rowOff>31750</xdr:rowOff>
    </xdr:to>
    <xdr:cxnSp macro="">
      <xdr:nvCxnSpPr>
        <xdr:cNvPr id="584" name="直線コネクタ 583"/>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27305</xdr:rowOff>
    </xdr:from>
    <xdr:to>
      <xdr:col>85</xdr:col>
      <xdr:colOff>127000</xdr:colOff>
      <xdr:row>54</xdr:row>
      <xdr:rowOff>88900</xdr:rowOff>
    </xdr:to>
    <xdr:cxnSp macro="">
      <xdr:nvCxnSpPr>
        <xdr:cNvPr id="585" name="直線コネクタ 584"/>
        <xdr:cNvCxnSpPr/>
      </xdr:nvCxnSpPr>
      <xdr:spPr>
        <a:xfrm>
          <a:off x="15481300" y="92856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20320</xdr:rowOff>
    </xdr:from>
    <xdr:ext cx="534670" cy="258445"/>
    <xdr:sp macro="" textlink="">
      <xdr:nvSpPr>
        <xdr:cNvPr id="586" name="教育費平均値テキスト"/>
        <xdr:cNvSpPr txBox="1"/>
      </xdr:nvSpPr>
      <xdr:spPr>
        <a:xfrm>
          <a:off x="16370300" y="9621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41910</xdr:rowOff>
    </xdr:from>
    <xdr:to>
      <xdr:col>85</xdr:col>
      <xdr:colOff>177800</xdr:colOff>
      <xdr:row>56</xdr:row>
      <xdr:rowOff>143510</xdr:rowOff>
    </xdr:to>
    <xdr:sp macro="" textlink="">
      <xdr:nvSpPr>
        <xdr:cNvPr id="587" name="フローチャート: 判断 586"/>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27305</xdr:rowOff>
    </xdr:from>
    <xdr:to>
      <xdr:col>81</xdr:col>
      <xdr:colOff>50800</xdr:colOff>
      <xdr:row>56</xdr:row>
      <xdr:rowOff>6350</xdr:rowOff>
    </xdr:to>
    <xdr:cxnSp macro="">
      <xdr:nvCxnSpPr>
        <xdr:cNvPr id="588" name="直線コネクタ 587"/>
        <xdr:cNvCxnSpPr/>
      </xdr:nvCxnSpPr>
      <xdr:spPr>
        <a:xfrm flipV="1">
          <a:off x="14592300" y="928560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99695</xdr:rowOff>
    </xdr:from>
    <xdr:to>
      <xdr:col>81</xdr:col>
      <xdr:colOff>101600</xdr:colOff>
      <xdr:row>57</xdr:row>
      <xdr:rowOff>29845</xdr:rowOff>
    </xdr:to>
    <xdr:sp macro="" textlink="">
      <xdr:nvSpPr>
        <xdr:cNvPr id="589" name="フローチャート: 判断 588"/>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20955</xdr:rowOff>
    </xdr:from>
    <xdr:ext cx="534035" cy="258445"/>
    <xdr:sp macro="" textlink="">
      <xdr:nvSpPr>
        <xdr:cNvPr id="590" name="テキスト ボックス 589"/>
        <xdr:cNvSpPr txBox="1"/>
      </xdr:nvSpPr>
      <xdr:spPr>
        <a:xfrm>
          <a:off x="15213965" y="9793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168910</xdr:rowOff>
    </xdr:from>
    <xdr:to>
      <xdr:col>76</xdr:col>
      <xdr:colOff>114300</xdr:colOff>
      <xdr:row>56</xdr:row>
      <xdr:rowOff>6350</xdr:rowOff>
    </xdr:to>
    <xdr:cxnSp macro="">
      <xdr:nvCxnSpPr>
        <xdr:cNvPr id="591" name="直線コネクタ 590"/>
        <xdr:cNvCxnSpPr/>
      </xdr:nvCxnSpPr>
      <xdr:spPr>
        <a:xfrm>
          <a:off x="13703300" y="942721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119380</xdr:rowOff>
    </xdr:from>
    <xdr:to>
      <xdr:col>76</xdr:col>
      <xdr:colOff>165100</xdr:colOff>
      <xdr:row>57</xdr:row>
      <xdr:rowOff>49530</xdr:rowOff>
    </xdr:to>
    <xdr:sp macro="" textlink="">
      <xdr:nvSpPr>
        <xdr:cNvPr id="592" name="フローチャート: 判断 591"/>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40640</xdr:rowOff>
    </xdr:from>
    <xdr:ext cx="534035" cy="258445"/>
    <xdr:sp macro="" textlink="">
      <xdr:nvSpPr>
        <xdr:cNvPr id="593" name="テキスト ボックス 592"/>
        <xdr:cNvSpPr txBox="1"/>
      </xdr:nvSpPr>
      <xdr:spPr>
        <a:xfrm>
          <a:off x="143249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168910</xdr:rowOff>
    </xdr:from>
    <xdr:to>
      <xdr:col>71</xdr:col>
      <xdr:colOff>177800</xdr:colOff>
      <xdr:row>56</xdr:row>
      <xdr:rowOff>52070</xdr:rowOff>
    </xdr:to>
    <xdr:cxnSp macro="">
      <xdr:nvCxnSpPr>
        <xdr:cNvPr id="594" name="直線コネクタ 593"/>
        <xdr:cNvCxnSpPr/>
      </xdr:nvCxnSpPr>
      <xdr:spPr>
        <a:xfrm flipV="1">
          <a:off x="12814300" y="942721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122555</xdr:rowOff>
    </xdr:from>
    <xdr:to>
      <xdr:col>72</xdr:col>
      <xdr:colOff>38100</xdr:colOff>
      <xdr:row>56</xdr:row>
      <xdr:rowOff>52705</xdr:rowOff>
    </xdr:to>
    <xdr:sp macro="" textlink="">
      <xdr:nvSpPr>
        <xdr:cNvPr id="595" name="フローチャート: 判断 594"/>
        <xdr:cNvSpPr/>
      </xdr:nvSpPr>
      <xdr:spPr>
        <a:xfrm>
          <a:off x="13652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43815</xdr:rowOff>
    </xdr:from>
    <xdr:ext cx="534035" cy="258445"/>
    <xdr:sp macro="" textlink="">
      <xdr:nvSpPr>
        <xdr:cNvPr id="596" name="テキスト ボックス 595"/>
        <xdr:cNvSpPr txBox="1"/>
      </xdr:nvSpPr>
      <xdr:spPr>
        <a:xfrm>
          <a:off x="13435965" y="9645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xdr:rowOff>
    </xdr:from>
    <xdr:to>
      <xdr:col>67</xdr:col>
      <xdr:colOff>101600</xdr:colOff>
      <xdr:row>56</xdr:row>
      <xdr:rowOff>117475</xdr:rowOff>
    </xdr:to>
    <xdr:sp macro="" textlink="">
      <xdr:nvSpPr>
        <xdr:cNvPr id="597" name="フローチャート: 判断 596"/>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109220</xdr:rowOff>
    </xdr:from>
    <xdr:ext cx="534035" cy="258445"/>
    <xdr:sp macro="" textlink="">
      <xdr:nvSpPr>
        <xdr:cNvPr id="598" name="テキスト ボックス 597"/>
        <xdr:cNvSpPr txBox="1"/>
      </xdr:nvSpPr>
      <xdr:spPr>
        <a:xfrm>
          <a:off x="1254696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9" name="テキスト ボックス 59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0" name="テキスト ボックス 59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1" name="テキスト ボックス 60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2" name="テキスト ボックス 60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3" name="テキスト ボックス 60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38100</xdr:rowOff>
    </xdr:from>
    <xdr:to>
      <xdr:col>85</xdr:col>
      <xdr:colOff>177800</xdr:colOff>
      <xdr:row>54</xdr:row>
      <xdr:rowOff>139700</xdr:rowOff>
    </xdr:to>
    <xdr:sp macro="" textlink="">
      <xdr:nvSpPr>
        <xdr:cNvPr id="604" name="楕円 603"/>
        <xdr:cNvSpPr/>
      </xdr:nvSpPr>
      <xdr:spPr>
        <a:xfrm>
          <a:off x="162687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60960</xdr:rowOff>
    </xdr:from>
    <xdr:ext cx="534670" cy="259080"/>
    <xdr:sp macro="" textlink="">
      <xdr:nvSpPr>
        <xdr:cNvPr id="605" name="教育費該当値テキスト"/>
        <xdr:cNvSpPr txBox="1"/>
      </xdr:nvSpPr>
      <xdr:spPr>
        <a:xfrm>
          <a:off x="16370300" y="914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147955</xdr:rowOff>
    </xdr:from>
    <xdr:to>
      <xdr:col>81</xdr:col>
      <xdr:colOff>101600</xdr:colOff>
      <xdr:row>54</xdr:row>
      <xdr:rowOff>78105</xdr:rowOff>
    </xdr:to>
    <xdr:sp macro="" textlink="">
      <xdr:nvSpPr>
        <xdr:cNvPr id="606" name="楕円 605"/>
        <xdr:cNvSpPr/>
      </xdr:nvSpPr>
      <xdr:spPr>
        <a:xfrm>
          <a:off x="15430500" y="92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94615</xdr:rowOff>
    </xdr:from>
    <xdr:ext cx="534035" cy="259080"/>
    <xdr:sp macro="" textlink="">
      <xdr:nvSpPr>
        <xdr:cNvPr id="607" name="テキスト ボックス 606"/>
        <xdr:cNvSpPr txBox="1"/>
      </xdr:nvSpPr>
      <xdr:spPr>
        <a:xfrm>
          <a:off x="15213965" y="901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127000</xdr:rowOff>
    </xdr:from>
    <xdr:to>
      <xdr:col>76</xdr:col>
      <xdr:colOff>165100</xdr:colOff>
      <xdr:row>56</xdr:row>
      <xdr:rowOff>57150</xdr:rowOff>
    </xdr:to>
    <xdr:sp macro="" textlink="">
      <xdr:nvSpPr>
        <xdr:cNvPr id="608" name="楕円 607"/>
        <xdr:cNvSpPr/>
      </xdr:nvSpPr>
      <xdr:spPr>
        <a:xfrm>
          <a:off x="145415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73660</xdr:rowOff>
    </xdr:from>
    <xdr:ext cx="534035" cy="259080"/>
    <xdr:sp macro="" textlink="">
      <xdr:nvSpPr>
        <xdr:cNvPr id="609" name="テキスト ボックス 608"/>
        <xdr:cNvSpPr txBox="1"/>
      </xdr:nvSpPr>
      <xdr:spPr>
        <a:xfrm>
          <a:off x="14324965" y="933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118110</xdr:rowOff>
    </xdr:from>
    <xdr:to>
      <xdr:col>72</xdr:col>
      <xdr:colOff>38100</xdr:colOff>
      <xdr:row>55</xdr:row>
      <xdr:rowOff>48260</xdr:rowOff>
    </xdr:to>
    <xdr:sp macro="" textlink="">
      <xdr:nvSpPr>
        <xdr:cNvPr id="610" name="楕円 609"/>
        <xdr:cNvSpPr/>
      </xdr:nvSpPr>
      <xdr:spPr>
        <a:xfrm>
          <a:off x="136525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64770</xdr:rowOff>
    </xdr:from>
    <xdr:ext cx="534035" cy="258445"/>
    <xdr:sp macro="" textlink="">
      <xdr:nvSpPr>
        <xdr:cNvPr id="611" name="テキスト ボックス 610"/>
        <xdr:cNvSpPr txBox="1"/>
      </xdr:nvSpPr>
      <xdr:spPr>
        <a:xfrm>
          <a:off x="13435965" y="9151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635</xdr:rowOff>
    </xdr:from>
    <xdr:to>
      <xdr:col>67</xdr:col>
      <xdr:colOff>101600</xdr:colOff>
      <xdr:row>56</xdr:row>
      <xdr:rowOff>102235</xdr:rowOff>
    </xdr:to>
    <xdr:sp macro="" textlink="">
      <xdr:nvSpPr>
        <xdr:cNvPr id="612" name="楕円 611"/>
        <xdr:cNvSpPr/>
      </xdr:nvSpPr>
      <xdr:spPr>
        <a:xfrm>
          <a:off x="12763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118745</xdr:rowOff>
    </xdr:from>
    <xdr:ext cx="534035" cy="259080"/>
    <xdr:sp macro="" textlink="">
      <xdr:nvSpPr>
        <xdr:cNvPr id="613" name="テキスト ボックス 612"/>
        <xdr:cNvSpPr txBox="1"/>
      </xdr:nvSpPr>
      <xdr:spPr>
        <a:xfrm>
          <a:off x="12546965" y="937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2" name="テキスト ボックス 62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25" name="テキスト ボックス 62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7" name="テキスト ボックス 626"/>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9" name="テキスト ボックス 628"/>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31" name="テキスト ボックス 630"/>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33" name="テキスト ボックス 632"/>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86360</xdr:rowOff>
    </xdr:from>
    <xdr:to>
      <xdr:col>85</xdr:col>
      <xdr:colOff>126365</xdr:colOff>
      <xdr:row>78</xdr:row>
      <xdr:rowOff>139700</xdr:rowOff>
    </xdr:to>
    <xdr:cxnSp macro="">
      <xdr:nvCxnSpPr>
        <xdr:cNvPr id="635" name="直線コネクタ 634"/>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150495</xdr:rowOff>
    </xdr:from>
    <xdr:ext cx="249555" cy="259080"/>
    <xdr:sp macro="" textlink="">
      <xdr:nvSpPr>
        <xdr:cNvPr id="636"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32385</xdr:rowOff>
    </xdr:from>
    <xdr:ext cx="534670" cy="258445"/>
    <xdr:sp macro="" textlink="">
      <xdr:nvSpPr>
        <xdr:cNvPr id="638" name="災害復旧費最大値テキスト"/>
        <xdr:cNvSpPr txBox="1"/>
      </xdr:nvSpPr>
      <xdr:spPr>
        <a:xfrm>
          <a:off x="16370300" y="1220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dr:col>85</xdr:col>
      <xdr:colOff>38100</xdr:colOff>
      <xdr:row>72</xdr:row>
      <xdr:rowOff>86360</xdr:rowOff>
    </xdr:from>
    <xdr:to>
      <xdr:col>86</xdr:col>
      <xdr:colOff>25400</xdr:colOff>
      <xdr:row>72</xdr:row>
      <xdr:rowOff>86360</xdr:rowOff>
    </xdr:to>
    <xdr:cxnSp macro="">
      <xdr:nvCxnSpPr>
        <xdr:cNvPr id="639" name="直線コネクタ 638"/>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81280</xdr:rowOff>
    </xdr:from>
    <xdr:to>
      <xdr:col>85</xdr:col>
      <xdr:colOff>127000</xdr:colOff>
      <xdr:row>78</xdr:row>
      <xdr:rowOff>120650</xdr:rowOff>
    </xdr:to>
    <xdr:cxnSp macro="">
      <xdr:nvCxnSpPr>
        <xdr:cNvPr id="640" name="直線コネクタ 639"/>
        <xdr:cNvCxnSpPr/>
      </xdr:nvCxnSpPr>
      <xdr:spPr>
        <a:xfrm flipV="1">
          <a:off x="15481300" y="134543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23495</xdr:rowOff>
    </xdr:from>
    <xdr:ext cx="378460" cy="259080"/>
    <xdr:sp macro="" textlink="">
      <xdr:nvSpPr>
        <xdr:cNvPr id="641" name="災害復旧費平均値テキスト"/>
        <xdr:cNvSpPr txBox="1"/>
      </xdr:nvSpPr>
      <xdr:spPr>
        <a:xfrm>
          <a:off x="16370300" y="13396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45085</xdr:rowOff>
    </xdr:from>
    <xdr:to>
      <xdr:col>85</xdr:col>
      <xdr:colOff>177800</xdr:colOff>
      <xdr:row>78</xdr:row>
      <xdr:rowOff>146685</xdr:rowOff>
    </xdr:to>
    <xdr:sp macro="" textlink="">
      <xdr:nvSpPr>
        <xdr:cNvPr id="642" name="フローチャート: 判断 641"/>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120650</xdr:rowOff>
    </xdr:to>
    <xdr:cxnSp macro="">
      <xdr:nvCxnSpPr>
        <xdr:cNvPr id="643" name="直線コネクタ 642"/>
        <xdr:cNvCxnSpPr/>
      </xdr:nvCxnSpPr>
      <xdr:spPr>
        <a:xfrm>
          <a:off x="14592300" y="134759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41910</xdr:rowOff>
    </xdr:from>
    <xdr:to>
      <xdr:col>81</xdr:col>
      <xdr:colOff>101600</xdr:colOff>
      <xdr:row>78</xdr:row>
      <xdr:rowOff>143510</xdr:rowOff>
    </xdr:to>
    <xdr:sp macro="" textlink="">
      <xdr:nvSpPr>
        <xdr:cNvPr id="644" name="フローチャート: 判断 643"/>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160020</xdr:rowOff>
    </xdr:from>
    <xdr:ext cx="469265" cy="259080"/>
    <xdr:sp macro="" textlink="">
      <xdr:nvSpPr>
        <xdr:cNvPr id="645" name="テキスト ボックス 644"/>
        <xdr:cNvSpPr txBox="1"/>
      </xdr:nvSpPr>
      <xdr:spPr>
        <a:xfrm>
          <a:off x="15246350" y="13190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97790</xdr:rowOff>
    </xdr:from>
    <xdr:to>
      <xdr:col>76</xdr:col>
      <xdr:colOff>114300</xdr:colOff>
      <xdr:row>78</xdr:row>
      <xdr:rowOff>102870</xdr:rowOff>
    </xdr:to>
    <xdr:cxnSp macro="">
      <xdr:nvCxnSpPr>
        <xdr:cNvPr id="646" name="直線コネクタ 645"/>
        <xdr:cNvCxnSpPr/>
      </xdr:nvCxnSpPr>
      <xdr:spPr>
        <a:xfrm>
          <a:off x="13703300" y="13470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39370</xdr:rowOff>
    </xdr:from>
    <xdr:to>
      <xdr:col>76</xdr:col>
      <xdr:colOff>165100</xdr:colOff>
      <xdr:row>78</xdr:row>
      <xdr:rowOff>140970</xdr:rowOff>
    </xdr:to>
    <xdr:sp macro="" textlink="">
      <xdr:nvSpPr>
        <xdr:cNvPr id="647" name="フローチャート: 判断 646"/>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157480</xdr:rowOff>
    </xdr:from>
    <xdr:ext cx="469265" cy="258445"/>
    <xdr:sp macro="" textlink="">
      <xdr:nvSpPr>
        <xdr:cNvPr id="648" name="テキスト ボックス 647"/>
        <xdr:cNvSpPr txBox="1"/>
      </xdr:nvSpPr>
      <xdr:spPr>
        <a:xfrm>
          <a:off x="14357350" y="1318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97790</xdr:rowOff>
    </xdr:from>
    <xdr:to>
      <xdr:col>71</xdr:col>
      <xdr:colOff>177800</xdr:colOff>
      <xdr:row>78</xdr:row>
      <xdr:rowOff>113030</xdr:rowOff>
    </xdr:to>
    <xdr:cxnSp macro="">
      <xdr:nvCxnSpPr>
        <xdr:cNvPr id="649" name="直線コネクタ 648"/>
        <xdr:cNvCxnSpPr/>
      </xdr:nvCxnSpPr>
      <xdr:spPr>
        <a:xfrm flipV="1">
          <a:off x="12814300" y="134708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75565</xdr:rowOff>
    </xdr:from>
    <xdr:to>
      <xdr:col>72</xdr:col>
      <xdr:colOff>38100</xdr:colOff>
      <xdr:row>77</xdr:row>
      <xdr:rowOff>6350</xdr:rowOff>
    </xdr:to>
    <xdr:sp macro="" textlink="">
      <xdr:nvSpPr>
        <xdr:cNvPr id="650" name="フローチャート: 判断 649"/>
        <xdr:cNvSpPr/>
      </xdr:nvSpPr>
      <xdr:spPr>
        <a:xfrm>
          <a:off x="13652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22225</xdr:rowOff>
    </xdr:from>
    <xdr:ext cx="469265" cy="258445"/>
    <xdr:sp macro="" textlink="">
      <xdr:nvSpPr>
        <xdr:cNvPr id="651" name="テキスト ボックス 650"/>
        <xdr:cNvSpPr txBox="1"/>
      </xdr:nvSpPr>
      <xdr:spPr>
        <a:xfrm>
          <a:off x="13468350" y="1288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76835</xdr:rowOff>
    </xdr:from>
    <xdr:to>
      <xdr:col>67</xdr:col>
      <xdr:colOff>101600</xdr:colOff>
      <xdr:row>77</xdr:row>
      <xdr:rowOff>6985</xdr:rowOff>
    </xdr:to>
    <xdr:sp macro="" textlink="">
      <xdr:nvSpPr>
        <xdr:cNvPr id="652" name="フローチャート: 判断 651"/>
        <xdr:cNvSpPr/>
      </xdr:nvSpPr>
      <xdr:spPr>
        <a:xfrm>
          <a:off x="12763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23495</xdr:rowOff>
    </xdr:from>
    <xdr:ext cx="469265" cy="259080"/>
    <xdr:sp macro="" textlink="">
      <xdr:nvSpPr>
        <xdr:cNvPr id="653" name="テキスト ボックス 652"/>
        <xdr:cNvSpPr txBox="1"/>
      </xdr:nvSpPr>
      <xdr:spPr>
        <a:xfrm>
          <a:off x="12579350" y="12882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30480</xdr:rowOff>
    </xdr:from>
    <xdr:to>
      <xdr:col>85</xdr:col>
      <xdr:colOff>177800</xdr:colOff>
      <xdr:row>78</xdr:row>
      <xdr:rowOff>132080</xdr:rowOff>
    </xdr:to>
    <xdr:sp macro="" textlink="">
      <xdr:nvSpPr>
        <xdr:cNvPr id="659" name="楕円 658"/>
        <xdr:cNvSpPr/>
      </xdr:nvSpPr>
      <xdr:spPr>
        <a:xfrm>
          <a:off x="162687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161290</xdr:rowOff>
    </xdr:from>
    <xdr:ext cx="469900" cy="259080"/>
    <xdr:sp macro="" textlink="">
      <xdr:nvSpPr>
        <xdr:cNvPr id="660" name="災害復旧費該当値テキスト"/>
        <xdr:cNvSpPr txBox="1"/>
      </xdr:nvSpPr>
      <xdr:spPr>
        <a:xfrm>
          <a:off x="16370300" y="1319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69215</xdr:rowOff>
    </xdr:from>
    <xdr:to>
      <xdr:col>81</xdr:col>
      <xdr:colOff>101600</xdr:colOff>
      <xdr:row>78</xdr:row>
      <xdr:rowOff>170815</xdr:rowOff>
    </xdr:to>
    <xdr:sp macro="" textlink="">
      <xdr:nvSpPr>
        <xdr:cNvPr id="661" name="楕円 660"/>
        <xdr:cNvSpPr/>
      </xdr:nvSpPr>
      <xdr:spPr>
        <a:xfrm>
          <a:off x="15430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161925</xdr:rowOff>
    </xdr:from>
    <xdr:ext cx="378460" cy="259080"/>
    <xdr:sp macro="" textlink="">
      <xdr:nvSpPr>
        <xdr:cNvPr id="662" name="テキスト ボックス 661"/>
        <xdr:cNvSpPr txBox="1"/>
      </xdr:nvSpPr>
      <xdr:spPr>
        <a:xfrm>
          <a:off x="15292070" y="13535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52070</xdr:rowOff>
    </xdr:from>
    <xdr:to>
      <xdr:col>76</xdr:col>
      <xdr:colOff>165100</xdr:colOff>
      <xdr:row>78</xdr:row>
      <xdr:rowOff>153670</xdr:rowOff>
    </xdr:to>
    <xdr:sp macro="" textlink="">
      <xdr:nvSpPr>
        <xdr:cNvPr id="663" name="楕円 662"/>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144780</xdr:rowOff>
    </xdr:from>
    <xdr:ext cx="378460" cy="258445"/>
    <xdr:sp macro="" textlink="">
      <xdr:nvSpPr>
        <xdr:cNvPr id="664" name="テキスト ボックス 663"/>
        <xdr:cNvSpPr txBox="1"/>
      </xdr:nvSpPr>
      <xdr:spPr>
        <a:xfrm>
          <a:off x="14403070" y="13517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46355</xdr:rowOff>
    </xdr:from>
    <xdr:to>
      <xdr:col>72</xdr:col>
      <xdr:colOff>38100</xdr:colOff>
      <xdr:row>78</xdr:row>
      <xdr:rowOff>147955</xdr:rowOff>
    </xdr:to>
    <xdr:sp macro="" textlink="">
      <xdr:nvSpPr>
        <xdr:cNvPr id="665" name="楕円 664"/>
        <xdr:cNvSpPr/>
      </xdr:nvSpPr>
      <xdr:spPr>
        <a:xfrm>
          <a:off x="13652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139065</xdr:rowOff>
    </xdr:from>
    <xdr:ext cx="378460" cy="259080"/>
    <xdr:sp macro="" textlink="">
      <xdr:nvSpPr>
        <xdr:cNvPr id="666" name="テキスト ボックス 665"/>
        <xdr:cNvSpPr txBox="1"/>
      </xdr:nvSpPr>
      <xdr:spPr>
        <a:xfrm>
          <a:off x="1351407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62230</xdr:rowOff>
    </xdr:from>
    <xdr:to>
      <xdr:col>67</xdr:col>
      <xdr:colOff>101600</xdr:colOff>
      <xdr:row>78</xdr:row>
      <xdr:rowOff>163830</xdr:rowOff>
    </xdr:to>
    <xdr:sp macro="" textlink="">
      <xdr:nvSpPr>
        <xdr:cNvPr id="667" name="楕円 666"/>
        <xdr:cNvSpPr/>
      </xdr:nvSpPr>
      <xdr:spPr>
        <a:xfrm>
          <a:off x="12763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154940</xdr:rowOff>
    </xdr:from>
    <xdr:ext cx="378460" cy="258445"/>
    <xdr:sp macro="" textlink="">
      <xdr:nvSpPr>
        <xdr:cNvPr id="668" name="テキスト ボックス 667"/>
        <xdr:cNvSpPr txBox="1"/>
      </xdr:nvSpPr>
      <xdr:spPr>
        <a:xfrm>
          <a:off x="12625070" y="13528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7" name="テキスト ボックス 67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80" name="テキスト ボックス 67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4" name="テキスト ボックス 683"/>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6" name="テキスト ボックス 68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8" name="テキスト ボックス 687"/>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0" name="テキスト ボックス 68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83185</xdr:rowOff>
    </xdr:to>
    <xdr:cxnSp macro="">
      <xdr:nvCxnSpPr>
        <xdr:cNvPr id="692" name="直線コネクタ 691"/>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86995</xdr:rowOff>
    </xdr:from>
    <xdr:ext cx="534670" cy="258445"/>
    <xdr:sp macro="" textlink="">
      <xdr:nvSpPr>
        <xdr:cNvPr id="693" name="公債費最小値テキスト"/>
        <xdr:cNvSpPr txBox="1"/>
      </xdr:nvSpPr>
      <xdr:spPr>
        <a:xfrm>
          <a:off x="16370300" y="1688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94" name="直線コネクタ 693"/>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8445"/>
    <xdr:sp macro="" textlink="">
      <xdr:nvSpPr>
        <xdr:cNvPr id="695" name="公債費最大値テキスト"/>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6" name="直線コネクタ 695"/>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71755</xdr:rowOff>
    </xdr:from>
    <xdr:to>
      <xdr:col>85</xdr:col>
      <xdr:colOff>127000</xdr:colOff>
      <xdr:row>96</xdr:row>
      <xdr:rowOff>76200</xdr:rowOff>
    </xdr:to>
    <xdr:cxnSp macro="">
      <xdr:nvCxnSpPr>
        <xdr:cNvPr id="697" name="直線コネクタ 696"/>
        <xdr:cNvCxnSpPr/>
      </xdr:nvCxnSpPr>
      <xdr:spPr>
        <a:xfrm flipV="1">
          <a:off x="15481300" y="165309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34290</xdr:rowOff>
    </xdr:from>
    <xdr:ext cx="534670" cy="259080"/>
    <xdr:sp macro="" textlink="">
      <xdr:nvSpPr>
        <xdr:cNvPr id="698"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699" name="フローチャート: 判断 698"/>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76200</xdr:rowOff>
    </xdr:from>
    <xdr:to>
      <xdr:col>81</xdr:col>
      <xdr:colOff>50800</xdr:colOff>
      <xdr:row>96</xdr:row>
      <xdr:rowOff>86360</xdr:rowOff>
    </xdr:to>
    <xdr:cxnSp macro="">
      <xdr:nvCxnSpPr>
        <xdr:cNvPr id="700" name="直線コネクタ 699"/>
        <xdr:cNvCxnSpPr/>
      </xdr:nvCxnSpPr>
      <xdr:spPr>
        <a:xfrm flipV="1">
          <a:off x="14592300" y="165354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701" name="フローチャート: 判断 700"/>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141605</xdr:rowOff>
    </xdr:from>
    <xdr:ext cx="534035" cy="259080"/>
    <xdr:sp macro="" textlink="">
      <xdr:nvSpPr>
        <xdr:cNvPr id="702" name="テキスト ボックス 701"/>
        <xdr:cNvSpPr txBox="1"/>
      </xdr:nvSpPr>
      <xdr:spPr>
        <a:xfrm>
          <a:off x="15213965" y="1660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86360</xdr:rowOff>
    </xdr:from>
    <xdr:to>
      <xdr:col>76</xdr:col>
      <xdr:colOff>114300</xdr:colOff>
      <xdr:row>96</xdr:row>
      <xdr:rowOff>89535</xdr:rowOff>
    </xdr:to>
    <xdr:cxnSp macro="">
      <xdr:nvCxnSpPr>
        <xdr:cNvPr id="703" name="直線コネクタ 702"/>
        <xdr:cNvCxnSpPr/>
      </xdr:nvCxnSpPr>
      <xdr:spPr>
        <a:xfrm flipV="1">
          <a:off x="13703300" y="165455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4" name="フローチャート: 判断 703"/>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145415</xdr:rowOff>
    </xdr:from>
    <xdr:ext cx="534035" cy="258445"/>
    <xdr:sp macro="" textlink="">
      <xdr:nvSpPr>
        <xdr:cNvPr id="705" name="テキスト ボックス 704"/>
        <xdr:cNvSpPr txBox="1"/>
      </xdr:nvSpPr>
      <xdr:spPr>
        <a:xfrm>
          <a:off x="14324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89535</xdr:rowOff>
    </xdr:from>
    <xdr:to>
      <xdr:col>71</xdr:col>
      <xdr:colOff>177800</xdr:colOff>
      <xdr:row>96</xdr:row>
      <xdr:rowOff>102870</xdr:rowOff>
    </xdr:to>
    <xdr:cxnSp macro="">
      <xdr:nvCxnSpPr>
        <xdr:cNvPr id="706" name="直線コネクタ 705"/>
        <xdr:cNvCxnSpPr/>
      </xdr:nvCxnSpPr>
      <xdr:spPr>
        <a:xfrm flipV="1">
          <a:off x="12814300" y="16548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07" name="フローチャート: 判断 706"/>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34035" cy="258445"/>
    <xdr:sp macro="" textlink="">
      <xdr:nvSpPr>
        <xdr:cNvPr id="708" name="テキスト ボックス 707"/>
        <xdr:cNvSpPr txBox="1"/>
      </xdr:nvSpPr>
      <xdr:spPr>
        <a:xfrm>
          <a:off x="13435965"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158115</xdr:rowOff>
    </xdr:from>
    <xdr:to>
      <xdr:col>67</xdr:col>
      <xdr:colOff>101600</xdr:colOff>
      <xdr:row>95</xdr:row>
      <xdr:rowOff>88265</xdr:rowOff>
    </xdr:to>
    <xdr:sp macro="" textlink="">
      <xdr:nvSpPr>
        <xdr:cNvPr id="709" name="フローチャート: 判断 708"/>
        <xdr:cNvSpPr/>
      </xdr:nvSpPr>
      <xdr:spPr>
        <a:xfrm>
          <a:off x="12763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104775</xdr:rowOff>
    </xdr:from>
    <xdr:ext cx="534035" cy="259080"/>
    <xdr:sp macro="" textlink="">
      <xdr:nvSpPr>
        <xdr:cNvPr id="710" name="テキスト ボックス 709"/>
        <xdr:cNvSpPr txBox="1"/>
      </xdr:nvSpPr>
      <xdr:spPr>
        <a:xfrm>
          <a:off x="12546965" y="16049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20955</xdr:rowOff>
    </xdr:from>
    <xdr:to>
      <xdr:col>85</xdr:col>
      <xdr:colOff>177800</xdr:colOff>
      <xdr:row>96</xdr:row>
      <xdr:rowOff>122555</xdr:rowOff>
    </xdr:to>
    <xdr:sp macro="" textlink="">
      <xdr:nvSpPr>
        <xdr:cNvPr id="716" name="楕円 715"/>
        <xdr:cNvSpPr/>
      </xdr:nvSpPr>
      <xdr:spPr>
        <a:xfrm>
          <a:off x="16268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43815</xdr:rowOff>
    </xdr:from>
    <xdr:ext cx="534670" cy="258445"/>
    <xdr:sp macro="" textlink="">
      <xdr:nvSpPr>
        <xdr:cNvPr id="717" name="公債費該当値テキスト"/>
        <xdr:cNvSpPr txBox="1"/>
      </xdr:nvSpPr>
      <xdr:spPr>
        <a:xfrm>
          <a:off x="16370300" y="16331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25400</xdr:rowOff>
    </xdr:from>
    <xdr:to>
      <xdr:col>81</xdr:col>
      <xdr:colOff>101600</xdr:colOff>
      <xdr:row>96</xdr:row>
      <xdr:rowOff>127000</xdr:rowOff>
    </xdr:to>
    <xdr:sp macro="" textlink="">
      <xdr:nvSpPr>
        <xdr:cNvPr id="718" name="楕円 717"/>
        <xdr:cNvSpPr/>
      </xdr:nvSpPr>
      <xdr:spPr>
        <a:xfrm>
          <a:off x="15430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143510</xdr:rowOff>
    </xdr:from>
    <xdr:ext cx="534035" cy="258445"/>
    <xdr:sp macro="" textlink="">
      <xdr:nvSpPr>
        <xdr:cNvPr id="719" name="テキスト ボックス 718"/>
        <xdr:cNvSpPr txBox="1"/>
      </xdr:nvSpPr>
      <xdr:spPr>
        <a:xfrm>
          <a:off x="15213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35560</xdr:rowOff>
    </xdr:from>
    <xdr:to>
      <xdr:col>76</xdr:col>
      <xdr:colOff>165100</xdr:colOff>
      <xdr:row>96</xdr:row>
      <xdr:rowOff>137160</xdr:rowOff>
    </xdr:to>
    <xdr:sp macro="" textlink="">
      <xdr:nvSpPr>
        <xdr:cNvPr id="720" name="楕円 719"/>
        <xdr:cNvSpPr/>
      </xdr:nvSpPr>
      <xdr:spPr>
        <a:xfrm>
          <a:off x="14541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153670</xdr:rowOff>
    </xdr:from>
    <xdr:ext cx="534035" cy="259080"/>
    <xdr:sp macro="" textlink="">
      <xdr:nvSpPr>
        <xdr:cNvPr id="721" name="テキスト ボックス 720"/>
        <xdr:cNvSpPr txBox="1"/>
      </xdr:nvSpPr>
      <xdr:spPr>
        <a:xfrm>
          <a:off x="14324965" y="16269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38735</xdr:rowOff>
    </xdr:from>
    <xdr:to>
      <xdr:col>72</xdr:col>
      <xdr:colOff>38100</xdr:colOff>
      <xdr:row>96</xdr:row>
      <xdr:rowOff>140335</xdr:rowOff>
    </xdr:to>
    <xdr:sp macro="" textlink="">
      <xdr:nvSpPr>
        <xdr:cNvPr id="722" name="楕円 721"/>
        <xdr:cNvSpPr/>
      </xdr:nvSpPr>
      <xdr:spPr>
        <a:xfrm>
          <a:off x="13652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132080</xdr:rowOff>
    </xdr:from>
    <xdr:ext cx="534035" cy="258445"/>
    <xdr:sp macro="" textlink="">
      <xdr:nvSpPr>
        <xdr:cNvPr id="723" name="テキスト ボックス 722"/>
        <xdr:cNvSpPr txBox="1"/>
      </xdr:nvSpPr>
      <xdr:spPr>
        <a:xfrm>
          <a:off x="13435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52070</xdr:rowOff>
    </xdr:from>
    <xdr:to>
      <xdr:col>67</xdr:col>
      <xdr:colOff>101600</xdr:colOff>
      <xdr:row>96</xdr:row>
      <xdr:rowOff>153670</xdr:rowOff>
    </xdr:to>
    <xdr:sp macro="" textlink="">
      <xdr:nvSpPr>
        <xdr:cNvPr id="724" name="楕円 723"/>
        <xdr:cNvSpPr/>
      </xdr:nvSpPr>
      <xdr:spPr>
        <a:xfrm>
          <a:off x="12763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144780</xdr:rowOff>
    </xdr:from>
    <xdr:ext cx="534035" cy="258445"/>
    <xdr:sp macro="" textlink="">
      <xdr:nvSpPr>
        <xdr:cNvPr id="725" name="テキスト ボックス 724"/>
        <xdr:cNvSpPr txBox="1"/>
      </xdr:nvSpPr>
      <xdr:spPr>
        <a:xfrm>
          <a:off x="12546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4" name="テキスト ボックス 73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7" name="テキスト ボックス 73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39" name="テキスト ボックス 738"/>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41" name="テキスト ボックス 740"/>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43" name="テキスト ボックス 742"/>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5" name="テキスト ボックス 744"/>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17780</xdr:rowOff>
    </xdr:from>
    <xdr:to>
      <xdr:col>116</xdr:col>
      <xdr:colOff>62865</xdr:colOff>
      <xdr:row>38</xdr:row>
      <xdr:rowOff>139700</xdr:rowOff>
    </xdr:to>
    <xdr:cxnSp macro="">
      <xdr:nvCxnSpPr>
        <xdr:cNvPr id="747" name="直線コネクタ 746"/>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166370</xdr:rowOff>
    </xdr:from>
    <xdr:ext cx="249555" cy="258445"/>
    <xdr:sp macro="" textlink="">
      <xdr:nvSpPr>
        <xdr:cNvPr id="748" name="諸支出金最小値テキスト"/>
        <xdr:cNvSpPr txBox="1"/>
      </xdr:nvSpPr>
      <xdr:spPr>
        <a:xfrm>
          <a:off x="22212300" y="6681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135255</xdr:rowOff>
    </xdr:from>
    <xdr:ext cx="469900" cy="258445"/>
    <xdr:sp macro="" textlink="">
      <xdr:nvSpPr>
        <xdr:cNvPr id="750" name="諸支出金最大値テキスト"/>
        <xdr:cNvSpPr txBox="1"/>
      </xdr:nvSpPr>
      <xdr:spPr>
        <a:xfrm>
          <a:off x="22212300" y="527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115</xdr:col>
      <xdr:colOff>165100</xdr:colOff>
      <xdr:row>32</xdr:row>
      <xdr:rowOff>17780</xdr:rowOff>
    </xdr:from>
    <xdr:to>
      <xdr:col>116</xdr:col>
      <xdr:colOff>152400</xdr:colOff>
      <xdr:row>32</xdr:row>
      <xdr:rowOff>17780</xdr:rowOff>
    </xdr:to>
    <xdr:cxnSp macro="">
      <xdr:nvCxnSpPr>
        <xdr:cNvPr id="751" name="直線コネクタ 750"/>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83185</xdr:rowOff>
    </xdr:from>
    <xdr:ext cx="313690" cy="259080"/>
    <xdr:sp macro="" textlink="">
      <xdr:nvSpPr>
        <xdr:cNvPr id="753"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54" name="フローチャート: 判断 75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71120</xdr:rowOff>
    </xdr:from>
    <xdr:to>
      <xdr:col>112</xdr:col>
      <xdr:colOff>38100</xdr:colOff>
      <xdr:row>39</xdr:row>
      <xdr:rowOff>1270</xdr:rowOff>
    </xdr:to>
    <xdr:sp macro="" textlink="">
      <xdr:nvSpPr>
        <xdr:cNvPr id="756" name="フローチャート: 判断 755"/>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8445"/>
    <xdr:sp macro="" textlink="">
      <xdr:nvSpPr>
        <xdr:cNvPr id="757" name="テキスト ボックス 756"/>
        <xdr:cNvSpPr txBox="1"/>
      </xdr:nvSpPr>
      <xdr:spPr>
        <a:xfrm>
          <a:off x="21166455" y="63614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59" name="フローチャート: 判断 758"/>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130175</xdr:rowOff>
    </xdr:from>
    <xdr:ext cx="378460" cy="259080"/>
    <xdr:sp macro="" textlink="">
      <xdr:nvSpPr>
        <xdr:cNvPr id="760" name="テキスト ボックス 759"/>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95885</xdr:rowOff>
    </xdr:to>
    <xdr:sp macro="" textlink="">
      <xdr:nvSpPr>
        <xdr:cNvPr id="762" name="フローチャート: 判断 761"/>
        <xdr:cNvSpPr/>
      </xdr:nvSpPr>
      <xdr:spPr>
        <a:xfrm>
          <a:off x="19494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112395</xdr:rowOff>
    </xdr:from>
    <xdr:ext cx="378460" cy="258445"/>
    <xdr:sp macro="" textlink="">
      <xdr:nvSpPr>
        <xdr:cNvPr id="763" name="テキスト ボックス 762"/>
        <xdr:cNvSpPr txBox="1"/>
      </xdr:nvSpPr>
      <xdr:spPr>
        <a:xfrm>
          <a:off x="19356070" y="62845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20955</xdr:rowOff>
    </xdr:from>
    <xdr:to>
      <xdr:col>98</xdr:col>
      <xdr:colOff>38100</xdr:colOff>
      <xdr:row>38</xdr:row>
      <xdr:rowOff>122555</xdr:rowOff>
    </xdr:to>
    <xdr:sp macro="" textlink="">
      <xdr:nvSpPr>
        <xdr:cNvPr id="764" name="フローチャート: 判断 763"/>
        <xdr:cNvSpPr/>
      </xdr:nvSpPr>
      <xdr:spPr>
        <a:xfrm>
          <a:off x="18605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139065</xdr:rowOff>
    </xdr:from>
    <xdr:ext cx="378460" cy="259080"/>
    <xdr:sp macro="" textlink="">
      <xdr:nvSpPr>
        <xdr:cNvPr id="765" name="テキスト ボックス 764"/>
        <xdr:cNvSpPr txBox="1"/>
      </xdr:nvSpPr>
      <xdr:spPr>
        <a:xfrm>
          <a:off x="18467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38735</xdr:rowOff>
    </xdr:from>
    <xdr:ext cx="249555" cy="259080"/>
    <xdr:sp macro="" textlink="">
      <xdr:nvSpPr>
        <xdr:cNvPr id="772"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74" name="テキスト ボックス 773"/>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6" name="テキスト ボックス 775"/>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8" name="テキスト ボックス 777"/>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80" name="テキスト ボックス 779"/>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9" name="テキスト ボックス 78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2" name="テキスト ボックス 79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4" name="テキスト ボックス 793"/>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6" name="テキスト ボックス 805"/>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9" name="テキスト ボックス 808"/>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2" name="テキスト ボックス 811"/>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4" name="テキスト ボックス 813"/>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3" name="テキスト ボックス 822"/>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5" name="テキスト ボックス 824"/>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7" name="テキスト ボックス 826"/>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9" name="テキスト ボックス 828"/>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総務費、議会費、農林水産費及び教育費に係る住民一人当たりのコストが類似団体平均値と比較してかなり高い水準で推移している。特に民生費は、前年度以前より続いて類似団体内順位が１位となっているが、本市が子ども・子育て支援を重点施策に据え、重点的に取り組んできたことなどによるもので、増加抑制に努める必要があるものの、今後も子育て環境の充実化を図る取組みなどにより同水準で推移することが見込まれるため、他の経費について見直しを図るなど、負担の増大に備える必要がある。また、特にR3年度以降が高くなっているのは、新型コロナ感染症に係る子育て世帯や住民税非課税世帯への特別給付金が要因である。
　昨年度に比べて増加した衛生費と農林水産業費については、それぞれ新設廃棄物処理施設整備事業（衛生費）、名護市飼料価格高騰対策事業（農林水産業費）によるものである。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実質収支額及び実質単年度収支の標準財政規模比は、前年度と比べてそれぞれ、0.18％、6.36％減少した。普通交付税及び臨時財政対策債発行可能額の減により標準財政規模が前年度比1.09％減となっており、実質収支も減少（-49,783千円）となった。その主な要因としては、新設廃棄物処理施設整備事業</a:t>
          </a:r>
          <a:r>
            <a:rPr kumimoji="1" lang="ja-JP" altLang="en-US" sz="1100">
              <a:latin typeface="ＭＳ ゴシック"/>
              <a:ea typeface="ＭＳ ゴシック"/>
            </a:rPr>
            <a:t>等、翌年度繰越財源が前年度より増加したことが挙げられる。
　財政調整基金については、取崩額が積立額を上回ったことにより、現在高は前年度に比べ32.6％減となり、標準財政規模比でも31.8％減となった。今後も市税徴収率向上を中心とする歳入確保に取り組む。</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沖縄県名護市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の黒字額については、水道事業会計及び一般会計が大部分を占めている。一方国民健康保険事業においては、継続して赤字となっている。これは医療費の増加により厳しい財政状況が続いているためであるが、今後は、医療費の適正化と収納率向上に向けた取り組みの強化、税率改正等により、赤字額の縮減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の構造のうち、元利償還金が前年度比1.3％の増、公営企業債の元利償還金に対する繰入金等類似経費が前年度比3.0％の減となり、算入公債費等は前年度比3.5％の減となったため、実質公債費率は前年度より増加している。
　現在整備中のや学校教育施設等に加え、市庁舎の建て替えについても検討を始めており、今後も大型公共事業が予定されていることから、地方債発行額が増加すると考えられ、今後も事業を厳選し、地方債発行を計画的かつ効果的に行うことで、実質公債費比率の上昇を抑制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については、公営企業債等繰入見込額以外は前年度より減となっており、主に一般会計に係る地方債現在高の減（236百円減、0.8％減）及び債務負担行為の支出予定額の減（43百円減、100％減）により、将来負担額全体として0.6％の減となっている。一方、充当可能財源等については、充当可能基金が大幅な減（25.0％減）となっており、将来負担比率（分子）が前年度より増加した要因である。
　地方債の現在高の減少は、R5年度の地方債発行額より償還額が多かったことが要因だが、今後、給食センター等大型公共施設の建設に係る地方債の発行により、現在高は増加するものと見込まれる。
　今後も引き続き起債事業の厳選及び交付税措置のない地方債の発行抑制を図るとともに、充当可能財源の増加を図り、将来負担比率の上昇抑制に努める。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沖縄県名護市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としては、前年度比17.4％減となった。主な要因として、人件費の増加や扶助費の増、物価高騰等による財政調整基金の取崩しや、学校給食施設整備事業や新設廃棄物処理施設整備事業の財源に充てるための公共施設整備基金の取崩しが挙げ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それぞれの基金の目的に沿って適切に管理することとしており、各基金の方針は下記のとおりである。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・再編交付金基金：名護市再編交付金基金条例施行規則で定める事業を実施するための基金（久辺三区地域コミュニティ事業など）
・公共施設整備基金：市庁舎、市民会館、公園及び教育施設等市が行う公共施設の整備を実施するための基金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再編交付金基金については、後年度の事業に充てるための財源として1,336百万円を積んだ一方で、幼保助成事業や辺野古漁港多目的広場整備事業等の財源に充てるため1,376百万円を取り崩したことにより、取崩額が積立額を上回り、前年度比1.1％減となった。
　公共施設整備基金については、学校給食施設整備事業や新設廃棄物処理施設整備事業の財源に充てるため338百万円を取り崩したことにより、前年度比31.6％減となった。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・再編交付金基金：名護市再編交付金基金条例施行規則で定める事業を実施するために積み立てた基金について、後年度において取崩しを行い、当該事業の財源とすることとしている。
・公共施設整備基金：前年度において歳入歳出の決算上剰余金が生じた場合に、財政調整基金へ積み立てるが、その残額の一部を積み立てることとしている。また、企業誘致関連施設の使用料等の一部も積み立て、これらの施設の整備等の財源とすることとし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財政調整基金は前年度比32.6％減となった。主な理由としては、人件費、扶助費の増や、旧消防庁舎等土地売払金返還金、国庫補助金返還金等により、大幅な取崩を行ったことが挙げられる。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財政調整基金は、前年度において歳入歳出の決算上剰余金が生じた場合に、その剰余金の50％以上を積み立てるものとしている。
　また、取り崩しについては、歳入歳出予算の財源が不足した場合や緊急に実施することとなった事業の財源に充てるときなどに取り崩すものとしている。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減債基金は前年度比8％増となった。国の補正予算（第１号）に伴う普通交付税の再算定において措置された、臨時財政対策債償還基金費による増額分を積み立てたことによる。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現在は、基金から発生する利子のみ積立てることとし、繰上償還を実施する場合に財源に充てるため取り崩しを行っている。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21" sqref="B21:AX21"/>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138</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139</v>
      </c>
      <c r="C2" s="3"/>
      <c r="D2" s="10"/>
    </row>
    <row r="3" spans="1:119" ht="18.75" customHeight="1" x14ac:dyDescent="0.15">
      <c r="A3" s="2"/>
      <c r="B3" s="471" t="s">
        <v>140</v>
      </c>
      <c r="C3" s="472"/>
      <c r="D3" s="472"/>
      <c r="E3" s="473"/>
      <c r="F3" s="473"/>
      <c r="G3" s="473"/>
      <c r="H3" s="473"/>
      <c r="I3" s="473"/>
      <c r="J3" s="473"/>
      <c r="K3" s="473"/>
      <c r="L3" s="473" t="s">
        <v>117</v>
      </c>
      <c r="M3" s="473"/>
      <c r="N3" s="473"/>
      <c r="O3" s="473"/>
      <c r="P3" s="473"/>
      <c r="Q3" s="473"/>
      <c r="R3" s="480"/>
      <c r="S3" s="480"/>
      <c r="T3" s="480"/>
      <c r="U3" s="480"/>
      <c r="V3" s="481"/>
      <c r="W3" s="320" t="s">
        <v>145</v>
      </c>
      <c r="X3" s="321"/>
      <c r="Y3" s="321"/>
      <c r="Z3" s="321"/>
      <c r="AA3" s="321"/>
      <c r="AB3" s="472"/>
      <c r="AC3" s="480" t="s">
        <v>146</v>
      </c>
      <c r="AD3" s="321"/>
      <c r="AE3" s="321"/>
      <c r="AF3" s="321"/>
      <c r="AG3" s="321"/>
      <c r="AH3" s="321"/>
      <c r="AI3" s="321"/>
      <c r="AJ3" s="321"/>
      <c r="AK3" s="321"/>
      <c r="AL3" s="322"/>
      <c r="AM3" s="320" t="s">
        <v>148</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152</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153</v>
      </c>
      <c r="CU3" s="321"/>
      <c r="CV3" s="321"/>
      <c r="CW3" s="321"/>
      <c r="CX3" s="321"/>
      <c r="CY3" s="321"/>
      <c r="CZ3" s="321"/>
      <c r="DA3" s="322"/>
      <c r="DB3" s="320" t="s">
        <v>155</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156</v>
      </c>
      <c r="AZ4" s="324"/>
      <c r="BA4" s="324"/>
      <c r="BB4" s="324"/>
      <c r="BC4" s="324"/>
      <c r="BD4" s="324"/>
      <c r="BE4" s="324"/>
      <c r="BF4" s="324"/>
      <c r="BG4" s="324"/>
      <c r="BH4" s="324"/>
      <c r="BI4" s="324"/>
      <c r="BJ4" s="324"/>
      <c r="BK4" s="324"/>
      <c r="BL4" s="324"/>
      <c r="BM4" s="325"/>
      <c r="BN4" s="326">
        <v>52016777</v>
      </c>
      <c r="BO4" s="327"/>
      <c r="BP4" s="327"/>
      <c r="BQ4" s="327"/>
      <c r="BR4" s="327"/>
      <c r="BS4" s="327"/>
      <c r="BT4" s="327"/>
      <c r="BU4" s="328"/>
      <c r="BV4" s="326">
        <v>48871056</v>
      </c>
      <c r="BW4" s="327"/>
      <c r="BX4" s="327"/>
      <c r="BY4" s="327"/>
      <c r="BZ4" s="327"/>
      <c r="CA4" s="327"/>
      <c r="CB4" s="327"/>
      <c r="CC4" s="328"/>
      <c r="CD4" s="329" t="s">
        <v>158</v>
      </c>
      <c r="CE4" s="330"/>
      <c r="CF4" s="330"/>
      <c r="CG4" s="330"/>
      <c r="CH4" s="330"/>
      <c r="CI4" s="330"/>
      <c r="CJ4" s="330"/>
      <c r="CK4" s="330"/>
      <c r="CL4" s="330"/>
      <c r="CM4" s="330"/>
      <c r="CN4" s="330"/>
      <c r="CO4" s="330"/>
      <c r="CP4" s="330"/>
      <c r="CQ4" s="330"/>
      <c r="CR4" s="330"/>
      <c r="CS4" s="331"/>
      <c r="CT4" s="332">
        <v>8.8000000000000007</v>
      </c>
      <c r="CU4" s="333"/>
      <c r="CV4" s="333"/>
      <c r="CW4" s="333"/>
      <c r="CX4" s="333"/>
      <c r="CY4" s="333"/>
      <c r="CZ4" s="333"/>
      <c r="DA4" s="334"/>
      <c r="DB4" s="332">
        <v>9</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159</v>
      </c>
      <c r="AN5" s="336"/>
      <c r="AO5" s="336"/>
      <c r="AP5" s="336"/>
      <c r="AQ5" s="336"/>
      <c r="AR5" s="336"/>
      <c r="AS5" s="336"/>
      <c r="AT5" s="337"/>
      <c r="AU5" s="338" t="s">
        <v>71</v>
      </c>
      <c r="AV5" s="339"/>
      <c r="AW5" s="339"/>
      <c r="AX5" s="339"/>
      <c r="AY5" s="340" t="s">
        <v>149</v>
      </c>
      <c r="AZ5" s="341"/>
      <c r="BA5" s="341"/>
      <c r="BB5" s="341"/>
      <c r="BC5" s="341"/>
      <c r="BD5" s="341"/>
      <c r="BE5" s="341"/>
      <c r="BF5" s="341"/>
      <c r="BG5" s="341"/>
      <c r="BH5" s="341"/>
      <c r="BI5" s="341"/>
      <c r="BJ5" s="341"/>
      <c r="BK5" s="341"/>
      <c r="BL5" s="341"/>
      <c r="BM5" s="342"/>
      <c r="BN5" s="343">
        <v>49367230</v>
      </c>
      <c r="BO5" s="344"/>
      <c r="BP5" s="344"/>
      <c r="BQ5" s="344"/>
      <c r="BR5" s="344"/>
      <c r="BS5" s="344"/>
      <c r="BT5" s="344"/>
      <c r="BU5" s="345"/>
      <c r="BV5" s="343">
        <v>46989602</v>
      </c>
      <c r="BW5" s="344"/>
      <c r="BX5" s="344"/>
      <c r="BY5" s="344"/>
      <c r="BZ5" s="344"/>
      <c r="CA5" s="344"/>
      <c r="CB5" s="344"/>
      <c r="CC5" s="345"/>
      <c r="CD5" s="346" t="s">
        <v>161</v>
      </c>
      <c r="CE5" s="347"/>
      <c r="CF5" s="347"/>
      <c r="CG5" s="347"/>
      <c r="CH5" s="347"/>
      <c r="CI5" s="347"/>
      <c r="CJ5" s="347"/>
      <c r="CK5" s="347"/>
      <c r="CL5" s="347"/>
      <c r="CM5" s="347"/>
      <c r="CN5" s="347"/>
      <c r="CO5" s="347"/>
      <c r="CP5" s="347"/>
      <c r="CQ5" s="347"/>
      <c r="CR5" s="347"/>
      <c r="CS5" s="348"/>
      <c r="CT5" s="349">
        <v>98.1</v>
      </c>
      <c r="CU5" s="350"/>
      <c r="CV5" s="350"/>
      <c r="CW5" s="350"/>
      <c r="CX5" s="350"/>
      <c r="CY5" s="350"/>
      <c r="CZ5" s="350"/>
      <c r="DA5" s="351"/>
      <c r="DB5" s="349">
        <v>94.2</v>
      </c>
      <c r="DC5" s="350"/>
      <c r="DD5" s="350"/>
      <c r="DE5" s="350"/>
      <c r="DF5" s="350"/>
      <c r="DG5" s="350"/>
      <c r="DH5" s="350"/>
      <c r="DI5" s="351"/>
    </row>
    <row r="6" spans="1:119" ht="18.75" customHeight="1" x14ac:dyDescent="0.15">
      <c r="A6" s="2"/>
      <c r="B6" s="491" t="s">
        <v>162</v>
      </c>
      <c r="C6" s="492"/>
      <c r="D6" s="492"/>
      <c r="E6" s="493"/>
      <c r="F6" s="493"/>
      <c r="G6" s="493"/>
      <c r="H6" s="493"/>
      <c r="I6" s="493"/>
      <c r="J6" s="493"/>
      <c r="K6" s="493"/>
      <c r="L6" s="493" t="s">
        <v>165</v>
      </c>
      <c r="M6" s="493"/>
      <c r="N6" s="493"/>
      <c r="O6" s="493"/>
      <c r="P6" s="493"/>
      <c r="Q6" s="493"/>
      <c r="R6" s="497"/>
      <c r="S6" s="497"/>
      <c r="T6" s="497"/>
      <c r="U6" s="497"/>
      <c r="V6" s="498"/>
      <c r="W6" s="501" t="s">
        <v>167</v>
      </c>
      <c r="X6" s="502"/>
      <c r="Y6" s="502"/>
      <c r="Z6" s="502"/>
      <c r="AA6" s="502"/>
      <c r="AB6" s="492"/>
      <c r="AC6" s="503" t="s">
        <v>168</v>
      </c>
      <c r="AD6" s="504"/>
      <c r="AE6" s="504"/>
      <c r="AF6" s="504"/>
      <c r="AG6" s="504"/>
      <c r="AH6" s="504"/>
      <c r="AI6" s="504"/>
      <c r="AJ6" s="504"/>
      <c r="AK6" s="504"/>
      <c r="AL6" s="505"/>
      <c r="AM6" s="335" t="s">
        <v>75</v>
      </c>
      <c r="AN6" s="336"/>
      <c r="AO6" s="336"/>
      <c r="AP6" s="336"/>
      <c r="AQ6" s="336"/>
      <c r="AR6" s="336"/>
      <c r="AS6" s="336"/>
      <c r="AT6" s="337"/>
      <c r="AU6" s="338" t="s">
        <v>71</v>
      </c>
      <c r="AV6" s="339"/>
      <c r="AW6" s="339"/>
      <c r="AX6" s="339"/>
      <c r="AY6" s="340" t="s">
        <v>171</v>
      </c>
      <c r="AZ6" s="341"/>
      <c r="BA6" s="341"/>
      <c r="BB6" s="341"/>
      <c r="BC6" s="341"/>
      <c r="BD6" s="341"/>
      <c r="BE6" s="341"/>
      <c r="BF6" s="341"/>
      <c r="BG6" s="341"/>
      <c r="BH6" s="341"/>
      <c r="BI6" s="341"/>
      <c r="BJ6" s="341"/>
      <c r="BK6" s="341"/>
      <c r="BL6" s="341"/>
      <c r="BM6" s="342"/>
      <c r="BN6" s="343">
        <v>2649547</v>
      </c>
      <c r="BO6" s="344"/>
      <c r="BP6" s="344"/>
      <c r="BQ6" s="344"/>
      <c r="BR6" s="344"/>
      <c r="BS6" s="344"/>
      <c r="BT6" s="344"/>
      <c r="BU6" s="345"/>
      <c r="BV6" s="343">
        <v>1881454</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98.7</v>
      </c>
      <c r="CU6" s="353"/>
      <c r="CV6" s="353"/>
      <c r="CW6" s="353"/>
      <c r="CX6" s="353"/>
      <c r="CY6" s="353"/>
      <c r="CZ6" s="353"/>
      <c r="DA6" s="354"/>
      <c r="DB6" s="352">
        <v>95.5</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173</v>
      </c>
      <c r="AN7" s="336"/>
      <c r="AO7" s="336"/>
      <c r="AP7" s="336"/>
      <c r="AQ7" s="336"/>
      <c r="AR7" s="336"/>
      <c r="AS7" s="336"/>
      <c r="AT7" s="337"/>
      <c r="AU7" s="338" t="s">
        <v>71</v>
      </c>
      <c r="AV7" s="339"/>
      <c r="AW7" s="339"/>
      <c r="AX7" s="339"/>
      <c r="AY7" s="340" t="s">
        <v>175</v>
      </c>
      <c r="AZ7" s="341"/>
      <c r="BA7" s="341"/>
      <c r="BB7" s="341"/>
      <c r="BC7" s="341"/>
      <c r="BD7" s="341"/>
      <c r="BE7" s="341"/>
      <c r="BF7" s="341"/>
      <c r="BG7" s="341"/>
      <c r="BH7" s="341"/>
      <c r="BI7" s="341"/>
      <c r="BJ7" s="341"/>
      <c r="BK7" s="341"/>
      <c r="BL7" s="341"/>
      <c r="BM7" s="342"/>
      <c r="BN7" s="343">
        <v>1097852</v>
      </c>
      <c r="BO7" s="344"/>
      <c r="BP7" s="344"/>
      <c r="BQ7" s="344"/>
      <c r="BR7" s="344"/>
      <c r="BS7" s="344"/>
      <c r="BT7" s="344"/>
      <c r="BU7" s="345"/>
      <c r="BV7" s="343">
        <v>279976</v>
      </c>
      <c r="BW7" s="344"/>
      <c r="BX7" s="344"/>
      <c r="BY7" s="344"/>
      <c r="BZ7" s="344"/>
      <c r="CA7" s="344"/>
      <c r="CB7" s="344"/>
      <c r="CC7" s="345"/>
      <c r="CD7" s="346" t="s">
        <v>176</v>
      </c>
      <c r="CE7" s="347"/>
      <c r="CF7" s="347"/>
      <c r="CG7" s="347"/>
      <c r="CH7" s="347"/>
      <c r="CI7" s="347"/>
      <c r="CJ7" s="347"/>
      <c r="CK7" s="347"/>
      <c r="CL7" s="347"/>
      <c r="CM7" s="347"/>
      <c r="CN7" s="347"/>
      <c r="CO7" s="347"/>
      <c r="CP7" s="347"/>
      <c r="CQ7" s="347"/>
      <c r="CR7" s="347"/>
      <c r="CS7" s="348"/>
      <c r="CT7" s="343">
        <v>17650738</v>
      </c>
      <c r="CU7" s="344"/>
      <c r="CV7" s="344"/>
      <c r="CW7" s="344"/>
      <c r="CX7" s="344"/>
      <c r="CY7" s="344"/>
      <c r="CZ7" s="344"/>
      <c r="DA7" s="345"/>
      <c r="DB7" s="343">
        <v>17844757</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177</v>
      </c>
      <c r="AN8" s="336"/>
      <c r="AO8" s="336"/>
      <c r="AP8" s="336"/>
      <c r="AQ8" s="336"/>
      <c r="AR8" s="336"/>
      <c r="AS8" s="336"/>
      <c r="AT8" s="337"/>
      <c r="AU8" s="338" t="s">
        <v>71</v>
      </c>
      <c r="AV8" s="339"/>
      <c r="AW8" s="339"/>
      <c r="AX8" s="339"/>
      <c r="AY8" s="340" t="s">
        <v>180</v>
      </c>
      <c r="AZ8" s="341"/>
      <c r="BA8" s="341"/>
      <c r="BB8" s="341"/>
      <c r="BC8" s="341"/>
      <c r="BD8" s="341"/>
      <c r="BE8" s="341"/>
      <c r="BF8" s="341"/>
      <c r="BG8" s="341"/>
      <c r="BH8" s="341"/>
      <c r="BI8" s="341"/>
      <c r="BJ8" s="341"/>
      <c r="BK8" s="341"/>
      <c r="BL8" s="341"/>
      <c r="BM8" s="342"/>
      <c r="BN8" s="343">
        <v>1551695</v>
      </c>
      <c r="BO8" s="344"/>
      <c r="BP8" s="344"/>
      <c r="BQ8" s="344"/>
      <c r="BR8" s="344"/>
      <c r="BS8" s="344"/>
      <c r="BT8" s="344"/>
      <c r="BU8" s="345"/>
      <c r="BV8" s="343">
        <v>1601478</v>
      </c>
      <c r="BW8" s="344"/>
      <c r="BX8" s="344"/>
      <c r="BY8" s="344"/>
      <c r="BZ8" s="344"/>
      <c r="CA8" s="344"/>
      <c r="CB8" s="344"/>
      <c r="CC8" s="345"/>
      <c r="CD8" s="346" t="s">
        <v>181</v>
      </c>
      <c r="CE8" s="347"/>
      <c r="CF8" s="347"/>
      <c r="CG8" s="347"/>
      <c r="CH8" s="347"/>
      <c r="CI8" s="347"/>
      <c r="CJ8" s="347"/>
      <c r="CK8" s="347"/>
      <c r="CL8" s="347"/>
      <c r="CM8" s="347"/>
      <c r="CN8" s="347"/>
      <c r="CO8" s="347"/>
      <c r="CP8" s="347"/>
      <c r="CQ8" s="347"/>
      <c r="CR8" s="347"/>
      <c r="CS8" s="348"/>
      <c r="CT8" s="355">
        <v>0.45</v>
      </c>
      <c r="CU8" s="356"/>
      <c r="CV8" s="356"/>
      <c r="CW8" s="356"/>
      <c r="CX8" s="356"/>
      <c r="CY8" s="356"/>
      <c r="CZ8" s="356"/>
      <c r="DA8" s="357"/>
      <c r="DB8" s="355">
        <v>0.45</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68" t="s">
        <v>14</v>
      </c>
      <c r="M9" s="369"/>
      <c r="N9" s="369"/>
      <c r="O9" s="369"/>
      <c r="P9" s="369"/>
      <c r="Q9" s="370"/>
      <c r="R9" s="371">
        <v>63554</v>
      </c>
      <c r="S9" s="372"/>
      <c r="T9" s="372"/>
      <c r="U9" s="372"/>
      <c r="V9" s="373"/>
      <c r="W9" s="320" t="s">
        <v>183</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71</v>
      </c>
      <c r="AV9" s="339"/>
      <c r="AW9" s="339"/>
      <c r="AX9" s="339"/>
      <c r="AY9" s="340" t="s">
        <v>72</v>
      </c>
      <c r="AZ9" s="341"/>
      <c r="BA9" s="341"/>
      <c r="BB9" s="341"/>
      <c r="BC9" s="341"/>
      <c r="BD9" s="341"/>
      <c r="BE9" s="341"/>
      <c r="BF9" s="341"/>
      <c r="BG9" s="341"/>
      <c r="BH9" s="341"/>
      <c r="BI9" s="341"/>
      <c r="BJ9" s="341"/>
      <c r="BK9" s="341"/>
      <c r="BL9" s="341"/>
      <c r="BM9" s="342"/>
      <c r="BN9" s="343">
        <v>-49783</v>
      </c>
      <c r="BO9" s="344"/>
      <c r="BP9" s="344"/>
      <c r="BQ9" s="344"/>
      <c r="BR9" s="344"/>
      <c r="BS9" s="344"/>
      <c r="BT9" s="344"/>
      <c r="BU9" s="345"/>
      <c r="BV9" s="343">
        <v>-352342</v>
      </c>
      <c r="BW9" s="344"/>
      <c r="BX9" s="344"/>
      <c r="BY9" s="344"/>
      <c r="BZ9" s="344"/>
      <c r="CA9" s="344"/>
      <c r="CB9" s="344"/>
      <c r="CC9" s="345"/>
      <c r="CD9" s="346" t="s">
        <v>69</v>
      </c>
      <c r="CE9" s="347"/>
      <c r="CF9" s="347"/>
      <c r="CG9" s="347"/>
      <c r="CH9" s="347"/>
      <c r="CI9" s="347"/>
      <c r="CJ9" s="347"/>
      <c r="CK9" s="347"/>
      <c r="CL9" s="347"/>
      <c r="CM9" s="347"/>
      <c r="CN9" s="347"/>
      <c r="CO9" s="347"/>
      <c r="CP9" s="347"/>
      <c r="CQ9" s="347"/>
      <c r="CR9" s="347"/>
      <c r="CS9" s="348"/>
      <c r="CT9" s="349">
        <v>7.9</v>
      </c>
      <c r="CU9" s="350"/>
      <c r="CV9" s="350"/>
      <c r="CW9" s="350"/>
      <c r="CX9" s="350"/>
      <c r="CY9" s="350"/>
      <c r="CZ9" s="350"/>
      <c r="DA9" s="351"/>
      <c r="DB9" s="349">
        <v>8.1999999999999993</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187</v>
      </c>
      <c r="M10" s="336"/>
      <c r="N10" s="336"/>
      <c r="O10" s="336"/>
      <c r="P10" s="336"/>
      <c r="Q10" s="337"/>
      <c r="R10" s="359">
        <v>61674</v>
      </c>
      <c r="S10" s="360"/>
      <c r="T10" s="360"/>
      <c r="U10" s="360"/>
      <c r="V10" s="361"/>
      <c r="W10" s="486"/>
      <c r="X10" s="465"/>
      <c r="Y10" s="465"/>
      <c r="Z10" s="465"/>
      <c r="AA10" s="465"/>
      <c r="AB10" s="465"/>
      <c r="AC10" s="465"/>
      <c r="AD10" s="465"/>
      <c r="AE10" s="465"/>
      <c r="AF10" s="465"/>
      <c r="AG10" s="465"/>
      <c r="AH10" s="465"/>
      <c r="AI10" s="465"/>
      <c r="AJ10" s="465"/>
      <c r="AK10" s="465"/>
      <c r="AL10" s="489"/>
      <c r="AM10" s="335" t="s">
        <v>188</v>
      </c>
      <c r="AN10" s="336"/>
      <c r="AO10" s="336"/>
      <c r="AP10" s="336"/>
      <c r="AQ10" s="336"/>
      <c r="AR10" s="336"/>
      <c r="AS10" s="336"/>
      <c r="AT10" s="337"/>
      <c r="AU10" s="338" t="s">
        <v>71</v>
      </c>
      <c r="AV10" s="339"/>
      <c r="AW10" s="339"/>
      <c r="AX10" s="339"/>
      <c r="AY10" s="340" t="s">
        <v>190</v>
      </c>
      <c r="AZ10" s="341"/>
      <c r="BA10" s="341"/>
      <c r="BB10" s="341"/>
      <c r="BC10" s="341"/>
      <c r="BD10" s="341"/>
      <c r="BE10" s="341"/>
      <c r="BF10" s="341"/>
      <c r="BG10" s="341"/>
      <c r="BH10" s="341"/>
      <c r="BI10" s="341"/>
      <c r="BJ10" s="341"/>
      <c r="BK10" s="341"/>
      <c r="BL10" s="341"/>
      <c r="BM10" s="342"/>
      <c r="BN10" s="343">
        <v>1218861</v>
      </c>
      <c r="BO10" s="344"/>
      <c r="BP10" s="344"/>
      <c r="BQ10" s="344"/>
      <c r="BR10" s="344"/>
      <c r="BS10" s="344"/>
      <c r="BT10" s="344"/>
      <c r="BU10" s="345"/>
      <c r="BV10" s="343">
        <v>1809736</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194</v>
      </c>
      <c r="M11" s="363"/>
      <c r="N11" s="363"/>
      <c r="O11" s="363"/>
      <c r="P11" s="363"/>
      <c r="Q11" s="364"/>
      <c r="R11" s="365" t="s">
        <v>195</v>
      </c>
      <c r="S11" s="366"/>
      <c r="T11" s="366"/>
      <c r="U11" s="366"/>
      <c r="V11" s="367"/>
      <c r="W11" s="486"/>
      <c r="X11" s="465"/>
      <c r="Y11" s="465"/>
      <c r="Z11" s="465"/>
      <c r="AA11" s="465"/>
      <c r="AB11" s="465"/>
      <c r="AC11" s="465"/>
      <c r="AD11" s="465"/>
      <c r="AE11" s="465"/>
      <c r="AF11" s="465"/>
      <c r="AG11" s="465"/>
      <c r="AH11" s="465"/>
      <c r="AI11" s="465"/>
      <c r="AJ11" s="465"/>
      <c r="AK11" s="465"/>
      <c r="AL11" s="489"/>
      <c r="AM11" s="335" t="s">
        <v>65</v>
      </c>
      <c r="AN11" s="336"/>
      <c r="AO11" s="336"/>
      <c r="AP11" s="336"/>
      <c r="AQ11" s="336"/>
      <c r="AR11" s="336"/>
      <c r="AS11" s="336"/>
      <c r="AT11" s="337"/>
      <c r="AU11" s="338" t="s">
        <v>71</v>
      </c>
      <c r="AV11" s="339"/>
      <c r="AW11" s="339"/>
      <c r="AX11" s="339"/>
      <c r="AY11" s="340" t="s">
        <v>199</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147</v>
      </c>
      <c r="CE11" s="347"/>
      <c r="CF11" s="347"/>
      <c r="CG11" s="347"/>
      <c r="CH11" s="347"/>
      <c r="CI11" s="347"/>
      <c r="CJ11" s="347"/>
      <c r="CK11" s="347"/>
      <c r="CL11" s="347"/>
      <c r="CM11" s="347"/>
      <c r="CN11" s="347"/>
      <c r="CO11" s="347"/>
      <c r="CP11" s="347"/>
      <c r="CQ11" s="347"/>
      <c r="CR11" s="347"/>
      <c r="CS11" s="348"/>
      <c r="CT11" s="355" t="s">
        <v>202</v>
      </c>
      <c r="CU11" s="356"/>
      <c r="CV11" s="356"/>
      <c r="CW11" s="356"/>
      <c r="CX11" s="356"/>
      <c r="CY11" s="356"/>
      <c r="CZ11" s="356"/>
      <c r="DA11" s="357"/>
      <c r="DB11" s="355" t="s">
        <v>202</v>
      </c>
      <c r="DC11" s="356"/>
      <c r="DD11" s="356"/>
      <c r="DE11" s="356"/>
      <c r="DF11" s="356"/>
      <c r="DG11" s="356"/>
      <c r="DH11" s="356"/>
      <c r="DI11" s="357"/>
    </row>
    <row r="12" spans="1:119" ht="18.75" customHeight="1" x14ac:dyDescent="0.15">
      <c r="A12" s="2"/>
      <c r="B12" s="511" t="s">
        <v>204</v>
      </c>
      <c r="C12" s="512"/>
      <c r="D12" s="512"/>
      <c r="E12" s="512"/>
      <c r="F12" s="512"/>
      <c r="G12" s="512"/>
      <c r="H12" s="512"/>
      <c r="I12" s="512"/>
      <c r="J12" s="512"/>
      <c r="K12" s="513"/>
      <c r="L12" s="381" t="s">
        <v>205</v>
      </c>
      <c r="M12" s="382"/>
      <c r="N12" s="382"/>
      <c r="O12" s="382"/>
      <c r="P12" s="382"/>
      <c r="Q12" s="383"/>
      <c r="R12" s="384">
        <v>64554</v>
      </c>
      <c r="S12" s="385"/>
      <c r="T12" s="385"/>
      <c r="U12" s="385"/>
      <c r="V12" s="386"/>
      <c r="W12" s="387" t="s">
        <v>8</v>
      </c>
      <c r="X12" s="339"/>
      <c r="Y12" s="339"/>
      <c r="Z12" s="339"/>
      <c r="AA12" s="339"/>
      <c r="AB12" s="388"/>
      <c r="AC12" s="389" t="s">
        <v>111</v>
      </c>
      <c r="AD12" s="390"/>
      <c r="AE12" s="390"/>
      <c r="AF12" s="390"/>
      <c r="AG12" s="391"/>
      <c r="AH12" s="389" t="s">
        <v>207</v>
      </c>
      <c r="AI12" s="390"/>
      <c r="AJ12" s="390"/>
      <c r="AK12" s="390"/>
      <c r="AL12" s="392"/>
      <c r="AM12" s="335" t="s">
        <v>208</v>
      </c>
      <c r="AN12" s="336"/>
      <c r="AO12" s="336"/>
      <c r="AP12" s="336"/>
      <c r="AQ12" s="336"/>
      <c r="AR12" s="336"/>
      <c r="AS12" s="336"/>
      <c r="AT12" s="337"/>
      <c r="AU12" s="338" t="s">
        <v>71</v>
      </c>
      <c r="AV12" s="339"/>
      <c r="AW12" s="339"/>
      <c r="AX12" s="339"/>
      <c r="AY12" s="340" t="s">
        <v>211</v>
      </c>
      <c r="AZ12" s="341"/>
      <c r="BA12" s="341"/>
      <c r="BB12" s="341"/>
      <c r="BC12" s="341"/>
      <c r="BD12" s="341"/>
      <c r="BE12" s="341"/>
      <c r="BF12" s="341"/>
      <c r="BG12" s="341"/>
      <c r="BH12" s="341"/>
      <c r="BI12" s="341"/>
      <c r="BJ12" s="341"/>
      <c r="BK12" s="341"/>
      <c r="BL12" s="341"/>
      <c r="BM12" s="342"/>
      <c r="BN12" s="343">
        <v>2532627</v>
      </c>
      <c r="BO12" s="344"/>
      <c r="BP12" s="344"/>
      <c r="BQ12" s="344"/>
      <c r="BR12" s="344"/>
      <c r="BS12" s="344"/>
      <c r="BT12" s="344"/>
      <c r="BU12" s="345"/>
      <c r="BV12" s="343">
        <v>1702016</v>
      </c>
      <c r="BW12" s="344"/>
      <c r="BX12" s="344"/>
      <c r="BY12" s="344"/>
      <c r="BZ12" s="344"/>
      <c r="CA12" s="344"/>
      <c r="CB12" s="344"/>
      <c r="CC12" s="345"/>
      <c r="CD12" s="346" t="s">
        <v>212</v>
      </c>
      <c r="CE12" s="347"/>
      <c r="CF12" s="347"/>
      <c r="CG12" s="347"/>
      <c r="CH12" s="347"/>
      <c r="CI12" s="347"/>
      <c r="CJ12" s="347"/>
      <c r="CK12" s="347"/>
      <c r="CL12" s="347"/>
      <c r="CM12" s="347"/>
      <c r="CN12" s="347"/>
      <c r="CO12" s="347"/>
      <c r="CP12" s="347"/>
      <c r="CQ12" s="347"/>
      <c r="CR12" s="347"/>
      <c r="CS12" s="348"/>
      <c r="CT12" s="355" t="s">
        <v>202</v>
      </c>
      <c r="CU12" s="356"/>
      <c r="CV12" s="356"/>
      <c r="CW12" s="356"/>
      <c r="CX12" s="356"/>
      <c r="CY12" s="356"/>
      <c r="CZ12" s="356"/>
      <c r="DA12" s="357"/>
      <c r="DB12" s="355" t="s">
        <v>202</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214</v>
      </c>
      <c r="N13" s="375"/>
      <c r="O13" s="375"/>
      <c r="P13" s="375"/>
      <c r="Q13" s="376"/>
      <c r="R13" s="377">
        <v>63678</v>
      </c>
      <c r="S13" s="378"/>
      <c r="T13" s="378"/>
      <c r="U13" s="378"/>
      <c r="V13" s="379"/>
      <c r="W13" s="501" t="s">
        <v>215</v>
      </c>
      <c r="X13" s="502"/>
      <c r="Y13" s="502"/>
      <c r="Z13" s="502"/>
      <c r="AA13" s="502"/>
      <c r="AB13" s="492"/>
      <c r="AC13" s="359">
        <v>1443</v>
      </c>
      <c r="AD13" s="360"/>
      <c r="AE13" s="360"/>
      <c r="AF13" s="360"/>
      <c r="AG13" s="380"/>
      <c r="AH13" s="359">
        <v>1622</v>
      </c>
      <c r="AI13" s="360"/>
      <c r="AJ13" s="360"/>
      <c r="AK13" s="360"/>
      <c r="AL13" s="361"/>
      <c r="AM13" s="335" t="s">
        <v>217</v>
      </c>
      <c r="AN13" s="336"/>
      <c r="AO13" s="336"/>
      <c r="AP13" s="336"/>
      <c r="AQ13" s="336"/>
      <c r="AR13" s="336"/>
      <c r="AS13" s="336"/>
      <c r="AT13" s="337"/>
      <c r="AU13" s="338" t="s">
        <v>219</v>
      </c>
      <c r="AV13" s="339"/>
      <c r="AW13" s="339"/>
      <c r="AX13" s="339"/>
      <c r="AY13" s="340" t="s">
        <v>221</v>
      </c>
      <c r="AZ13" s="341"/>
      <c r="BA13" s="341"/>
      <c r="BB13" s="341"/>
      <c r="BC13" s="341"/>
      <c r="BD13" s="341"/>
      <c r="BE13" s="341"/>
      <c r="BF13" s="341"/>
      <c r="BG13" s="341"/>
      <c r="BH13" s="341"/>
      <c r="BI13" s="341"/>
      <c r="BJ13" s="341"/>
      <c r="BK13" s="341"/>
      <c r="BL13" s="341"/>
      <c r="BM13" s="342"/>
      <c r="BN13" s="343">
        <v>-1363549</v>
      </c>
      <c r="BO13" s="344"/>
      <c r="BP13" s="344"/>
      <c r="BQ13" s="344"/>
      <c r="BR13" s="344"/>
      <c r="BS13" s="344"/>
      <c r="BT13" s="344"/>
      <c r="BU13" s="345"/>
      <c r="BV13" s="343">
        <v>-244622</v>
      </c>
      <c r="BW13" s="344"/>
      <c r="BX13" s="344"/>
      <c r="BY13" s="344"/>
      <c r="BZ13" s="344"/>
      <c r="CA13" s="344"/>
      <c r="CB13" s="344"/>
      <c r="CC13" s="345"/>
      <c r="CD13" s="346" t="s">
        <v>223</v>
      </c>
      <c r="CE13" s="347"/>
      <c r="CF13" s="347"/>
      <c r="CG13" s="347"/>
      <c r="CH13" s="347"/>
      <c r="CI13" s="347"/>
      <c r="CJ13" s="347"/>
      <c r="CK13" s="347"/>
      <c r="CL13" s="347"/>
      <c r="CM13" s="347"/>
      <c r="CN13" s="347"/>
      <c r="CO13" s="347"/>
      <c r="CP13" s="347"/>
      <c r="CQ13" s="347"/>
      <c r="CR13" s="347"/>
      <c r="CS13" s="348"/>
      <c r="CT13" s="349">
        <v>6.4</v>
      </c>
      <c r="CU13" s="350"/>
      <c r="CV13" s="350"/>
      <c r="CW13" s="350"/>
      <c r="CX13" s="350"/>
      <c r="CY13" s="350"/>
      <c r="CZ13" s="350"/>
      <c r="DA13" s="351"/>
      <c r="DB13" s="349">
        <v>6.1</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224</v>
      </c>
      <c r="M14" s="400"/>
      <c r="N14" s="400"/>
      <c r="O14" s="400"/>
      <c r="P14" s="400"/>
      <c r="Q14" s="401"/>
      <c r="R14" s="377">
        <v>64290</v>
      </c>
      <c r="S14" s="378"/>
      <c r="T14" s="378"/>
      <c r="U14" s="378"/>
      <c r="V14" s="379"/>
      <c r="W14" s="487"/>
      <c r="X14" s="488"/>
      <c r="Y14" s="488"/>
      <c r="Z14" s="488"/>
      <c r="AA14" s="488"/>
      <c r="AB14" s="478"/>
      <c r="AC14" s="402">
        <v>6</v>
      </c>
      <c r="AD14" s="403"/>
      <c r="AE14" s="403"/>
      <c r="AF14" s="403"/>
      <c r="AG14" s="404"/>
      <c r="AH14" s="402">
        <v>7</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228</v>
      </c>
      <c r="CE14" s="394"/>
      <c r="CF14" s="394"/>
      <c r="CG14" s="394"/>
      <c r="CH14" s="394"/>
      <c r="CI14" s="394"/>
      <c r="CJ14" s="394"/>
      <c r="CK14" s="394"/>
      <c r="CL14" s="394"/>
      <c r="CM14" s="394"/>
      <c r="CN14" s="394"/>
      <c r="CO14" s="394"/>
      <c r="CP14" s="394"/>
      <c r="CQ14" s="394"/>
      <c r="CR14" s="394"/>
      <c r="CS14" s="395"/>
      <c r="CT14" s="396">
        <v>32.1</v>
      </c>
      <c r="CU14" s="397"/>
      <c r="CV14" s="397"/>
      <c r="CW14" s="397"/>
      <c r="CX14" s="397"/>
      <c r="CY14" s="397"/>
      <c r="CZ14" s="397"/>
      <c r="DA14" s="398"/>
      <c r="DB14" s="396">
        <v>17.8</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214</v>
      </c>
      <c r="N15" s="375"/>
      <c r="O15" s="375"/>
      <c r="P15" s="375"/>
      <c r="Q15" s="376"/>
      <c r="R15" s="377">
        <v>63612</v>
      </c>
      <c r="S15" s="378"/>
      <c r="T15" s="378"/>
      <c r="U15" s="378"/>
      <c r="V15" s="379"/>
      <c r="W15" s="501" t="s">
        <v>6</v>
      </c>
      <c r="X15" s="502"/>
      <c r="Y15" s="502"/>
      <c r="Z15" s="502"/>
      <c r="AA15" s="502"/>
      <c r="AB15" s="492"/>
      <c r="AC15" s="359">
        <v>3506</v>
      </c>
      <c r="AD15" s="360"/>
      <c r="AE15" s="360"/>
      <c r="AF15" s="360"/>
      <c r="AG15" s="380"/>
      <c r="AH15" s="359">
        <v>3422</v>
      </c>
      <c r="AI15" s="360"/>
      <c r="AJ15" s="360"/>
      <c r="AK15" s="360"/>
      <c r="AL15" s="361"/>
      <c r="AM15" s="335"/>
      <c r="AN15" s="336"/>
      <c r="AO15" s="336"/>
      <c r="AP15" s="336"/>
      <c r="AQ15" s="336"/>
      <c r="AR15" s="336"/>
      <c r="AS15" s="336"/>
      <c r="AT15" s="337"/>
      <c r="AU15" s="338"/>
      <c r="AV15" s="339"/>
      <c r="AW15" s="339"/>
      <c r="AX15" s="339"/>
      <c r="AY15" s="323" t="s">
        <v>230</v>
      </c>
      <c r="AZ15" s="324"/>
      <c r="BA15" s="324"/>
      <c r="BB15" s="324"/>
      <c r="BC15" s="324"/>
      <c r="BD15" s="324"/>
      <c r="BE15" s="324"/>
      <c r="BF15" s="324"/>
      <c r="BG15" s="324"/>
      <c r="BH15" s="324"/>
      <c r="BI15" s="324"/>
      <c r="BJ15" s="324"/>
      <c r="BK15" s="324"/>
      <c r="BL15" s="324"/>
      <c r="BM15" s="325"/>
      <c r="BN15" s="326">
        <v>7296858</v>
      </c>
      <c r="BO15" s="327"/>
      <c r="BP15" s="327"/>
      <c r="BQ15" s="327"/>
      <c r="BR15" s="327"/>
      <c r="BS15" s="327"/>
      <c r="BT15" s="327"/>
      <c r="BU15" s="328"/>
      <c r="BV15" s="326">
        <v>7015670</v>
      </c>
      <c r="BW15" s="327"/>
      <c r="BX15" s="327"/>
      <c r="BY15" s="327"/>
      <c r="BZ15" s="327"/>
      <c r="CA15" s="327"/>
      <c r="CB15" s="327"/>
      <c r="CC15" s="328"/>
      <c r="CD15" s="329" t="s">
        <v>213</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232</v>
      </c>
      <c r="M16" s="406"/>
      <c r="N16" s="406"/>
      <c r="O16" s="406"/>
      <c r="P16" s="406"/>
      <c r="Q16" s="407"/>
      <c r="R16" s="408" t="s">
        <v>234</v>
      </c>
      <c r="S16" s="409"/>
      <c r="T16" s="409"/>
      <c r="U16" s="409"/>
      <c r="V16" s="410"/>
      <c r="W16" s="487"/>
      <c r="X16" s="488"/>
      <c r="Y16" s="488"/>
      <c r="Z16" s="488"/>
      <c r="AA16" s="488"/>
      <c r="AB16" s="478"/>
      <c r="AC16" s="402">
        <v>14.5</v>
      </c>
      <c r="AD16" s="403"/>
      <c r="AE16" s="403"/>
      <c r="AF16" s="403"/>
      <c r="AG16" s="404"/>
      <c r="AH16" s="402">
        <v>14.7</v>
      </c>
      <c r="AI16" s="403"/>
      <c r="AJ16" s="403"/>
      <c r="AK16" s="403"/>
      <c r="AL16" s="405"/>
      <c r="AM16" s="335"/>
      <c r="AN16" s="336"/>
      <c r="AO16" s="336"/>
      <c r="AP16" s="336"/>
      <c r="AQ16" s="336"/>
      <c r="AR16" s="336"/>
      <c r="AS16" s="336"/>
      <c r="AT16" s="337"/>
      <c r="AU16" s="338"/>
      <c r="AV16" s="339"/>
      <c r="AW16" s="339"/>
      <c r="AX16" s="339"/>
      <c r="AY16" s="340" t="s">
        <v>109</v>
      </c>
      <c r="AZ16" s="341"/>
      <c r="BA16" s="341"/>
      <c r="BB16" s="341"/>
      <c r="BC16" s="341"/>
      <c r="BD16" s="341"/>
      <c r="BE16" s="341"/>
      <c r="BF16" s="341"/>
      <c r="BG16" s="341"/>
      <c r="BH16" s="341"/>
      <c r="BI16" s="341"/>
      <c r="BJ16" s="341"/>
      <c r="BK16" s="341"/>
      <c r="BL16" s="341"/>
      <c r="BM16" s="342"/>
      <c r="BN16" s="343">
        <v>15629320</v>
      </c>
      <c r="BO16" s="344"/>
      <c r="BP16" s="344"/>
      <c r="BQ16" s="344"/>
      <c r="BR16" s="344"/>
      <c r="BS16" s="344"/>
      <c r="BT16" s="344"/>
      <c r="BU16" s="345"/>
      <c r="BV16" s="343">
        <v>15738372</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104</v>
      </c>
      <c r="N17" s="412"/>
      <c r="O17" s="412"/>
      <c r="P17" s="412"/>
      <c r="Q17" s="413"/>
      <c r="R17" s="408" t="s">
        <v>236</v>
      </c>
      <c r="S17" s="409"/>
      <c r="T17" s="409"/>
      <c r="U17" s="409"/>
      <c r="V17" s="410"/>
      <c r="W17" s="501" t="s">
        <v>98</v>
      </c>
      <c r="X17" s="502"/>
      <c r="Y17" s="502"/>
      <c r="Z17" s="502"/>
      <c r="AA17" s="502"/>
      <c r="AB17" s="492"/>
      <c r="AC17" s="359">
        <v>19168</v>
      </c>
      <c r="AD17" s="360"/>
      <c r="AE17" s="360"/>
      <c r="AF17" s="360"/>
      <c r="AG17" s="380"/>
      <c r="AH17" s="359">
        <v>18263</v>
      </c>
      <c r="AI17" s="360"/>
      <c r="AJ17" s="360"/>
      <c r="AK17" s="360"/>
      <c r="AL17" s="361"/>
      <c r="AM17" s="335"/>
      <c r="AN17" s="336"/>
      <c r="AO17" s="336"/>
      <c r="AP17" s="336"/>
      <c r="AQ17" s="336"/>
      <c r="AR17" s="336"/>
      <c r="AS17" s="336"/>
      <c r="AT17" s="337"/>
      <c r="AU17" s="338"/>
      <c r="AV17" s="339"/>
      <c r="AW17" s="339"/>
      <c r="AX17" s="339"/>
      <c r="AY17" s="340" t="s">
        <v>237</v>
      </c>
      <c r="AZ17" s="341"/>
      <c r="BA17" s="341"/>
      <c r="BB17" s="341"/>
      <c r="BC17" s="341"/>
      <c r="BD17" s="341"/>
      <c r="BE17" s="341"/>
      <c r="BF17" s="341"/>
      <c r="BG17" s="341"/>
      <c r="BH17" s="341"/>
      <c r="BI17" s="341"/>
      <c r="BJ17" s="341"/>
      <c r="BK17" s="341"/>
      <c r="BL17" s="341"/>
      <c r="BM17" s="342"/>
      <c r="BN17" s="343">
        <v>9209497</v>
      </c>
      <c r="BO17" s="344"/>
      <c r="BP17" s="344"/>
      <c r="BQ17" s="344"/>
      <c r="BR17" s="344"/>
      <c r="BS17" s="344"/>
      <c r="BT17" s="344"/>
      <c r="BU17" s="345"/>
      <c r="BV17" s="343">
        <v>8868439</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238</v>
      </c>
      <c r="C18" s="415"/>
      <c r="D18" s="415"/>
      <c r="E18" s="416"/>
      <c r="F18" s="416"/>
      <c r="G18" s="416"/>
      <c r="H18" s="416"/>
      <c r="I18" s="416"/>
      <c r="J18" s="416"/>
      <c r="K18" s="416"/>
      <c r="L18" s="417">
        <v>210.8</v>
      </c>
      <c r="M18" s="417"/>
      <c r="N18" s="417"/>
      <c r="O18" s="417"/>
      <c r="P18" s="417"/>
      <c r="Q18" s="417"/>
      <c r="R18" s="418"/>
      <c r="S18" s="418"/>
      <c r="T18" s="418"/>
      <c r="U18" s="418"/>
      <c r="V18" s="419"/>
      <c r="W18" s="433"/>
      <c r="X18" s="434"/>
      <c r="Y18" s="434"/>
      <c r="Z18" s="434"/>
      <c r="AA18" s="434"/>
      <c r="AB18" s="495"/>
      <c r="AC18" s="420">
        <v>79.5</v>
      </c>
      <c r="AD18" s="421"/>
      <c r="AE18" s="421"/>
      <c r="AF18" s="421"/>
      <c r="AG18" s="422"/>
      <c r="AH18" s="420">
        <v>78.400000000000006</v>
      </c>
      <c r="AI18" s="421"/>
      <c r="AJ18" s="421"/>
      <c r="AK18" s="421"/>
      <c r="AL18" s="423"/>
      <c r="AM18" s="335"/>
      <c r="AN18" s="336"/>
      <c r="AO18" s="336"/>
      <c r="AP18" s="336"/>
      <c r="AQ18" s="336"/>
      <c r="AR18" s="336"/>
      <c r="AS18" s="336"/>
      <c r="AT18" s="337"/>
      <c r="AU18" s="338"/>
      <c r="AV18" s="339"/>
      <c r="AW18" s="339"/>
      <c r="AX18" s="339"/>
      <c r="AY18" s="340" t="s">
        <v>239</v>
      </c>
      <c r="AZ18" s="341"/>
      <c r="BA18" s="341"/>
      <c r="BB18" s="341"/>
      <c r="BC18" s="341"/>
      <c r="BD18" s="341"/>
      <c r="BE18" s="341"/>
      <c r="BF18" s="341"/>
      <c r="BG18" s="341"/>
      <c r="BH18" s="341"/>
      <c r="BI18" s="341"/>
      <c r="BJ18" s="341"/>
      <c r="BK18" s="341"/>
      <c r="BL18" s="341"/>
      <c r="BM18" s="342"/>
      <c r="BN18" s="343">
        <v>19050141</v>
      </c>
      <c r="BO18" s="344"/>
      <c r="BP18" s="344"/>
      <c r="BQ18" s="344"/>
      <c r="BR18" s="344"/>
      <c r="BS18" s="344"/>
      <c r="BT18" s="344"/>
      <c r="BU18" s="345"/>
      <c r="BV18" s="343">
        <v>18646525</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57</v>
      </c>
      <c r="C19" s="415"/>
      <c r="D19" s="415"/>
      <c r="E19" s="416"/>
      <c r="F19" s="416"/>
      <c r="G19" s="416"/>
      <c r="H19" s="416"/>
      <c r="I19" s="416"/>
      <c r="J19" s="416"/>
      <c r="K19" s="416"/>
      <c r="L19" s="424">
        <v>301</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135</v>
      </c>
      <c r="AZ19" s="341"/>
      <c r="BA19" s="341"/>
      <c r="BB19" s="341"/>
      <c r="BC19" s="341"/>
      <c r="BD19" s="341"/>
      <c r="BE19" s="341"/>
      <c r="BF19" s="341"/>
      <c r="BG19" s="341"/>
      <c r="BH19" s="341"/>
      <c r="BI19" s="341"/>
      <c r="BJ19" s="341"/>
      <c r="BK19" s="341"/>
      <c r="BL19" s="341"/>
      <c r="BM19" s="342"/>
      <c r="BN19" s="343">
        <v>28938293</v>
      </c>
      <c r="BO19" s="344"/>
      <c r="BP19" s="344"/>
      <c r="BQ19" s="344"/>
      <c r="BR19" s="344"/>
      <c r="BS19" s="344"/>
      <c r="BT19" s="344"/>
      <c r="BU19" s="345"/>
      <c r="BV19" s="343">
        <v>27697514</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241</v>
      </c>
      <c r="C20" s="415"/>
      <c r="D20" s="415"/>
      <c r="E20" s="416"/>
      <c r="F20" s="416"/>
      <c r="G20" s="416"/>
      <c r="H20" s="416"/>
      <c r="I20" s="416"/>
      <c r="J20" s="416"/>
      <c r="K20" s="416"/>
      <c r="L20" s="424">
        <v>28453</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242</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243</v>
      </c>
      <c r="C22" s="456"/>
      <c r="D22" s="457"/>
      <c r="E22" s="497" t="s">
        <v>8</v>
      </c>
      <c r="F22" s="502"/>
      <c r="G22" s="502"/>
      <c r="H22" s="502"/>
      <c r="I22" s="502"/>
      <c r="J22" s="502"/>
      <c r="K22" s="492"/>
      <c r="L22" s="497" t="s">
        <v>245</v>
      </c>
      <c r="M22" s="502"/>
      <c r="N22" s="502"/>
      <c r="O22" s="502"/>
      <c r="P22" s="492"/>
      <c r="Q22" s="522" t="s">
        <v>247</v>
      </c>
      <c r="R22" s="523"/>
      <c r="S22" s="523"/>
      <c r="T22" s="523"/>
      <c r="U22" s="523"/>
      <c r="V22" s="524"/>
      <c r="W22" s="536" t="s">
        <v>58</v>
      </c>
      <c r="X22" s="456"/>
      <c r="Y22" s="457"/>
      <c r="Z22" s="497" t="s">
        <v>8</v>
      </c>
      <c r="AA22" s="502"/>
      <c r="AB22" s="502"/>
      <c r="AC22" s="502"/>
      <c r="AD22" s="502"/>
      <c r="AE22" s="502"/>
      <c r="AF22" s="502"/>
      <c r="AG22" s="492"/>
      <c r="AH22" s="528" t="s">
        <v>185</v>
      </c>
      <c r="AI22" s="502"/>
      <c r="AJ22" s="502"/>
      <c r="AK22" s="502"/>
      <c r="AL22" s="492"/>
      <c r="AM22" s="528" t="s">
        <v>248</v>
      </c>
      <c r="AN22" s="529"/>
      <c r="AO22" s="529"/>
      <c r="AP22" s="529"/>
      <c r="AQ22" s="529"/>
      <c r="AR22" s="530"/>
      <c r="AS22" s="522" t="s">
        <v>247</v>
      </c>
      <c r="AT22" s="523"/>
      <c r="AU22" s="523"/>
      <c r="AV22" s="523"/>
      <c r="AW22" s="523"/>
      <c r="AX22" s="534"/>
      <c r="AY22" s="323" t="s">
        <v>250</v>
      </c>
      <c r="AZ22" s="324"/>
      <c r="BA22" s="324"/>
      <c r="BB22" s="324"/>
      <c r="BC22" s="324"/>
      <c r="BD22" s="324"/>
      <c r="BE22" s="324"/>
      <c r="BF22" s="324"/>
      <c r="BG22" s="324"/>
      <c r="BH22" s="324"/>
      <c r="BI22" s="324"/>
      <c r="BJ22" s="324"/>
      <c r="BK22" s="324"/>
      <c r="BL22" s="324"/>
      <c r="BM22" s="325"/>
      <c r="BN22" s="326">
        <v>28071104</v>
      </c>
      <c r="BO22" s="327"/>
      <c r="BP22" s="327"/>
      <c r="BQ22" s="327"/>
      <c r="BR22" s="327"/>
      <c r="BS22" s="327"/>
      <c r="BT22" s="327"/>
      <c r="BU22" s="328"/>
      <c r="BV22" s="326">
        <v>28307198</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252</v>
      </c>
      <c r="AZ23" s="341"/>
      <c r="BA23" s="341"/>
      <c r="BB23" s="341"/>
      <c r="BC23" s="341"/>
      <c r="BD23" s="341"/>
      <c r="BE23" s="341"/>
      <c r="BF23" s="341"/>
      <c r="BG23" s="341"/>
      <c r="BH23" s="341"/>
      <c r="BI23" s="341"/>
      <c r="BJ23" s="341"/>
      <c r="BK23" s="341"/>
      <c r="BL23" s="341"/>
      <c r="BM23" s="342"/>
      <c r="BN23" s="343">
        <v>24698070</v>
      </c>
      <c r="BO23" s="344"/>
      <c r="BP23" s="344"/>
      <c r="BQ23" s="344"/>
      <c r="BR23" s="344"/>
      <c r="BS23" s="344"/>
      <c r="BT23" s="344"/>
      <c r="BU23" s="345"/>
      <c r="BV23" s="343">
        <v>24690152</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254</v>
      </c>
      <c r="F24" s="336"/>
      <c r="G24" s="336"/>
      <c r="H24" s="336"/>
      <c r="I24" s="336"/>
      <c r="J24" s="336"/>
      <c r="K24" s="337"/>
      <c r="L24" s="359">
        <v>1</v>
      </c>
      <c r="M24" s="360"/>
      <c r="N24" s="360"/>
      <c r="O24" s="360"/>
      <c r="P24" s="380"/>
      <c r="Q24" s="359">
        <v>8690</v>
      </c>
      <c r="R24" s="360"/>
      <c r="S24" s="360"/>
      <c r="T24" s="360"/>
      <c r="U24" s="360"/>
      <c r="V24" s="380"/>
      <c r="W24" s="537"/>
      <c r="X24" s="459"/>
      <c r="Y24" s="460"/>
      <c r="Z24" s="358" t="s">
        <v>255</v>
      </c>
      <c r="AA24" s="336"/>
      <c r="AB24" s="336"/>
      <c r="AC24" s="336"/>
      <c r="AD24" s="336"/>
      <c r="AE24" s="336"/>
      <c r="AF24" s="336"/>
      <c r="AG24" s="337"/>
      <c r="AH24" s="359">
        <v>547</v>
      </c>
      <c r="AI24" s="360"/>
      <c r="AJ24" s="360"/>
      <c r="AK24" s="360"/>
      <c r="AL24" s="380"/>
      <c r="AM24" s="359">
        <v>1571531</v>
      </c>
      <c r="AN24" s="360"/>
      <c r="AO24" s="360"/>
      <c r="AP24" s="360"/>
      <c r="AQ24" s="360"/>
      <c r="AR24" s="380"/>
      <c r="AS24" s="359">
        <v>2873</v>
      </c>
      <c r="AT24" s="360"/>
      <c r="AU24" s="360"/>
      <c r="AV24" s="360"/>
      <c r="AW24" s="360"/>
      <c r="AX24" s="361"/>
      <c r="AY24" s="440" t="s">
        <v>235</v>
      </c>
      <c r="AZ24" s="441"/>
      <c r="BA24" s="441"/>
      <c r="BB24" s="441"/>
      <c r="BC24" s="441"/>
      <c r="BD24" s="441"/>
      <c r="BE24" s="441"/>
      <c r="BF24" s="441"/>
      <c r="BG24" s="441"/>
      <c r="BH24" s="441"/>
      <c r="BI24" s="441"/>
      <c r="BJ24" s="441"/>
      <c r="BK24" s="441"/>
      <c r="BL24" s="441"/>
      <c r="BM24" s="442"/>
      <c r="BN24" s="343">
        <v>19496914</v>
      </c>
      <c r="BO24" s="344"/>
      <c r="BP24" s="344"/>
      <c r="BQ24" s="344"/>
      <c r="BR24" s="344"/>
      <c r="BS24" s="344"/>
      <c r="BT24" s="344"/>
      <c r="BU24" s="345"/>
      <c r="BV24" s="343">
        <v>18978992</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258</v>
      </c>
      <c r="F25" s="336"/>
      <c r="G25" s="336"/>
      <c r="H25" s="336"/>
      <c r="I25" s="336"/>
      <c r="J25" s="336"/>
      <c r="K25" s="337"/>
      <c r="L25" s="359">
        <v>2</v>
      </c>
      <c r="M25" s="360"/>
      <c r="N25" s="360"/>
      <c r="O25" s="360"/>
      <c r="P25" s="380"/>
      <c r="Q25" s="359">
        <v>7060</v>
      </c>
      <c r="R25" s="360"/>
      <c r="S25" s="360"/>
      <c r="T25" s="360"/>
      <c r="U25" s="360"/>
      <c r="V25" s="380"/>
      <c r="W25" s="537"/>
      <c r="X25" s="459"/>
      <c r="Y25" s="460"/>
      <c r="Z25" s="358" t="s">
        <v>259</v>
      </c>
      <c r="AA25" s="336"/>
      <c r="AB25" s="336"/>
      <c r="AC25" s="336"/>
      <c r="AD25" s="336"/>
      <c r="AE25" s="336"/>
      <c r="AF25" s="336"/>
      <c r="AG25" s="337"/>
      <c r="AH25" s="359">
        <v>80</v>
      </c>
      <c r="AI25" s="360"/>
      <c r="AJ25" s="360"/>
      <c r="AK25" s="360"/>
      <c r="AL25" s="380"/>
      <c r="AM25" s="359">
        <v>220640</v>
      </c>
      <c r="AN25" s="360"/>
      <c r="AO25" s="360"/>
      <c r="AP25" s="360"/>
      <c r="AQ25" s="360"/>
      <c r="AR25" s="380"/>
      <c r="AS25" s="359">
        <v>2758</v>
      </c>
      <c r="AT25" s="360"/>
      <c r="AU25" s="360"/>
      <c r="AV25" s="360"/>
      <c r="AW25" s="360"/>
      <c r="AX25" s="361"/>
      <c r="AY25" s="323" t="s">
        <v>37</v>
      </c>
      <c r="AZ25" s="324"/>
      <c r="BA25" s="324"/>
      <c r="BB25" s="324"/>
      <c r="BC25" s="324"/>
      <c r="BD25" s="324"/>
      <c r="BE25" s="324"/>
      <c r="BF25" s="324"/>
      <c r="BG25" s="324"/>
      <c r="BH25" s="324"/>
      <c r="BI25" s="324"/>
      <c r="BJ25" s="324"/>
      <c r="BK25" s="324"/>
      <c r="BL25" s="324"/>
      <c r="BM25" s="325"/>
      <c r="BN25" s="326">
        <v>7385372</v>
      </c>
      <c r="BO25" s="327"/>
      <c r="BP25" s="327"/>
      <c r="BQ25" s="327"/>
      <c r="BR25" s="327"/>
      <c r="BS25" s="327"/>
      <c r="BT25" s="327"/>
      <c r="BU25" s="328"/>
      <c r="BV25" s="326">
        <v>10600121</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260</v>
      </c>
      <c r="F26" s="336"/>
      <c r="G26" s="336"/>
      <c r="H26" s="336"/>
      <c r="I26" s="336"/>
      <c r="J26" s="336"/>
      <c r="K26" s="337"/>
      <c r="L26" s="359">
        <v>1</v>
      </c>
      <c r="M26" s="360"/>
      <c r="N26" s="360"/>
      <c r="O26" s="360"/>
      <c r="P26" s="380"/>
      <c r="Q26" s="359">
        <v>6480</v>
      </c>
      <c r="R26" s="360"/>
      <c r="S26" s="360"/>
      <c r="T26" s="360"/>
      <c r="U26" s="360"/>
      <c r="V26" s="380"/>
      <c r="W26" s="537"/>
      <c r="X26" s="459"/>
      <c r="Y26" s="460"/>
      <c r="Z26" s="358" t="s">
        <v>261</v>
      </c>
      <c r="AA26" s="446"/>
      <c r="AB26" s="446"/>
      <c r="AC26" s="446"/>
      <c r="AD26" s="446"/>
      <c r="AE26" s="446"/>
      <c r="AF26" s="446"/>
      <c r="AG26" s="447"/>
      <c r="AH26" s="359">
        <v>8</v>
      </c>
      <c r="AI26" s="360"/>
      <c r="AJ26" s="360"/>
      <c r="AK26" s="360"/>
      <c r="AL26" s="380"/>
      <c r="AM26" s="359">
        <v>23256</v>
      </c>
      <c r="AN26" s="360"/>
      <c r="AO26" s="360"/>
      <c r="AP26" s="360"/>
      <c r="AQ26" s="360"/>
      <c r="AR26" s="380"/>
      <c r="AS26" s="359">
        <v>2907</v>
      </c>
      <c r="AT26" s="360"/>
      <c r="AU26" s="360"/>
      <c r="AV26" s="360"/>
      <c r="AW26" s="360"/>
      <c r="AX26" s="361"/>
      <c r="AY26" s="346" t="s">
        <v>262</v>
      </c>
      <c r="AZ26" s="347"/>
      <c r="BA26" s="347"/>
      <c r="BB26" s="347"/>
      <c r="BC26" s="347"/>
      <c r="BD26" s="347"/>
      <c r="BE26" s="347"/>
      <c r="BF26" s="347"/>
      <c r="BG26" s="347"/>
      <c r="BH26" s="347"/>
      <c r="BI26" s="347"/>
      <c r="BJ26" s="347"/>
      <c r="BK26" s="347"/>
      <c r="BL26" s="347"/>
      <c r="BM26" s="348"/>
      <c r="BN26" s="343" t="s">
        <v>202</v>
      </c>
      <c r="BO26" s="344"/>
      <c r="BP26" s="344"/>
      <c r="BQ26" s="344"/>
      <c r="BR26" s="344"/>
      <c r="BS26" s="344"/>
      <c r="BT26" s="344"/>
      <c r="BU26" s="345"/>
      <c r="BV26" s="343" t="s">
        <v>202</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263</v>
      </c>
      <c r="F27" s="336"/>
      <c r="G27" s="336"/>
      <c r="H27" s="336"/>
      <c r="I27" s="336"/>
      <c r="J27" s="336"/>
      <c r="K27" s="337"/>
      <c r="L27" s="359">
        <v>1</v>
      </c>
      <c r="M27" s="360"/>
      <c r="N27" s="360"/>
      <c r="O27" s="360"/>
      <c r="P27" s="380"/>
      <c r="Q27" s="359">
        <v>4840</v>
      </c>
      <c r="R27" s="360"/>
      <c r="S27" s="360"/>
      <c r="T27" s="360"/>
      <c r="U27" s="360"/>
      <c r="V27" s="380"/>
      <c r="W27" s="537"/>
      <c r="X27" s="459"/>
      <c r="Y27" s="460"/>
      <c r="Z27" s="358" t="s">
        <v>265</v>
      </c>
      <c r="AA27" s="336"/>
      <c r="AB27" s="336"/>
      <c r="AC27" s="336"/>
      <c r="AD27" s="336"/>
      <c r="AE27" s="336"/>
      <c r="AF27" s="336"/>
      <c r="AG27" s="337"/>
      <c r="AH27" s="359">
        <v>20</v>
      </c>
      <c r="AI27" s="360"/>
      <c r="AJ27" s="360"/>
      <c r="AK27" s="360"/>
      <c r="AL27" s="380"/>
      <c r="AM27" s="359">
        <v>63965</v>
      </c>
      <c r="AN27" s="360"/>
      <c r="AO27" s="360"/>
      <c r="AP27" s="360"/>
      <c r="AQ27" s="360"/>
      <c r="AR27" s="380"/>
      <c r="AS27" s="359">
        <v>3198</v>
      </c>
      <c r="AT27" s="360"/>
      <c r="AU27" s="360"/>
      <c r="AV27" s="360"/>
      <c r="AW27" s="360"/>
      <c r="AX27" s="361"/>
      <c r="AY27" s="393" t="s">
        <v>267</v>
      </c>
      <c r="AZ27" s="394"/>
      <c r="BA27" s="394"/>
      <c r="BB27" s="394"/>
      <c r="BC27" s="394"/>
      <c r="BD27" s="394"/>
      <c r="BE27" s="394"/>
      <c r="BF27" s="394"/>
      <c r="BG27" s="394"/>
      <c r="BH27" s="394"/>
      <c r="BI27" s="394"/>
      <c r="BJ27" s="394"/>
      <c r="BK27" s="394"/>
      <c r="BL27" s="394"/>
      <c r="BM27" s="395"/>
      <c r="BN27" s="443">
        <v>190000</v>
      </c>
      <c r="BO27" s="444"/>
      <c r="BP27" s="444"/>
      <c r="BQ27" s="444"/>
      <c r="BR27" s="444"/>
      <c r="BS27" s="444"/>
      <c r="BT27" s="444"/>
      <c r="BU27" s="445"/>
      <c r="BV27" s="443">
        <v>190000</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268</v>
      </c>
      <c r="F28" s="336"/>
      <c r="G28" s="336"/>
      <c r="H28" s="336"/>
      <c r="I28" s="336"/>
      <c r="J28" s="336"/>
      <c r="K28" s="337"/>
      <c r="L28" s="359">
        <v>1</v>
      </c>
      <c r="M28" s="360"/>
      <c r="N28" s="360"/>
      <c r="O28" s="360"/>
      <c r="P28" s="380"/>
      <c r="Q28" s="359">
        <v>4260</v>
      </c>
      <c r="R28" s="360"/>
      <c r="S28" s="360"/>
      <c r="T28" s="360"/>
      <c r="U28" s="360"/>
      <c r="V28" s="380"/>
      <c r="W28" s="537"/>
      <c r="X28" s="459"/>
      <c r="Y28" s="460"/>
      <c r="Z28" s="358" t="s">
        <v>38</v>
      </c>
      <c r="AA28" s="336"/>
      <c r="AB28" s="336"/>
      <c r="AC28" s="336"/>
      <c r="AD28" s="336"/>
      <c r="AE28" s="336"/>
      <c r="AF28" s="336"/>
      <c r="AG28" s="337"/>
      <c r="AH28" s="359" t="s">
        <v>202</v>
      </c>
      <c r="AI28" s="360"/>
      <c r="AJ28" s="360"/>
      <c r="AK28" s="360"/>
      <c r="AL28" s="380"/>
      <c r="AM28" s="359" t="s">
        <v>202</v>
      </c>
      <c r="AN28" s="360"/>
      <c r="AO28" s="360"/>
      <c r="AP28" s="360"/>
      <c r="AQ28" s="360"/>
      <c r="AR28" s="380"/>
      <c r="AS28" s="359" t="s">
        <v>202</v>
      </c>
      <c r="AT28" s="360"/>
      <c r="AU28" s="360"/>
      <c r="AV28" s="360"/>
      <c r="AW28" s="360"/>
      <c r="AX28" s="361"/>
      <c r="AY28" s="541" t="s">
        <v>271</v>
      </c>
      <c r="AZ28" s="542"/>
      <c r="BA28" s="542"/>
      <c r="BB28" s="543"/>
      <c r="BC28" s="323" t="s">
        <v>103</v>
      </c>
      <c r="BD28" s="324"/>
      <c r="BE28" s="324"/>
      <c r="BF28" s="324"/>
      <c r="BG28" s="324"/>
      <c r="BH28" s="324"/>
      <c r="BI28" s="324"/>
      <c r="BJ28" s="324"/>
      <c r="BK28" s="324"/>
      <c r="BL28" s="324"/>
      <c r="BM28" s="325"/>
      <c r="BN28" s="326">
        <v>2715984</v>
      </c>
      <c r="BO28" s="327"/>
      <c r="BP28" s="327"/>
      <c r="BQ28" s="327"/>
      <c r="BR28" s="327"/>
      <c r="BS28" s="327"/>
      <c r="BT28" s="327"/>
      <c r="BU28" s="328"/>
      <c r="BV28" s="326">
        <v>4029750</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272</v>
      </c>
      <c r="F29" s="336"/>
      <c r="G29" s="336"/>
      <c r="H29" s="336"/>
      <c r="I29" s="336"/>
      <c r="J29" s="336"/>
      <c r="K29" s="337"/>
      <c r="L29" s="359">
        <v>24</v>
      </c>
      <c r="M29" s="360"/>
      <c r="N29" s="360"/>
      <c r="O29" s="360"/>
      <c r="P29" s="380"/>
      <c r="Q29" s="359">
        <v>4000</v>
      </c>
      <c r="R29" s="360"/>
      <c r="S29" s="360"/>
      <c r="T29" s="360"/>
      <c r="U29" s="360"/>
      <c r="V29" s="380"/>
      <c r="W29" s="538"/>
      <c r="X29" s="539"/>
      <c r="Y29" s="540"/>
      <c r="Z29" s="358" t="s">
        <v>274</v>
      </c>
      <c r="AA29" s="336"/>
      <c r="AB29" s="336"/>
      <c r="AC29" s="336"/>
      <c r="AD29" s="336"/>
      <c r="AE29" s="336"/>
      <c r="AF29" s="336"/>
      <c r="AG29" s="337"/>
      <c r="AH29" s="359">
        <v>567</v>
      </c>
      <c r="AI29" s="360"/>
      <c r="AJ29" s="360"/>
      <c r="AK29" s="360"/>
      <c r="AL29" s="380"/>
      <c r="AM29" s="359">
        <v>1635496</v>
      </c>
      <c r="AN29" s="360"/>
      <c r="AO29" s="360"/>
      <c r="AP29" s="360"/>
      <c r="AQ29" s="360"/>
      <c r="AR29" s="380"/>
      <c r="AS29" s="359">
        <v>2884</v>
      </c>
      <c r="AT29" s="360"/>
      <c r="AU29" s="360"/>
      <c r="AV29" s="360"/>
      <c r="AW29" s="360"/>
      <c r="AX29" s="361"/>
      <c r="AY29" s="544"/>
      <c r="AZ29" s="545"/>
      <c r="BA29" s="545"/>
      <c r="BB29" s="546"/>
      <c r="BC29" s="340" t="s">
        <v>275</v>
      </c>
      <c r="BD29" s="341"/>
      <c r="BE29" s="341"/>
      <c r="BF29" s="341"/>
      <c r="BG29" s="341"/>
      <c r="BH29" s="341"/>
      <c r="BI29" s="341"/>
      <c r="BJ29" s="341"/>
      <c r="BK29" s="341"/>
      <c r="BL29" s="341"/>
      <c r="BM29" s="342"/>
      <c r="BN29" s="343">
        <v>853785</v>
      </c>
      <c r="BO29" s="344"/>
      <c r="BP29" s="344"/>
      <c r="BQ29" s="344"/>
      <c r="BR29" s="344"/>
      <c r="BS29" s="344"/>
      <c r="BT29" s="344"/>
      <c r="BU29" s="345"/>
      <c r="BV29" s="343">
        <v>790501</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277</v>
      </c>
      <c r="X30" s="452"/>
      <c r="Y30" s="452"/>
      <c r="Z30" s="452"/>
      <c r="AA30" s="452"/>
      <c r="AB30" s="452"/>
      <c r="AC30" s="452"/>
      <c r="AD30" s="452"/>
      <c r="AE30" s="452"/>
      <c r="AF30" s="452"/>
      <c r="AG30" s="453"/>
      <c r="AH30" s="420">
        <v>94.3</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70</v>
      </c>
      <c r="BD30" s="441"/>
      <c r="BE30" s="441"/>
      <c r="BF30" s="441"/>
      <c r="BG30" s="441"/>
      <c r="BH30" s="441"/>
      <c r="BI30" s="441"/>
      <c r="BJ30" s="441"/>
      <c r="BK30" s="441"/>
      <c r="BL30" s="441"/>
      <c r="BM30" s="442"/>
      <c r="BN30" s="443">
        <v>6430975</v>
      </c>
      <c r="BO30" s="444"/>
      <c r="BP30" s="444"/>
      <c r="BQ30" s="444"/>
      <c r="BR30" s="444"/>
      <c r="BS30" s="444"/>
      <c r="BT30" s="444"/>
      <c r="BU30" s="445"/>
      <c r="BV30" s="443">
        <v>7292162</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189</v>
      </c>
      <c r="D32" s="454"/>
      <c r="E32" s="454"/>
      <c r="F32" s="454"/>
      <c r="G32" s="454"/>
      <c r="H32" s="454"/>
      <c r="I32" s="454"/>
      <c r="J32" s="454"/>
      <c r="K32" s="454"/>
      <c r="L32" s="454"/>
      <c r="M32" s="454"/>
      <c r="N32" s="454"/>
      <c r="O32" s="454"/>
      <c r="P32" s="454"/>
      <c r="Q32" s="454"/>
      <c r="R32" s="454"/>
      <c r="S32" s="454"/>
      <c r="U32" s="347" t="s">
        <v>93</v>
      </c>
      <c r="V32" s="347"/>
      <c r="W32" s="347"/>
      <c r="X32" s="347"/>
      <c r="Y32" s="347"/>
      <c r="Z32" s="347"/>
      <c r="AA32" s="347"/>
      <c r="AB32" s="347"/>
      <c r="AC32" s="347"/>
      <c r="AD32" s="347"/>
      <c r="AE32" s="347"/>
      <c r="AF32" s="347"/>
      <c r="AG32" s="347"/>
      <c r="AH32" s="347"/>
      <c r="AI32" s="347"/>
      <c r="AJ32" s="347"/>
      <c r="AK32" s="347"/>
      <c r="AM32" s="347" t="s">
        <v>279</v>
      </c>
      <c r="AN32" s="347"/>
      <c r="AO32" s="347"/>
      <c r="AP32" s="347"/>
      <c r="AQ32" s="347"/>
      <c r="AR32" s="347"/>
      <c r="AS32" s="347"/>
      <c r="AT32" s="347"/>
      <c r="AU32" s="347"/>
      <c r="AV32" s="347"/>
      <c r="AW32" s="347"/>
      <c r="AX32" s="347"/>
      <c r="AY32" s="347"/>
      <c r="AZ32" s="347"/>
      <c r="BA32" s="347"/>
      <c r="BB32" s="347"/>
      <c r="BC32" s="347"/>
      <c r="BE32" s="347" t="s">
        <v>280</v>
      </c>
      <c r="BF32" s="347"/>
      <c r="BG32" s="347"/>
      <c r="BH32" s="347"/>
      <c r="BI32" s="347"/>
      <c r="BJ32" s="347"/>
      <c r="BK32" s="347"/>
      <c r="BL32" s="347"/>
      <c r="BM32" s="347"/>
      <c r="BN32" s="347"/>
      <c r="BO32" s="347"/>
      <c r="BP32" s="347"/>
      <c r="BQ32" s="347"/>
      <c r="BR32" s="347"/>
      <c r="BS32" s="347"/>
      <c r="BT32" s="347"/>
      <c r="BU32" s="347"/>
      <c r="BW32" s="347" t="s">
        <v>282</v>
      </c>
      <c r="BX32" s="347"/>
      <c r="BY32" s="347"/>
      <c r="BZ32" s="347"/>
      <c r="CA32" s="347"/>
      <c r="CB32" s="347"/>
      <c r="CC32" s="347"/>
      <c r="CD32" s="347"/>
      <c r="CE32" s="347"/>
      <c r="CF32" s="347"/>
      <c r="CG32" s="347"/>
      <c r="CH32" s="347"/>
      <c r="CI32" s="347"/>
      <c r="CJ32" s="347"/>
      <c r="CK32" s="347"/>
      <c r="CL32" s="347"/>
      <c r="CM32" s="347"/>
      <c r="CO32" s="347" t="s">
        <v>283</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122</v>
      </c>
      <c r="D33" s="464"/>
      <c r="E33" s="465" t="s">
        <v>284</v>
      </c>
      <c r="F33" s="465"/>
      <c r="G33" s="465"/>
      <c r="H33" s="465"/>
      <c r="I33" s="465"/>
      <c r="J33" s="465"/>
      <c r="K33" s="465"/>
      <c r="L33" s="465"/>
      <c r="M33" s="465"/>
      <c r="N33" s="465"/>
      <c r="O33" s="465"/>
      <c r="P33" s="465"/>
      <c r="Q33" s="465"/>
      <c r="R33" s="465"/>
      <c r="S33" s="465"/>
      <c r="T33" s="12"/>
      <c r="U33" s="464" t="s">
        <v>122</v>
      </c>
      <c r="V33" s="464"/>
      <c r="W33" s="465" t="s">
        <v>284</v>
      </c>
      <c r="X33" s="465"/>
      <c r="Y33" s="465"/>
      <c r="Z33" s="465"/>
      <c r="AA33" s="465"/>
      <c r="AB33" s="465"/>
      <c r="AC33" s="465"/>
      <c r="AD33" s="465"/>
      <c r="AE33" s="465"/>
      <c r="AF33" s="465"/>
      <c r="AG33" s="465"/>
      <c r="AH33" s="465"/>
      <c r="AI33" s="465"/>
      <c r="AJ33" s="465"/>
      <c r="AK33" s="465"/>
      <c r="AL33" s="12"/>
      <c r="AM33" s="464" t="s">
        <v>122</v>
      </c>
      <c r="AN33" s="464"/>
      <c r="AO33" s="465" t="s">
        <v>284</v>
      </c>
      <c r="AP33" s="465"/>
      <c r="AQ33" s="465"/>
      <c r="AR33" s="465"/>
      <c r="AS33" s="465"/>
      <c r="AT33" s="465"/>
      <c r="AU33" s="465"/>
      <c r="AV33" s="465"/>
      <c r="AW33" s="465"/>
      <c r="AX33" s="465"/>
      <c r="AY33" s="465"/>
      <c r="AZ33" s="465"/>
      <c r="BA33" s="465"/>
      <c r="BB33" s="465"/>
      <c r="BC33" s="465"/>
      <c r="BD33" s="8"/>
      <c r="BE33" s="465" t="s">
        <v>286</v>
      </c>
      <c r="BF33" s="465"/>
      <c r="BG33" s="465" t="s">
        <v>169</v>
      </c>
      <c r="BH33" s="465"/>
      <c r="BI33" s="465"/>
      <c r="BJ33" s="465"/>
      <c r="BK33" s="465"/>
      <c r="BL33" s="465"/>
      <c r="BM33" s="465"/>
      <c r="BN33" s="465"/>
      <c r="BO33" s="465"/>
      <c r="BP33" s="465"/>
      <c r="BQ33" s="465"/>
      <c r="BR33" s="465"/>
      <c r="BS33" s="465"/>
      <c r="BT33" s="465"/>
      <c r="BU33" s="465"/>
      <c r="BV33" s="8"/>
      <c r="BW33" s="464" t="s">
        <v>286</v>
      </c>
      <c r="BX33" s="464"/>
      <c r="BY33" s="465" t="s">
        <v>110</v>
      </c>
      <c r="BZ33" s="465"/>
      <c r="CA33" s="465"/>
      <c r="CB33" s="465"/>
      <c r="CC33" s="465"/>
      <c r="CD33" s="465"/>
      <c r="CE33" s="465"/>
      <c r="CF33" s="465"/>
      <c r="CG33" s="465"/>
      <c r="CH33" s="465"/>
      <c r="CI33" s="465"/>
      <c r="CJ33" s="465"/>
      <c r="CK33" s="465"/>
      <c r="CL33" s="465"/>
      <c r="CM33" s="465"/>
      <c r="CN33" s="12"/>
      <c r="CO33" s="464" t="s">
        <v>122</v>
      </c>
      <c r="CP33" s="464"/>
      <c r="CQ33" s="465" t="s">
        <v>287</v>
      </c>
      <c r="CR33" s="465"/>
      <c r="CS33" s="465"/>
      <c r="CT33" s="465"/>
      <c r="CU33" s="465"/>
      <c r="CV33" s="465"/>
      <c r="CW33" s="465"/>
      <c r="CX33" s="465"/>
      <c r="CY33" s="465"/>
      <c r="CZ33" s="465"/>
      <c r="DA33" s="465"/>
      <c r="DB33" s="465"/>
      <c r="DC33" s="465"/>
      <c r="DD33" s="465"/>
      <c r="DE33" s="465"/>
      <c r="DF33" s="12"/>
      <c r="DG33" s="466" t="s">
        <v>81</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f>IF(AO34="","",MAX(C34:D43,U34:V43)+1)</f>
        <v>5</v>
      </c>
      <c r="AN34" s="467"/>
      <c r="AO34" s="468" t="str">
        <f>IF('各会計、関係団体の財政状況及び健全化判断比率'!B31="","",'各会計、関係団体の財政状況及び健全化判断比率'!B31)</f>
        <v>水道事業会計</v>
      </c>
      <c r="AP34" s="468"/>
      <c r="AQ34" s="468"/>
      <c r="AR34" s="468"/>
      <c r="AS34" s="468"/>
      <c r="AT34" s="468"/>
      <c r="AU34" s="468"/>
      <c r="AV34" s="468"/>
      <c r="AW34" s="468"/>
      <c r="AX34" s="468"/>
      <c r="AY34" s="468"/>
      <c r="AZ34" s="468"/>
      <c r="BA34" s="468"/>
      <c r="BB34" s="468"/>
      <c r="BC34" s="468"/>
      <c r="BD34" s="2"/>
      <c r="BE34" s="467">
        <f>IF(BG34="","",MAX(C34:D43,U34:V43,AM34:AN43)+1)</f>
        <v>7</v>
      </c>
      <c r="BF34" s="467"/>
      <c r="BG34" s="468" t="str">
        <f>IF('各会計、関係団体の財政状況及び健全化判断比率'!B33="","",'各会計、関係団体の財政状況及び健全化判断比率'!B33)</f>
        <v>農業集落排水事業特別会計</v>
      </c>
      <c r="BH34" s="468"/>
      <c r="BI34" s="468"/>
      <c r="BJ34" s="468"/>
      <c r="BK34" s="468"/>
      <c r="BL34" s="468"/>
      <c r="BM34" s="468"/>
      <c r="BN34" s="468"/>
      <c r="BO34" s="468"/>
      <c r="BP34" s="468"/>
      <c r="BQ34" s="468"/>
      <c r="BR34" s="468"/>
      <c r="BS34" s="468"/>
      <c r="BT34" s="468"/>
      <c r="BU34" s="468"/>
      <c r="BV34" s="2"/>
      <c r="BW34" s="467" t="str">
        <f>IF(BY34="","",MAX(C34:D43,U34:V43,AM34:AN43,BE34:BF43)+1)</f>
        <v/>
      </c>
      <c r="BX34" s="467"/>
      <c r="BY34" s="468" t="str">
        <f>IF('各会計、関係団体の財政状況及び健全化判断比率'!B68="","",'各会計、関係団体の財政状況及び健全化判断比率'!B68)</f>
        <v/>
      </c>
      <c r="BZ34" s="468"/>
      <c r="CA34" s="468"/>
      <c r="CB34" s="468"/>
      <c r="CC34" s="468"/>
      <c r="CD34" s="468"/>
      <c r="CE34" s="468"/>
      <c r="CF34" s="468"/>
      <c r="CG34" s="468"/>
      <c r="CH34" s="468"/>
      <c r="CI34" s="468"/>
      <c r="CJ34" s="468"/>
      <c r="CK34" s="468"/>
      <c r="CL34" s="468"/>
      <c r="CM34" s="468"/>
      <c r="CN34" s="2"/>
      <c r="CO34" s="467" t="str">
        <f>IF(CQ34="","",MAX(C34:D43,U34:V43,AM34:AN43,BE34:BF43,BW34:BX43)+1)</f>
        <v/>
      </c>
      <c r="CP34" s="467"/>
      <c r="CQ34" s="468" t="str">
        <f>IF('各会計、関係団体の財政状況及び健全化判断比率'!BS7="","",'各会計、関係団体の財政状況及び健全化判断比率'!BS7)</f>
        <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介護保険特別会計</v>
      </c>
      <c r="X35" s="468"/>
      <c r="Y35" s="468"/>
      <c r="Z35" s="468"/>
      <c r="AA35" s="468"/>
      <c r="AB35" s="468"/>
      <c r="AC35" s="468"/>
      <c r="AD35" s="468"/>
      <c r="AE35" s="468"/>
      <c r="AF35" s="468"/>
      <c r="AG35" s="468"/>
      <c r="AH35" s="468"/>
      <c r="AI35" s="468"/>
      <c r="AJ35" s="468"/>
      <c r="AK35" s="468"/>
      <c r="AL35" s="2"/>
      <c r="AM35" s="467">
        <f t="shared" ref="AM35:AM43" si="2">IF(AO35="","",AM34+1)</f>
        <v>6</v>
      </c>
      <c r="AN35" s="467"/>
      <c r="AO35" s="468" t="str">
        <f>IF('各会計、関係団体の財政状況及び健全化判断比率'!B32="","",'各会計、関係団体の財政状況及び健全化判断比率'!B32)</f>
        <v>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t="str">
        <f t="shared" ref="BW35:BW43" si="4">IF(BY35="","",BW34+1)</f>
        <v/>
      </c>
      <c r="BX35" s="467"/>
      <c r="BY35" s="468" t="str">
        <f>IF('各会計、関係団体の財政状況及び健全化判断比率'!B69="","",'各会計、関係団体の財政状況及び健全化判断比率'!B69)</f>
        <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t="str">
        <f t="shared" si="4"/>
        <v/>
      </c>
      <c r="BX36" s="467"/>
      <c r="BY36" s="468" t="str">
        <f>IF('各会計、関係団体の財政状況及び健全化判断比率'!B70="","",'各会計、関係団体の財政状況及び健全化判断比率'!B70)</f>
        <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t="str">
        <f t="shared" si="4"/>
        <v/>
      </c>
      <c r="BX37" s="467"/>
      <c r="BY37" s="468" t="str">
        <f>IF('各会計、関係団体の財政状況及び健全化判断比率'!B71="","",'各会計、関係団体の財政状況及び健全化判断比率'!B71)</f>
        <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t="str">
        <f t="shared" si="4"/>
        <v/>
      </c>
      <c r="BX38" s="467"/>
      <c r="BY38" s="468" t="str">
        <f>IF('各会計、関係団体の財政状況及び健全化判断比率'!B72="","",'各会計、関係団体の財政状況及び健全化判断比率'!B72)</f>
        <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t="str">
        <f t="shared" si="4"/>
        <v/>
      </c>
      <c r="BX39" s="467"/>
      <c r="BY39" s="468" t="str">
        <f>IF('各会計、関係団体の財政状況及び健全化判断比率'!B73="","",'各会計、関係団体の財政状況及び健全化判断比率'!B73)</f>
        <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t="str">
        <f t="shared" si="4"/>
        <v/>
      </c>
      <c r="BX40" s="467"/>
      <c r="BY40" s="468" t="str">
        <f>IF('各会計、関係団体の財政状況及び健全化判断比率'!B74="","",'各会計、関係団体の財政状況及び健全化判断比率'!B74)</f>
        <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t="str">
        <f t="shared" si="4"/>
        <v/>
      </c>
      <c r="BX41" s="467"/>
      <c r="BY41" s="468" t="str">
        <f>IF('各会計、関係団体の財政状況及び健全化判断比率'!B75="","",'各会計、関係団体の財政状況及び健全化判断比率'!B75)</f>
        <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t="str">
        <f t="shared" si="4"/>
        <v/>
      </c>
      <c r="BX42" s="467"/>
      <c r="BY42" s="468" t="str">
        <f>IF('各会計、関係団体の財政状況及び健全化判断比率'!B76="","",'各会計、関係団体の財政状況及び健全化判断比率'!B76)</f>
        <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470" t="s">
        <v>289</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291</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293</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294</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200</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297</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299</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300</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YbGTsN5ysqDKF/1t8sLsIDEN+DslGHo7/KvO+rKsD168DRS2FqEzrJ1ZYq6JbGi2Sdt1bH8KUSZnsNyGdl+WeA==" saltValue="Z2GNX7nWVhbsEeeRVyZps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21" sqref="B21:BF21"/>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301</v>
      </c>
      <c r="DI1" s="551"/>
      <c r="DJ1" s="551"/>
      <c r="DK1" s="551"/>
      <c r="DL1" s="551"/>
      <c r="DM1" s="551"/>
      <c r="DN1" s="552"/>
      <c r="DO1" s="1"/>
      <c r="DP1" s="550" t="s">
        <v>174</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115</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304</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305</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8</v>
      </c>
      <c r="C4" s="339"/>
      <c r="D4" s="339"/>
      <c r="E4" s="339"/>
      <c r="F4" s="339"/>
      <c r="G4" s="339"/>
      <c r="H4" s="339"/>
      <c r="I4" s="339"/>
      <c r="J4" s="339"/>
      <c r="K4" s="339"/>
      <c r="L4" s="339"/>
      <c r="M4" s="339"/>
      <c r="N4" s="339"/>
      <c r="O4" s="339"/>
      <c r="P4" s="339"/>
      <c r="Q4" s="388"/>
      <c r="R4" s="338" t="s">
        <v>308</v>
      </c>
      <c r="S4" s="339"/>
      <c r="T4" s="339"/>
      <c r="U4" s="339"/>
      <c r="V4" s="339"/>
      <c r="W4" s="339"/>
      <c r="X4" s="339"/>
      <c r="Y4" s="388"/>
      <c r="Z4" s="338" t="s">
        <v>311</v>
      </c>
      <c r="AA4" s="339"/>
      <c r="AB4" s="339"/>
      <c r="AC4" s="388"/>
      <c r="AD4" s="338" t="s">
        <v>257</v>
      </c>
      <c r="AE4" s="339"/>
      <c r="AF4" s="339"/>
      <c r="AG4" s="339"/>
      <c r="AH4" s="339"/>
      <c r="AI4" s="339"/>
      <c r="AJ4" s="339"/>
      <c r="AK4" s="388"/>
      <c r="AL4" s="338" t="s">
        <v>311</v>
      </c>
      <c r="AM4" s="339"/>
      <c r="AN4" s="339"/>
      <c r="AO4" s="388"/>
      <c r="AP4" s="553" t="s">
        <v>314</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311</v>
      </c>
      <c r="BP4" s="553"/>
      <c r="BQ4" s="553"/>
      <c r="BR4" s="553"/>
      <c r="BS4" s="553" t="s">
        <v>315</v>
      </c>
      <c r="BT4" s="553"/>
      <c r="BU4" s="553"/>
      <c r="BV4" s="553"/>
      <c r="BW4" s="553"/>
      <c r="BX4" s="553"/>
      <c r="BY4" s="553"/>
      <c r="BZ4" s="553"/>
      <c r="CA4" s="553"/>
      <c r="CB4" s="553"/>
      <c r="CD4" s="338" t="s">
        <v>316</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310</v>
      </c>
      <c r="C5" s="555"/>
      <c r="D5" s="555"/>
      <c r="E5" s="555"/>
      <c r="F5" s="555"/>
      <c r="G5" s="555"/>
      <c r="H5" s="555"/>
      <c r="I5" s="555"/>
      <c r="J5" s="555"/>
      <c r="K5" s="555"/>
      <c r="L5" s="555"/>
      <c r="M5" s="555"/>
      <c r="N5" s="555"/>
      <c r="O5" s="555"/>
      <c r="P5" s="555"/>
      <c r="Q5" s="556"/>
      <c r="R5" s="557">
        <v>7351506</v>
      </c>
      <c r="S5" s="558"/>
      <c r="T5" s="558"/>
      <c r="U5" s="558"/>
      <c r="V5" s="558"/>
      <c r="W5" s="558"/>
      <c r="X5" s="558"/>
      <c r="Y5" s="559"/>
      <c r="Z5" s="560">
        <v>14.1</v>
      </c>
      <c r="AA5" s="560"/>
      <c r="AB5" s="560"/>
      <c r="AC5" s="560"/>
      <c r="AD5" s="561">
        <v>7351506</v>
      </c>
      <c r="AE5" s="561"/>
      <c r="AF5" s="561"/>
      <c r="AG5" s="561"/>
      <c r="AH5" s="561"/>
      <c r="AI5" s="561"/>
      <c r="AJ5" s="561"/>
      <c r="AK5" s="561"/>
      <c r="AL5" s="562">
        <v>38.1</v>
      </c>
      <c r="AM5" s="563"/>
      <c r="AN5" s="563"/>
      <c r="AO5" s="564"/>
      <c r="AP5" s="554" t="s">
        <v>318</v>
      </c>
      <c r="AQ5" s="555"/>
      <c r="AR5" s="555"/>
      <c r="AS5" s="555"/>
      <c r="AT5" s="555"/>
      <c r="AU5" s="555"/>
      <c r="AV5" s="555"/>
      <c r="AW5" s="555"/>
      <c r="AX5" s="555"/>
      <c r="AY5" s="555"/>
      <c r="AZ5" s="555"/>
      <c r="BA5" s="555"/>
      <c r="BB5" s="555"/>
      <c r="BC5" s="555"/>
      <c r="BD5" s="555"/>
      <c r="BE5" s="555"/>
      <c r="BF5" s="556"/>
      <c r="BG5" s="565">
        <v>7351506</v>
      </c>
      <c r="BH5" s="344"/>
      <c r="BI5" s="344"/>
      <c r="BJ5" s="344"/>
      <c r="BK5" s="344"/>
      <c r="BL5" s="344"/>
      <c r="BM5" s="344"/>
      <c r="BN5" s="566"/>
      <c r="BO5" s="567">
        <v>100</v>
      </c>
      <c r="BP5" s="567"/>
      <c r="BQ5" s="567"/>
      <c r="BR5" s="567"/>
      <c r="BS5" s="568" t="s">
        <v>202</v>
      </c>
      <c r="BT5" s="568"/>
      <c r="BU5" s="568"/>
      <c r="BV5" s="568"/>
      <c r="BW5" s="568"/>
      <c r="BX5" s="568"/>
      <c r="BY5" s="568"/>
      <c r="BZ5" s="568"/>
      <c r="CA5" s="568"/>
      <c r="CB5" s="569"/>
      <c r="CD5" s="338" t="s">
        <v>314</v>
      </c>
      <c r="CE5" s="339"/>
      <c r="CF5" s="339"/>
      <c r="CG5" s="339"/>
      <c r="CH5" s="339"/>
      <c r="CI5" s="339"/>
      <c r="CJ5" s="339"/>
      <c r="CK5" s="339"/>
      <c r="CL5" s="339"/>
      <c r="CM5" s="339"/>
      <c r="CN5" s="339"/>
      <c r="CO5" s="339"/>
      <c r="CP5" s="339"/>
      <c r="CQ5" s="388"/>
      <c r="CR5" s="338" t="s">
        <v>321</v>
      </c>
      <c r="CS5" s="339"/>
      <c r="CT5" s="339"/>
      <c r="CU5" s="339"/>
      <c r="CV5" s="339"/>
      <c r="CW5" s="339"/>
      <c r="CX5" s="339"/>
      <c r="CY5" s="388"/>
      <c r="CZ5" s="338" t="s">
        <v>311</v>
      </c>
      <c r="DA5" s="339"/>
      <c r="DB5" s="339"/>
      <c r="DC5" s="388"/>
      <c r="DD5" s="338" t="s">
        <v>322</v>
      </c>
      <c r="DE5" s="339"/>
      <c r="DF5" s="339"/>
      <c r="DG5" s="339"/>
      <c r="DH5" s="339"/>
      <c r="DI5" s="339"/>
      <c r="DJ5" s="339"/>
      <c r="DK5" s="339"/>
      <c r="DL5" s="339"/>
      <c r="DM5" s="339"/>
      <c r="DN5" s="339"/>
      <c r="DO5" s="339"/>
      <c r="DP5" s="388"/>
      <c r="DQ5" s="338" t="s">
        <v>324</v>
      </c>
      <c r="DR5" s="339"/>
      <c r="DS5" s="339"/>
      <c r="DT5" s="339"/>
      <c r="DU5" s="339"/>
      <c r="DV5" s="339"/>
      <c r="DW5" s="339"/>
      <c r="DX5" s="339"/>
      <c r="DY5" s="339"/>
      <c r="DZ5" s="339"/>
      <c r="EA5" s="339"/>
      <c r="EB5" s="339"/>
      <c r="EC5" s="388"/>
    </row>
    <row r="6" spans="2:143" ht="11.25" customHeight="1" x14ac:dyDescent="0.15">
      <c r="B6" s="570" t="s">
        <v>325</v>
      </c>
      <c r="C6" s="470"/>
      <c r="D6" s="470"/>
      <c r="E6" s="470"/>
      <c r="F6" s="470"/>
      <c r="G6" s="470"/>
      <c r="H6" s="470"/>
      <c r="I6" s="470"/>
      <c r="J6" s="470"/>
      <c r="K6" s="470"/>
      <c r="L6" s="470"/>
      <c r="M6" s="470"/>
      <c r="N6" s="470"/>
      <c r="O6" s="470"/>
      <c r="P6" s="470"/>
      <c r="Q6" s="571"/>
      <c r="R6" s="565">
        <v>176905</v>
      </c>
      <c r="S6" s="344"/>
      <c r="T6" s="344"/>
      <c r="U6" s="344"/>
      <c r="V6" s="344"/>
      <c r="W6" s="344"/>
      <c r="X6" s="344"/>
      <c r="Y6" s="566"/>
      <c r="Z6" s="567">
        <v>0.3</v>
      </c>
      <c r="AA6" s="567"/>
      <c r="AB6" s="567"/>
      <c r="AC6" s="567"/>
      <c r="AD6" s="568">
        <v>176905</v>
      </c>
      <c r="AE6" s="568"/>
      <c r="AF6" s="568"/>
      <c r="AG6" s="568"/>
      <c r="AH6" s="568"/>
      <c r="AI6" s="568"/>
      <c r="AJ6" s="568"/>
      <c r="AK6" s="568"/>
      <c r="AL6" s="572">
        <v>0.9</v>
      </c>
      <c r="AM6" s="350"/>
      <c r="AN6" s="350"/>
      <c r="AO6" s="573"/>
      <c r="AP6" s="570" t="s">
        <v>107</v>
      </c>
      <c r="AQ6" s="470"/>
      <c r="AR6" s="470"/>
      <c r="AS6" s="470"/>
      <c r="AT6" s="470"/>
      <c r="AU6" s="470"/>
      <c r="AV6" s="470"/>
      <c r="AW6" s="470"/>
      <c r="AX6" s="470"/>
      <c r="AY6" s="470"/>
      <c r="AZ6" s="470"/>
      <c r="BA6" s="470"/>
      <c r="BB6" s="470"/>
      <c r="BC6" s="470"/>
      <c r="BD6" s="470"/>
      <c r="BE6" s="470"/>
      <c r="BF6" s="571"/>
      <c r="BG6" s="565">
        <v>7351506</v>
      </c>
      <c r="BH6" s="344"/>
      <c r="BI6" s="344"/>
      <c r="BJ6" s="344"/>
      <c r="BK6" s="344"/>
      <c r="BL6" s="344"/>
      <c r="BM6" s="344"/>
      <c r="BN6" s="566"/>
      <c r="BO6" s="567">
        <v>100</v>
      </c>
      <c r="BP6" s="567"/>
      <c r="BQ6" s="567"/>
      <c r="BR6" s="567"/>
      <c r="BS6" s="568" t="s">
        <v>202</v>
      </c>
      <c r="BT6" s="568"/>
      <c r="BU6" s="568"/>
      <c r="BV6" s="568"/>
      <c r="BW6" s="568"/>
      <c r="BX6" s="568"/>
      <c r="BY6" s="568"/>
      <c r="BZ6" s="568"/>
      <c r="CA6" s="568"/>
      <c r="CB6" s="569"/>
      <c r="CD6" s="554" t="s">
        <v>326</v>
      </c>
      <c r="CE6" s="555"/>
      <c r="CF6" s="555"/>
      <c r="CG6" s="555"/>
      <c r="CH6" s="555"/>
      <c r="CI6" s="555"/>
      <c r="CJ6" s="555"/>
      <c r="CK6" s="555"/>
      <c r="CL6" s="555"/>
      <c r="CM6" s="555"/>
      <c r="CN6" s="555"/>
      <c r="CO6" s="555"/>
      <c r="CP6" s="555"/>
      <c r="CQ6" s="556"/>
      <c r="CR6" s="565">
        <v>303310</v>
      </c>
      <c r="CS6" s="344"/>
      <c r="CT6" s="344"/>
      <c r="CU6" s="344"/>
      <c r="CV6" s="344"/>
      <c r="CW6" s="344"/>
      <c r="CX6" s="344"/>
      <c r="CY6" s="566"/>
      <c r="CZ6" s="562">
        <v>0.6</v>
      </c>
      <c r="DA6" s="563"/>
      <c r="DB6" s="563"/>
      <c r="DC6" s="574"/>
      <c r="DD6" s="575" t="s">
        <v>202</v>
      </c>
      <c r="DE6" s="344"/>
      <c r="DF6" s="344"/>
      <c r="DG6" s="344"/>
      <c r="DH6" s="344"/>
      <c r="DI6" s="344"/>
      <c r="DJ6" s="344"/>
      <c r="DK6" s="344"/>
      <c r="DL6" s="344"/>
      <c r="DM6" s="344"/>
      <c r="DN6" s="344"/>
      <c r="DO6" s="344"/>
      <c r="DP6" s="566"/>
      <c r="DQ6" s="575">
        <v>303080</v>
      </c>
      <c r="DR6" s="344"/>
      <c r="DS6" s="344"/>
      <c r="DT6" s="344"/>
      <c r="DU6" s="344"/>
      <c r="DV6" s="344"/>
      <c r="DW6" s="344"/>
      <c r="DX6" s="344"/>
      <c r="DY6" s="344"/>
      <c r="DZ6" s="344"/>
      <c r="EA6" s="344"/>
      <c r="EB6" s="344"/>
      <c r="EC6" s="576"/>
    </row>
    <row r="7" spans="2:143" ht="11.25" customHeight="1" x14ac:dyDescent="0.15">
      <c r="B7" s="570" t="s">
        <v>46</v>
      </c>
      <c r="C7" s="470"/>
      <c r="D7" s="470"/>
      <c r="E7" s="470"/>
      <c r="F7" s="470"/>
      <c r="G7" s="470"/>
      <c r="H7" s="470"/>
      <c r="I7" s="470"/>
      <c r="J7" s="470"/>
      <c r="K7" s="470"/>
      <c r="L7" s="470"/>
      <c r="M7" s="470"/>
      <c r="N7" s="470"/>
      <c r="O7" s="470"/>
      <c r="P7" s="470"/>
      <c r="Q7" s="571"/>
      <c r="R7" s="565">
        <v>1100</v>
      </c>
      <c r="S7" s="344"/>
      <c r="T7" s="344"/>
      <c r="U7" s="344"/>
      <c r="V7" s="344"/>
      <c r="W7" s="344"/>
      <c r="X7" s="344"/>
      <c r="Y7" s="566"/>
      <c r="Z7" s="567">
        <v>0</v>
      </c>
      <c r="AA7" s="567"/>
      <c r="AB7" s="567"/>
      <c r="AC7" s="567"/>
      <c r="AD7" s="568">
        <v>1100</v>
      </c>
      <c r="AE7" s="568"/>
      <c r="AF7" s="568"/>
      <c r="AG7" s="568"/>
      <c r="AH7" s="568"/>
      <c r="AI7" s="568"/>
      <c r="AJ7" s="568"/>
      <c r="AK7" s="568"/>
      <c r="AL7" s="572">
        <v>0</v>
      </c>
      <c r="AM7" s="350"/>
      <c r="AN7" s="350"/>
      <c r="AO7" s="573"/>
      <c r="AP7" s="570" t="s">
        <v>327</v>
      </c>
      <c r="AQ7" s="470"/>
      <c r="AR7" s="470"/>
      <c r="AS7" s="470"/>
      <c r="AT7" s="470"/>
      <c r="AU7" s="470"/>
      <c r="AV7" s="470"/>
      <c r="AW7" s="470"/>
      <c r="AX7" s="470"/>
      <c r="AY7" s="470"/>
      <c r="AZ7" s="470"/>
      <c r="BA7" s="470"/>
      <c r="BB7" s="470"/>
      <c r="BC7" s="470"/>
      <c r="BD7" s="470"/>
      <c r="BE7" s="470"/>
      <c r="BF7" s="571"/>
      <c r="BG7" s="565">
        <v>2818402</v>
      </c>
      <c r="BH7" s="344"/>
      <c r="BI7" s="344"/>
      <c r="BJ7" s="344"/>
      <c r="BK7" s="344"/>
      <c r="BL7" s="344"/>
      <c r="BM7" s="344"/>
      <c r="BN7" s="566"/>
      <c r="BO7" s="567">
        <v>38.299999999999997</v>
      </c>
      <c r="BP7" s="567"/>
      <c r="BQ7" s="567"/>
      <c r="BR7" s="567"/>
      <c r="BS7" s="568" t="s">
        <v>202</v>
      </c>
      <c r="BT7" s="568"/>
      <c r="BU7" s="568"/>
      <c r="BV7" s="568"/>
      <c r="BW7" s="568"/>
      <c r="BX7" s="568"/>
      <c r="BY7" s="568"/>
      <c r="BZ7" s="568"/>
      <c r="CA7" s="568"/>
      <c r="CB7" s="569"/>
      <c r="CD7" s="570" t="s">
        <v>329</v>
      </c>
      <c r="CE7" s="470"/>
      <c r="CF7" s="470"/>
      <c r="CG7" s="470"/>
      <c r="CH7" s="470"/>
      <c r="CI7" s="470"/>
      <c r="CJ7" s="470"/>
      <c r="CK7" s="470"/>
      <c r="CL7" s="470"/>
      <c r="CM7" s="470"/>
      <c r="CN7" s="470"/>
      <c r="CO7" s="470"/>
      <c r="CP7" s="470"/>
      <c r="CQ7" s="571"/>
      <c r="CR7" s="565">
        <v>11915807</v>
      </c>
      <c r="CS7" s="344"/>
      <c r="CT7" s="344"/>
      <c r="CU7" s="344"/>
      <c r="CV7" s="344"/>
      <c r="CW7" s="344"/>
      <c r="CX7" s="344"/>
      <c r="CY7" s="566"/>
      <c r="CZ7" s="567">
        <v>24.1</v>
      </c>
      <c r="DA7" s="567"/>
      <c r="DB7" s="567"/>
      <c r="DC7" s="567"/>
      <c r="DD7" s="575">
        <v>437266</v>
      </c>
      <c r="DE7" s="344"/>
      <c r="DF7" s="344"/>
      <c r="DG7" s="344"/>
      <c r="DH7" s="344"/>
      <c r="DI7" s="344"/>
      <c r="DJ7" s="344"/>
      <c r="DK7" s="344"/>
      <c r="DL7" s="344"/>
      <c r="DM7" s="344"/>
      <c r="DN7" s="344"/>
      <c r="DO7" s="344"/>
      <c r="DP7" s="566"/>
      <c r="DQ7" s="575">
        <v>8818866</v>
      </c>
      <c r="DR7" s="344"/>
      <c r="DS7" s="344"/>
      <c r="DT7" s="344"/>
      <c r="DU7" s="344"/>
      <c r="DV7" s="344"/>
      <c r="DW7" s="344"/>
      <c r="DX7" s="344"/>
      <c r="DY7" s="344"/>
      <c r="DZ7" s="344"/>
      <c r="EA7" s="344"/>
      <c r="EB7" s="344"/>
      <c r="EC7" s="576"/>
    </row>
    <row r="8" spans="2:143" ht="11.25" customHeight="1" x14ac:dyDescent="0.15">
      <c r="B8" s="570" t="s">
        <v>330</v>
      </c>
      <c r="C8" s="470"/>
      <c r="D8" s="470"/>
      <c r="E8" s="470"/>
      <c r="F8" s="470"/>
      <c r="G8" s="470"/>
      <c r="H8" s="470"/>
      <c r="I8" s="470"/>
      <c r="J8" s="470"/>
      <c r="K8" s="470"/>
      <c r="L8" s="470"/>
      <c r="M8" s="470"/>
      <c r="N8" s="470"/>
      <c r="O8" s="470"/>
      <c r="P8" s="470"/>
      <c r="Q8" s="571"/>
      <c r="R8" s="565">
        <v>13931</v>
      </c>
      <c r="S8" s="344"/>
      <c r="T8" s="344"/>
      <c r="U8" s="344"/>
      <c r="V8" s="344"/>
      <c r="W8" s="344"/>
      <c r="X8" s="344"/>
      <c r="Y8" s="566"/>
      <c r="Z8" s="567">
        <v>0</v>
      </c>
      <c r="AA8" s="567"/>
      <c r="AB8" s="567"/>
      <c r="AC8" s="567"/>
      <c r="AD8" s="568">
        <v>13931</v>
      </c>
      <c r="AE8" s="568"/>
      <c r="AF8" s="568"/>
      <c r="AG8" s="568"/>
      <c r="AH8" s="568"/>
      <c r="AI8" s="568"/>
      <c r="AJ8" s="568"/>
      <c r="AK8" s="568"/>
      <c r="AL8" s="572">
        <v>0.1</v>
      </c>
      <c r="AM8" s="350"/>
      <c r="AN8" s="350"/>
      <c r="AO8" s="573"/>
      <c r="AP8" s="570" t="s">
        <v>127</v>
      </c>
      <c r="AQ8" s="470"/>
      <c r="AR8" s="470"/>
      <c r="AS8" s="470"/>
      <c r="AT8" s="470"/>
      <c r="AU8" s="470"/>
      <c r="AV8" s="470"/>
      <c r="AW8" s="470"/>
      <c r="AX8" s="470"/>
      <c r="AY8" s="470"/>
      <c r="AZ8" s="470"/>
      <c r="BA8" s="470"/>
      <c r="BB8" s="470"/>
      <c r="BC8" s="470"/>
      <c r="BD8" s="470"/>
      <c r="BE8" s="470"/>
      <c r="BF8" s="571"/>
      <c r="BG8" s="565">
        <v>100239</v>
      </c>
      <c r="BH8" s="344"/>
      <c r="BI8" s="344"/>
      <c r="BJ8" s="344"/>
      <c r="BK8" s="344"/>
      <c r="BL8" s="344"/>
      <c r="BM8" s="344"/>
      <c r="BN8" s="566"/>
      <c r="BO8" s="567">
        <v>1.4</v>
      </c>
      <c r="BP8" s="567"/>
      <c r="BQ8" s="567"/>
      <c r="BR8" s="567"/>
      <c r="BS8" s="568" t="s">
        <v>202</v>
      </c>
      <c r="BT8" s="568"/>
      <c r="BU8" s="568"/>
      <c r="BV8" s="568"/>
      <c r="BW8" s="568"/>
      <c r="BX8" s="568"/>
      <c r="BY8" s="568"/>
      <c r="BZ8" s="568"/>
      <c r="CA8" s="568"/>
      <c r="CB8" s="569"/>
      <c r="CD8" s="570" t="s">
        <v>333</v>
      </c>
      <c r="CE8" s="470"/>
      <c r="CF8" s="470"/>
      <c r="CG8" s="470"/>
      <c r="CH8" s="470"/>
      <c r="CI8" s="470"/>
      <c r="CJ8" s="470"/>
      <c r="CK8" s="470"/>
      <c r="CL8" s="470"/>
      <c r="CM8" s="470"/>
      <c r="CN8" s="470"/>
      <c r="CO8" s="470"/>
      <c r="CP8" s="470"/>
      <c r="CQ8" s="571"/>
      <c r="CR8" s="565">
        <v>18200539</v>
      </c>
      <c r="CS8" s="344"/>
      <c r="CT8" s="344"/>
      <c r="CU8" s="344"/>
      <c r="CV8" s="344"/>
      <c r="CW8" s="344"/>
      <c r="CX8" s="344"/>
      <c r="CY8" s="566"/>
      <c r="CZ8" s="567">
        <v>36.9</v>
      </c>
      <c r="DA8" s="567"/>
      <c r="DB8" s="567"/>
      <c r="DC8" s="567"/>
      <c r="DD8" s="575">
        <v>65535</v>
      </c>
      <c r="DE8" s="344"/>
      <c r="DF8" s="344"/>
      <c r="DG8" s="344"/>
      <c r="DH8" s="344"/>
      <c r="DI8" s="344"/>
      <c r="DJ8" s="344"/>
      <c r="DK8" s="344"/>
      <c r="DL8" s="344"/>
      <c r="DM8" s="344"/>
      <c r="DN8" s="344"/>
      <c r="DO8" s="344"/>
      <c r="DP8" s="566"/>
      <c r="DQ8" s="575">
        <v>7711238</v>
      </c>
      <c r="DR8" s="344"/>
      <c r="DS8" s="344"/>
      <c r="DT8" s="344"/>
      <c r="DU8" s="344"/>
      <c r="DV8" s="344"/>
      <c r="DW8" s="344"/>
      <c r="DX8" s="344"/>
      <c r="DY8" s="344"/>
      <c r="DZ8" s="344"/>
      <c r="EA8" s="344"/>
      <c r="EB8" s="344"/>
      <c r="EC8" s="576"/>
    </row>
    <row r="9" spans="2:143" ht="11.25" customHeight="1" x14ac:dyDescent="0.15">
      <c r="B9" s="570" t="s">
        <v>332</v>
      </c>
      <c r="C9" s="470"/>
      <c r="D9" s="470"/>
      <c r="E9" s="470"/>
      <c r="F9" s="470"/>
      <c r="G9" s="470"/>
      <c r="H9" s="470"/>
      <c r="I9" s="470"/>
      <c r="J9" s="470"/>
      <c r="K9" s="470"/>
      <c r="L9" s="470"/>
      <c r="M9" s="470"/>
      <c r="N9" s="470"/>
      <c r="O9" s="470"/>
      <c r="P9" s="470"/>
      <c r="Q9" s="571"/>
      <c r="R9" s="565">
        <v>15562</v>
      </c>
      <c r="S9" s="344"/>
      <c r="T9" s="344"/>
      <c r="U9" s="344"/>
      <c r="V9" s="344"/>
      <c r="W9" s="344"/>
      <c r="X9" s="344"/>
      <c r="Y9" s="566"/>
      <c r="Z9" s="567">
        <v>0</v>
      </c>
      <c r="AA9" s="567"/>
      <c r="AB9" s="567"/>
      <c r="AC9" s="567"/>
      <c r="AD9" s="568">
        <v>15562</v>
      </c>
      <c r="AE9" s="568"/>
      <c r="AF9" s="568"/>
      <c r="AG9" s="568"/>
      <c r="AH9" s="568"/>
      <c r="AI9" s="568"/>
      <c r="AJ9" s="568"/>
      <c r="AK9" s="568"/>
      <c r="AL9" s="572">
        <v>0.1</v>
      </c>
      <c r="AM9" s="350"/>
      <c r="AN9" s="350"/>
      <c r="AO9" s="573"/>
      <c r="AP9" s="570" t="s">
        <v>334</v>
      </c>
      <c r="AQ9" s="470"/>
      <c r="AR9" s="470"/>
      <c r="AS9" s="470"/>
      <c r="AT9" s="470"/>
      <c r="AU9" s="470"/>
      <c r="AV9" s="470"/>
      <c r="AW9" s="470"/>
      <c r="AX9" s="470"/>
      <c r="AY9" s="470"/>
      <c r="AZ9" s="470"/>
      <c r="BA9" s="470"/>
      <c r="BB9" s="470"/>
      <c r="BC9" s="470"/>
      <c r="BD9" s="470"/>
      <c r="BE9" s="470"/>
      <c r="BF9" s="571"/>
      <c r="BG9" s="565">
        <v>2302079</v>
      </c>
      <c r="BH9" s="344"/>
      <c r="BI9" s="344"/>
      <c r="BJ9" s="344"/>
      <c r="BK9" s="344"/>
      <c r="BL9" s="344"/>
      <c r="BM9" s="344"/>
      <c r="BN9" s="566"/>
      <c r="BO9" s="567">
        <v>31.3</v>
      </c>
      <c r="BP9" s="567"/>
      <c r="BQ9" s="567"/>
      <c r="BR9" s="567"/>
      <c r="BS9" s="568" t="s">
        <v>202</v>
      </c>
      <c r="BT9" s="568"/>
      <c r="BU9" s="568"/>
      <c r="BV9" s="568"/>
      <c r="BW9" s="568"/>
      <c r="BX9" s="568"/>
      <c r="BY9" s="568"/>
      <c r="BZ9" s="568"/>
      <c r="CA9" s="568"/>
      <c r="CB9" s="569"/>
      <c r="CD9" s="570" t="s">
        <v>337</v>
      </c>
      <c r="CE9" s="470"/>
      <c r="CF9" s="470"/>
      <c r="CG9" s="470"/>
      <c r="CH9" s="470"/>
      <c r="CI9" s="470"/>
      <c r="CJ9" s="470"/>
      <c r="CK9" s="470"/>
      <c r="CL9" s="470"/>
      <c r="CM9" s="470"/>
      <c r="CN9" s="470"/>
      <c r="CO9" s="470"/>
      <c r="CP9" s="470"/>
      <c r="CQ9" s="571"/>
      <c r="CR9" s="565">
        <v>5618321</v>
      </c>
      <c r="CS9" s="344"/>
      <c r="CT9" s="344"/>
      <c r="CU9" s="344"/>
      <c r="CV9" s="344"/>
      <c r="CW9" s="344"/>
      <c r="CX9" s="344"/>
      <c r="CY9" s="566"/>
      <c r="CZ9" s="567">
        <v>11.4</v>
      </c>
      <c r="DA9" s="567"/>
      <c r="DB9" s="567"/>
      <c r="DC9" s="567"/>
      <c r="DD9" s="575">
        <v>3414443</v>
      </c>
      <c r="DE9" s="344"/>
      <c r="DF9" s="344"/>
      <c r="DG9" s="344"/>
      <c r="DH9" s="344"/>
      <c r="DI9" s="344"/>
      <c r="DJ9" s="344"/>
      <c r="DK9" s="344"/>
      <c r="DL9" s="344"/>
      <c r="DM9" s="344"/>
      <c r="DN9" s="344"/>
      <c r="DO9" s="344"/>
      <c r="DP9" s="566"/>
      <c r="DQ9" s="575">
        <v>1671974</v>
      </c>
      <c r="DR9" s="344"/>
      <c r="DS9" s="344"/>
      <c r="DT9" s="344"/>
      <c r="DU9" s="344"/>
      <c r="DV9" s="344"/>
      <c r="DW9" s="344"/>
      <c r="DX9" s="344"/>
      <c r="DY9" s="344"/>
      <c r="DZ9" s="344"/>
      <c r="EA9" s="344"/>
      <c r="EB9" s="344"/>
      <c r="EC9" s="576"/>
    </row>
    <row r="10" spans="2:143" ht="11.25" customHeight="1" x14ac:dyDescent="0.15">
      <c r="B10" s="570" t="s">
        <v>133</v>
      </c>
      <c r="C10" s="470"/>
      <c r="D10" s="470"/>
      <c r="E10" s="470"/>
      <c r="F10" s="470"/>
      <c r="G10" s="470"/>
      <c r="H10" s="470"/>
      <c r="I10" s="470"/>
      <c r="J10" s="470"/>
      <c r="K10" s="470"/>
      <c r="L10" s="470"/>
      <c r="M10" s="470"/>
      <c r="N10" s="470"/>
      <c r="O10" s="470"/>
      <c r="P10" s="470"/>
      <c r="Q10" s="571"/>
      <c r="R10" s="565" t="s">
        <v>202</v>
      </c>
      <c r="S10" s="344"/>
      <c r="T10" s="344"/>
      <c r="U10" s="344"/>
      <c r="V10" s="344"/>
      <c r="W10" s="344"/>
      <c r="X10" s="344"/>
      <c r="Y10" s="566"/>
      <c r="Z10" s="567" t="s">
        <v>202</v>
      </c>
      <c r="AA10" s="567"/>
      <c r="AB10" s="567"/>
      <c r="AC10" s="567"/>
      <c r="AD10" s="568" t="s">
        <v>202</v>
      </c>
      <c r="AE10" s="568"/>
      <c r="AF10" s="568"/>
      <c r="AG10" s="568"/>
      <c r="AH10" s="568"/>
      <c r="AI10" s="568"/>
      <c r="AJ10" s="568"/>
      <c r="AK10" s="568"/>
      <c r="AL10" s="572" t="s">
        <v>202</v>
      </c>
      <c r="AM10" s="350"/>
      <c r="AN10" s="350"/>
      <c r="AO10" s="573"/>
      <c r="AP10" s="570" t="s">
        <v>192</v>
      </c>
      <c r="AQ10" s="470"/>
      <c r="AR10" s="470"/>
      <c r="AS10" s="470"/>
      <c r="AT10" s="470"/>
      <c r="AU10" s="470"/>
      <c r="AV10" s="470"/>
      <c r="AW10" s="470"/>
      <c r="AX10" s="470"/>
      <c r="AY10" s="470"/>
      <c r="AZ10" s="470"/>
      <c r="BA10" s="470"/>
      <c r="BB10" s="470"/>
      <c r="BC10" s="470"/>
      <c r="BD10" s="470"/>
      <c r="BE10" s="470"/>
      <c r="BF10" s="571"/>
      <c r="BG10" s="565">
        <v>164713</v>
      </c>
      <c r="BH10" s="344"/>
      <c r="BI10" s="344"/>
      <c r="BJ10" s="344"/>
      <c r="BK10" s="344"/>
      <c r="BL10" s="344"/>
      <c r="BM10" s="344"/>
      <c r="BN10" s="566"/>
      <c r="BO10" s="567">
        <v>2.2000000000000002</v>
      </c>
      <c r="BP10" s="567"/>
      <c r="BQ10" s="567"/>
      <c r="BR10" s="567"/>
      <c r="BS10" s="568" t="s">
        <v>202</v>
      </c>
      <c r="BT10" s="568"/>
      <c r="BU10" s="568"/>
      <c r="BV10" s="568"/>
      <c r="BW10" s="568"/>
      <c r="BX10" s="568"/>
      <c r="BY10" s="568"/>
      <c r="BZ10" s="568"/>
      <c r="CA10" s="568"/>
      <c r="CB10" s="569"/>
      <c r="CD10" s="570" t="s">
        <v>231</v>
      </c>
      <c r="CE10" s="470"/>
      <c r="CF10" s="470"/>
      <c r="CG10" s="470"/>
      <c r="CH10" s="470"/>
      <c r="CI10" s="470"/>
      <c r="CJ10" s="470"/>
      <c r="CK10" s="470"/>
      <c r="CL10" s="470"/>
      <c r="CM10" s="470"/>
      <c r="CN10" s="470"/>
      <c r="CO10" s="470"/>
      <c r="CP10" s="470"/>
      <c r="CQ10" s="571"/>
      <c r="CR10" s="565">
        <v>5034</v>
      </c>
      <c r="CS10" s="344"/>
      <c r="CT10" s="344"/>
      <c r="CU10" s="344"/>
      <c r="CV10" s="344"/>
      <c r="CW10" s="344"/>
      <c r="CX10" s="344"/>
      <c r="CY10" s="566"/>
      <c r="CZ10" s="567">
        <v>0</v>
      </c>
      <c r="DA10" s="567"/>
      <c r="DB10" s="567"/>
      <c r="DC10" s="567"/>
      <c r="DD10" s="575" t="s">
        <v>202</v>
      </c>
      <c r="DE10" s="344"/>
      <c r="DF10" s="344"/>
      <c r="DG10" s="344"/>
      <c r="DH10" s="344"/>
      <c r="DI10" s="344"/>
      <c r="DJ10" s="344"/>
      <c r="DK10" s="344"/>
      <c r="DL10" s="344"/>
      <c r="DM10" s="344"/>
      <c r="DN10" s="344"/>
      <c r="DO10" s="344"/>
      <c r="DP10" s="566"/>
      <c r="DQ10" s="575">
        <v>4841</v>
      </c>
      <c r="DR10" s="344"/>
      <c r="DS10" s="344"/>
      <c r="DT10" s="344"/>
      <c r="DU10" s="344"/>
      <c r="DV10" s="344"/>
      <c r="DW10" s="344"/>
      <c r="DX10" s="344"/>
      <c r="DY10" s="344"/>
      <c r="DZ10" s="344"/>
      <c r="EA10" s="344"/>
      <c r="EB10" s="344"/>
      <c r="EC10" s="576"/>
    </row>
    <row r="11" spans="2:143" ht="11.25" customHeight="1" x14ac:dyDescent="0.15">
      <c r="B11" s="570" t="s">
        <v>105</v>
      </c>
      <c r="C11" s="470"/>
      <c r="D11" s="470"/>
      <c r="E11" s="470"/>
      <c r="F11" s="470"/>
      <c r="G11" s="470"/>
      <c r="H11" s="470"/>
      <c r="I11" s="470"/>
      <c r="J11" s="470"/>
      <c r="K11" s="470"/>
      <c r="L11" s="470"/>
      <c r="M11" s="470"/>
      <c r="N11" s="470"/>
      <c r="O11" s="470"/>
      <c r="P11" s="470"/>
      <c r="Q11" s="571"/>
      <c r="R11" s="565">
        <v>1476541</v>
      </c>
      <c r="S11" s="344"/>
      <c r="T11" s="344"/>
      <c r="U11" s="344"/>
      <c r="V11" s="344"/>
      <c r="W11" s="344"/>
      <c r="X11" s="344"/>
      <c r="Y11" s="566"/>
      <c r="Z11" s="572">
        <v>2.8</v>
      </c>
      <c r="AA11" s="350"/>
      <c r="AB11" s="350"/>
      <c r="AC11" s="577"/>
      <c r="AD11" s="575">
        <v>1476541</v>
      </c>
      <c r="AE11" s="344"/>
      <c r="AF11" s="344"/>
      <c r="AG11" s="344"/>
      <c r="AH11" s="344"/>
      <c r="AI11" s="344"/>
      <c r="AJ11" s="344"/>
      <c r="AK11" s="566"/>
      <c r="AL11" s="572">
        <v>7.6</v>
      </c>
      <c r="AM11" s="350"/>
      <c r="AN11" s="350"/>
      <c r="AO11" s="573"/>
      <c r="AP11" s="570" t="s">
        <v>339</v>
      </c>
      <c r="AQ11" s="470"/>
      <c r="AR11" s="470"/>
      <c r="AS11" s="470"/>
      <c r="AT11" s="470"/>
      <c r="AU11" s="470"/>
      <c r="AV11" s="470"/>
      <c r="AW11" s="470"/>
      <c r="AX11" s="470"/>
      <c r="AY11" s="470"/>
      <c r="AZ11" s="470"/>
      <c r="BA11" s="470"/>
      <c r="BB11" s="470"/>
      <c r="BC11" s="470"/>
      <c r="BD11" s="470"/>
      <c r="BE11" s="470"/>
      <c r="BF11" s="571"/>
      <c r="BG11" s="565">
        <v>251371</v>
      </c>
      <c r="BH11" s="344"/>
      <c r="BI11" s="344"/>
      <c r="BJ11" s="344"/>
      <c r="BK11" s="344"/>
      <c r="BL11" s="344"/>
      <c r="BM11" s="344"/>
      <c r="BN11" s="566"/>
      <c r="BO11" s="567">
        <v>3.4</v>
      </c>
      <c r="BP11" s="567"/>
      <c r="BQ11" s="567"/>
      <c r="BR11" s="567"/>
      <c r="BS11" s="568" t="s">
        <v>202</v>
      </c>
      <c r="BT11" s="568"/>
      <c r="BU11" s="568"/>
      <c r="BV11" s="568"/>
      <c r="BW11" s="568"/>
      <c r="BX11" s="568"/>
      <c r="BY11" s="568"/>
      <c r="BZ11" s="568"/>
      <c r="CA11" s="568"/>
      <c r="CB11" s="569"/>
      <c r="CD11" s="570" t="s">
        <v>342</v>
      </c>
      <c r="CE11" s="470"/>
      <c r="CF11" s="470"/>
      <c r="CG11" s="470"/>
      <c r="CH11" s="470"/>
      <c r="CI11" s="470"/>
      <c r="CJ11" s="470"/>
      <c r="CK11" s="470"/>
      <c r="CL11" s="470"/>
      <c r="CM11" s="470"/>
      <c r="CN11" s="470"/>
      <c r="CO11" s="470"/>
      <c r="CP11" s="470"/>
      <c r="CQ11" s="571"/>
      <c r="CR11" s="565">
        <v>1793762</v>
      </c>
      <c r="CS11" s="344"/>
      <c r="CT11" s="344"/>
      <c r="CU11" s="344"/>
      <c r="CV11" s="344"/>
      <c r="CW11" s="344"/>
      <c r="CX11" s="344"/>
      <c r="CY11" s="566"/>
      <c r="CZ11" s="567">
        <v>3.6</v>
      </c>
      <c r="DA11" s="567"/>
      <c r="DB11" s="567"/>
      <c r="DC11" s="567"/>
      <c r="DD11" s="575">
        <v>906580</v>
      </c>
      <c r="DE11" s="344"/>
      <c r="DF11" s="344"/>
      <c r="DG11" s="344"/>
      <c r="DH11" s="344"/>
      <c r="DI11" s="344"/>
      <c r="DJ11" s="344"/>
      <c r="DK11" s="344"/>
      <c r="DL11" s="344"/>
      <c r="DM11" s="344"/>
      <c r="DN11" s="344"/>
      <c r="DO11" s="344"/>
      <c r="DP11" s="566"/>
      <c r="DQ11" s="575">
        <v>722764</v>
      </c>
      <c r="DR11" s="344"/>
      <c r="DS11" s="344"/>
      <c r="DT11" s="344"/>
      <c r="DU11" s="344"/>
      <c r="DV11" s="344"/>
      <c r="DW11" s="344"/>
      <c r="DX11" s="344"/>
      <c r="DY11" s="344"/>
      <c r="DZ11" s="344"/>
      <c r="EA11" s="344"/>
      <c r="EB11" s="344"/>
      <c r="EC11" s="576"/>
    </row>
    <row r="12" spans="2:143" ht="11.25" customHeight="1" x14ac:dyDescent="0.15">
      <c r="B12" s="570" t="s">
        <v>150</v>
      </c>
      <c r="C12" s="470"/>
      <c r="D12" s="470"/>
      <c r="E12" s="470"/>
      <c r="F12" s="470"/>
      <c r="G12" s="470"/>
      <c r="H12" s="470"/>
      <c r="I12" s="470"/>
      <c r="J12" s="470"/>
      <c r="K12" s="470"/>
      <c r="L12" s="470"/>
      <c r="M12" s="470"/>
      <c r="N12" s="470"/>
      <c r="O12" s="470"/>
      <c r="P12" s="470"/>
      <c r="Q12" s="571"/>
      <c r="R12" s="565">
        <v>74333</v>
      </c>
      <c r="S12" s="344"/>
      <c r="T12" s="344"/>
      <c r="U12" s="344"/>
      <c r="V12" s="344"/>
      <c r="W12" s="344"/>
      <c r="X12" s="344"/>
      <c r="Y12" s="566"/>
      <c r="Z12" s="567">
        <v>0.1</v>
      </c>
      <c r="AA12" s="567"/>
      <c r="AB12" s="567"/>
      <c r="AC12" s="567"/>
      <c r="AD12" s="568">
        <v>74333</v>
      </c>
      <c r="AE12" s="568"/>
      <c r="AF12" s="568"/>
      <c r="AG12" s="568"/>
      <c r="AH12" s="568"/>
      <c r="AI12" s="568"/>
      <c r="AJ12" s="568"/>
      <c r="AK12" s="568"/>
      <c r="AL12" s="572">
        <v>0.4</v>
      </c>
      <c r="AM12" s="350"/>
      <c r="AN12" s="350"/>
      <c r="AO12" s="573"/>
      <c r="AP12" s="570" t="s">
        <v>343</v>
      </c>
      <c r="AQ12" s="470"/>
      <c r="AR12" s="470"/>
      <c r="AS12" s="470"/>
      <c r="AT12" s="470"/>
      <c r="AU12" s="470"/>
      <c r="AV12" s="470"/>
      <c r="AW12" s="470"/>
      <c r="AX12" s="470"/>
      <c r="AY12" s="470"/>
      <c r="AZ12" s="470"/>
      <c r="BA12" s="470"/>
      <c r="BB12" s="470"/>
      <c r="BC12" s="470"/>
      <c r="BD12" s="470"/>
      <c r="BE12" s="470"/>
      <c r="BF12" s="571"/>
      <c r="BG12" s="565">
        <v>3950675</v>
      </c>
      <c r="BH12" s="344"/>
      <c r="BI12" s="344"/>
      <c r="BJ12" s="344"/>
      <c r="BK12" s="344"/>
      <c r="BL12" s="344"/>
      <c r="BM12" s="344"/>
      <c r="BN12" s="566"/>
      <c r="BO12" s="567">
        <v>53.7</v>
      </c>
      <c r="BP12" s="567"/>
      <c r="BQ12" s="567"/>
      <c r="BR12" s="567"/>
      <c r="BS12" s="568" t="s">
        <v>202</v>
      </c>
      <c r="BT12" s="568"/>
      <c r="BU12" s="568"/>
      <c r="BV12" s="568"/>
      <c r="BW12" s="568"/>
      <c r="BX12" s="568"/>
      <c r="BY12" s="568"/>
      <c r="BZ12" s="568"/>
      <c r="CA12" s="568"/>
      <c r="CB12" s="569"/>
      <c r="CD12" s="570" t="s">
        <v>91</v>
      </c>
      <c r="CE12" s="470"/>
      <c r="CF12" s="470"/>
      <c r="CG12" s="470"/>
      <c r="CH12" s="470"/>
      <c r="CI12" s="470"/>
      <c r="CJ12" s="470"/>
      <c r="CK12" s="470"/>
      <c r="CL12" s="470"/>
      <c r="CM12" s="470"/>
      <c r="CN12" s="470"/>
      <c r="CO12" s="470"/>
      <c r="CP12" s="470"/>
      <c r="CQ12" s="571"/>
      <c r="CR12" s="565">
        <v>885509</v>
      </c>
      <c r="CS12" s="344"/>
      <c r="CT12" s="344"/>
      <c r="CU12" s="344"/>
      <c r="CV12" s="344"/>
      <c r="CW12" s="344"/>
      <c r="CX12" s="344"/>
      <c r="CY12" s="566"/>
      <c r="CZ12" s="567">
        <v>1.8</v>
      </c>
      <c r="DA12" s="567"/>
      <c r="DB12" s="567"/>
      <c r="DC12" s="567"/>
      <c r="DD12" s="575">
        <v>410283</v>
      </c>
      <c r="DE12" s="344"/>
      <c r="DF12" s="344"/>
      <c r="DG12" s="344"/>
      <c r="DH12" s="344"/>
      <c r="DI12" s="344"/>
      <c r="DJ12" s="344"/>
      <c r="DK12" s="344"/>
      <c r="DL12" s="344"/>
      <c r="DM12" s="344"/>
      <c r="DN12" s="344"/>
      <c r="DO12" s="344"/>
      <c r="DP12" s="566"/>
      <c r="DQ12" s="575">
        <v>333242</v>
      </c>
      <c r="DR12" s="344"/>
      <c r="DS12" s="344"/>
      <c r="DT12" s="344"/>
      <c r="DU12" s="344"/>
      <c r="DV12" s="344"/>
      <c r="DW12" s="344"/>
      <c r="DX12" s="344"/>
      <c r="DY12" s="344"/>
      <c r="DZ12" s="344"/>
      <c r="EA12" s="344"/>
      <c r="EB12" s="344"/>
      <c r="EC12" s="576"/>
    </row>
    <row r="13" spans="2:143" ht="11.25" customHeight="1" x14ac:dyDescent="0.15">
      <c r="B13" s="570" t="s">
        <v>344</v>
      </c>
      <c r="C13" s="470"/>
      <c r="D13" s="470"/>
      <c r="E13" s="470"/>
      <c r="F13" s="470"/>
      <c r="G13" s="470"/>
      <c r="H13" s="470"/>
      <c r="I13" s="470"/>
      <c r="J13" s="470"/>
      <c r="K13" s="470"/>
      <c r="L13" s="470"/>
      <c r="M13" s="470"/>
      <c r="N13" s="470"/>
      <c r="O13" s="470"/>
      <c r="P13" s="470"/>
      <c r="Q13" s="571"/>
      <c r="R13" s="565" t="s">
        <v>202</v>
      </c>
      <c r="S13" s="344"/>
      <c r="T13" s="344"/>
      <c r="U13" s="344"/>
      <c r="V13" s="344"/>
      <c r="W13" s="344"/>
      <c r="X13" s="344"/>
      <c r="Y13" s="566"/>
      <c r="Z13" s="567" t="s">
        <v>202</v>
      </c>
      <c r="AA13" s="567"/>
      <c r="AB13" s="567"/>
      <c r="AC13" s="567"/>
      <c r="AD13" s="568" t="s">
        <v>202</v>
      </c>
      <c r="AE13" s="568"/>
      <c r="AF13" s="568"/>
      <c r="AG13" s="568"/>
      <c r="AH13" s="568"/>
      <c r="AI13" s="568"/>
      <c r="AJ13" s="568"/>
      <c r="AK13" s="568"/>
      <c r="AL13" s="572" t="s">
        <v>202</v>
      </c>
      <c r="AM13" s="350"/>
      <c r="AN13" s="350"/>
      <c r="AO13" s="573"/>
      <c r="AP13" s="570" t="s">
        <v>346</v>
      </c>
      <c r="AQ13" s="470"/>
      <c r="AR13" s="470"/>
      <c r="AS13" s="470"/>
      <c r="AT13" s="470"/>
      <c r="AU13" s="470"/>
      <c r="AV13" s="470"/>
      <c r="AW13" s="470"/>
      <c r="AX13" s="470"/>
      <c r="AY13" s="470"/>
      <c r="AZ13" s="470"/>
      <c r="BA13" s="470"/>
      <c r="BB13" s="470"/>
      <c r="BC13" s="470"/>
      <c r="BD13" s="470"/>
      <c r="BE13" s="470"/>
      <c r="BF13" s="571"/>
      <c r="BG13" s="565">
        <v>3831998</v>
      </c>
      <c r="BH13" s="344"/>
      <c r="BI13" s="344"/>
      <c r="BJ13" s="344"/>
      <c r="BK13" s="344"/>
      <c r="BL13" s="344"/>
      <c r="BM13" s="344"/>
      <c r="BN13" s="566"/>
      <c r="BO13" s="567">
        <v>52.1</v>
      </c>
      <c r="BP13" s="567"/>
      <c r="BQ13" s="567"/>
      <c r="BR13" s="567"/>
      <c r="BS13" s="568" t="s">
        <v>202</v>
      </c>
      <c r="BT13" s="568"/>
      <c r="BU13" s="568"/>
      <c r="BV13" s="568"/>
      <c r="BW13" s="568"/>
      <c r="BX13" s="568"/>
      <c r="BY13" s="568"/>
      <c r="BZ13" s="568"/>
      <c r="CA13" s="568"/>
      <c r="CB13" s="569"/>
      <c r="CD13" s="570" t="s">
        <v>347</v>
      </c>
      <c r="CE13" s="470"/>
      <c r="CF13" s="470"/>
      <c r="CG13" s="470"/>
      <c r="CH13" s="470"/>
      <c r="CI13" s="470"/>
      <c r="CJ13" s="470"/>
      <c r="CK13" s="470"/>
      <c r="CL13" s="470"/>
      <c r="CM13" s="470"/>
      <c r="CN13" s="470"/>
      <c r="CO13" s="470"/>
      <c r="CP13" s="470"/>
      <c r="CQ13" s="571"/>
      <c r="CR13" s="565">
        <v>2576526</v>
      </c>
      <c r="CS13" s="344"/>
      <c r="CT13" s="344"/>
      <c r="CU13" s="344"/>
      <c r="CV13" s="344"/>
      <c r="CW13" s="344"/>
      <c r="CX13" s="344"/>
      <c r="CY13" s="566"/>
      <c r="CZ13" s="567">
        <v>5.2</v>
      </c>
      <c r="DA13" s="567"/>
      <c r="DB13" s="567"/>
      <c r="DC13" s="567"/>
      <c r="DD13" s="575">
        <v>1237634</v>
      </c>
      <c r="DE13" s="344"/>
      <c r="DF13" s="344"/>
      <c r="DG13" s="344"/>
      <c r="DH13" s="344"/>
      <c r="DI13" s="344"/>
      <c r="DJ13" s="344"/>
      <c r="DK13" s="344"/>
      <c r="DL13" s="344"/>
      <c r="DM13" s="344"/>
      <c r="DN13" s="344"/>
      <c r="DO13" s="344"/>
      <c r="DP13" s="566"/>
      <c r="DQ13" s="575">
        <v>1276415</v>
      </c>
      <c r="DR13" s="344"/>
      <c r="DS13" s="344"/>
      <c r="DT13" s="344"/>
      <c r="DU13" s="344"/>
      <c r="DV13" s="344"/>
      <c r="DW13" s="344"/>
      <c r="DX13" s="344"/>
      <c r="DY13" s="344"/>
      <c r="DZ13" s="344"/>
      <c r="EA13" s="344"/>
      <c r="EB13" s="344"/>
      <c r="EC13" s="576"/>
    </row>
    <row r="14" spans="2:143" ht="11.25" customHeight="1" x14ac:dyDescent="0.15">
      <c r="B14" s="570" t="s">
        <v>349</v>
      </c>
      <c r="C14" s="470"/>
      <c r="D14" s="470"/>
      <c r="E14" s="470"/>
      <c r="F14" s="470"/>
      <c r="G14" s="470"/>
      <c r="H14" s="470"/>
      <c r="I14" s="470"/>
      <c r="J14" s="470"/>
      <c r="K14" s="470"/>
      <c r="L14" s="470"/>
      <c r="M14" s="470"/>
      <c r="N14" s="470"/>
      <c r="O14" s="470"/>
      <c r="P14" s="470"/>
      <c r="Q14" s="571"/>
      <c r="R14" s="565">
        <v>1542</v>
      </c>
      <c r="S14" s="344"/>
      <c r="T14" s="344"/>
      <c r="U14" s="344"/>
      <c r="V14" s="344"/>
      <c r="W14" s="344"/>
      <c r="X14" s="344"/>
      <c r="Y14" s="566"/>
      <c r="Z14" s="567">
        <v>0</v>
      </c>
      <c r="AA14" s="567"/>
      <c r="AB14" s="567"/>
      <c r="AC14" s="567"/>
      <c r="AD14" s="568">
        <v>1542</v>
      </c>
      <c r="AE14" s="568"/>
      <c r="AF14" s="568"/>
      <c r="AG14" s="568"/>
      <c r="AH14" s="568"/>
      <c r="AI14" s="568"/>
      <c r="AJ14" s="568"/>
      <c r="AK14" s="568"/>
      <c r="AL14" s="572">
        <v>0</v>
      </c>
      <c r="AM14" s="350"/>
      <c r="AN14" s="350"/>
      <c r="AO14" s="573"/>
      <c r="AP14" s="570" t="s">
        <v>220</v>
      </c>
      <c r="AQ14" s="470"/>
      <c r="AR14" s="470"/>
      <c r="AS14" s="470"/>
      <c r="AT14" s="470"/>
      <c r="AU14" s="470"/>
      <c r="AV14" s="470"/>
      <c r="AW14" s="470"/>
      <c r="AX14" s="470"/>
      <c r="AY14" s="470"/>
      <c r="AZ14" s="470"/>
      <c r="BA14" s="470"/>
      <c r="BB14" s="470"/>
      <c r="BC14" s="470"/>
      <c r="BD14" s="470"/>
      <c r="BE14" s="470"/>
      <c r="BF14" s="571"/>
      <c r="BG14" s="565">
        <v>263484</v>
      </c>
      <c r="BH14" s="344"/>
      <c r="BI14" s="344"/>
      <c r="BJ14" s="344"/>
      <c r="BK14" s="344"/>
      <c r="BL14" s="344"/>
      <c r="BM14" s="344"/>
      <c r="BN14" s="566"/>
      <c r="BO14" s="567">
        <v>3.6</v>
      </c>
      <c r="BP14" s="567"/>
      <c r="BQ14" s="567"/>
      <c r="BR14" s="567"/>
      <c r="BS14" s="568" t="s">
        <v>202</v>
      </c>
      <c r="BT14" s="568"/>
      <c r="BU14" s="568"/>
      <c r="BV14" s="568"/>
      <c r="BW14" s="568"/>
      <c r="BX14" s="568"/>
      <c r="BY14" s="568"/>
      <c r="BZ14" s="568"/>
      <c r="CA14" s="568"/>
      <c r="CB14" s="569"/>
      <c r="CD14" s="570" t="s">
        <v>66</v>
      </c>
      <c r="CE14" s="470"/>
      <c r="CF14" s="470"/>
      <c r="CG14" s="470"/>
      <c r="CH14" s="470"/>
      <c r="CI14" s="470"/>
      <c r="CJ14" s="470"/>
      <c r="CK14" s="470"/>
      <c r="CL14" s="470"/>
      <c r="CM14" s="470"/>
      <c r="CN14" s="470"/>
      <c r="CO14" s="470"/>
      <c r="CP14" s="470"/>
      <c r="CQ14" s="571"/>
      <c r="CR14" s="565">
        <v>793363</v>
      </c>
      <c r="CS14" s="344"/>
      <c r="CT14" s="344"/>
      <c r="CU14" s="344"/>
      <c r="CV14" s="344"/>
      <c r="CW14" s="344"/>
      <c r="CX14" s="344"/>
      <c r="CY14" s="566"/>
      <c r="CZ14" s="567">
        <v>1.6</v>
      </c>
      <c r="DA14" s="567"/>
      <c r="DB14" s="567"/>
      <c r="DC14" s="567"/>
      <c r="DD14" s="575">
        <v>149462</v>
      </c>
      <c r="DE14" s="344"/>
      <c r="DF14" s="344"/>
      <c r="DG14" s="344"/>
      <c r="DH14" s="344"/>
      <c r="DI14" s="344"/>
      <c r="DJ14" s="344"/>
      <c r="DK14" s="344"/>
      <c r="DL14" s="344"/>
      <c r="DM14" s="344"/>
      <c r="DN14" s="344"/>
      <c r="DO14" s="344"/>
      <c r="DP14" s="566"/>
      <c r="DQ14" s="575">
        <v>660866</v>
      </c>
      <c r="DR14" s="344"/>
      <c r="DS14" s="344"/>
      <c r="DT14" s="344"/>
      <c r="DU14" s="344"/>
      <c r="DV14" s="344"/>
      <c r="DW14" s="344"/>
      <c r="DX14" s="344"/>
      <c r="DY14" s="344"/>
      <c r="DZ14" s="344"/>
      <c r="EA14" s="344"/>
      <c r="EB14" s="344"/>
      <c r="EC14" s="576"/>
    </row>
    <row r="15" spans="2:143" ht="11.25" customHeight="1" x14ac:dyDescent="0.15">
      <c r="B15" s="570" t="s">
        <v>319</v>
      </c>
      <c r="C15" s="470"/>
      <c r="D15" s="470"/>
      <c r="E15" s="470"/>
      <c r="F15" s="470"/>
      <c r="G15" s="470"/>
      <c r="H15" s="470"/>
      <c r="I15" s="470"/>
      <c r="J15" s="470"/>
      <c r="K15" s="470"/>
      <c r="L15" s="470"/>
      <c r="M15" s="470"/>
      <c r="N15" s="470"/>
      <c r="O15" s="470"/>
      <c r="P15" s="470"/>
      <c r="Q15" s="571"/>
      <c r="R15" s="565" t="s">
        <v>202</v>
      </c>
      <c r="S15" s="344"/>
      <c r="T15" s="344"/>
      <c r="U15" s="344"/>
      <c r="V15" s="344"/>
      <c r="W15" s="344"/>
      <c r="X15" s="344"/>
      <c r="Y15" s="566"/>
      <c r="Z15" s="567" t="s">
        <v>202</v>
      </c>
      <c r="AA15" s="567"/>
      <c r="AB15" s="567"/>
      <c r="AC15" s="567"/>
      <c r="AD15" s="568" t="s">
        <v>202</v>
      </c>
      <c r="AE15" s="568"/>
      <c r="AF15" s="568"/>
      <c r="AG15" s="568"/>
      <c r="AH15" s="568"/>
      <c r="AI15" s="568"/>
      <c r="AJ15" s="568"/>
      <c r="AK15" s="568"/>
      <c r="AL15" s="572" t="s">
        <v>202</v>
      </c>
      <c r="AM15" s="350"/>
      <c r="AN15" s="350"/>
      <c r="AO15" s="573"/>
      <c r="AP15" s="570" t="s">
        <v>350</v>
      </c>
      <c r="AQ15" s="470"/>
      <c r="AR15" s="470"/>
      <c r="AS15" s="470"/>
      <c r="AT15" s="470"/>
      <c r="AU15" s="470"/>
      <c r="AV15" s="470"/>
      <c r="AW15" s="470"/>
      <c r="AX15" s="470"/>
      <c r="AY15" s="470"/>
      <c r="AZ15" s="470"/>
      <c r="BA15" s="470"/>
      <c r="BB15" s="470"/>
      <c r="BC15" s="470"/>
      <c r="BD15" s="470"/>
      <c r="BE15" s="470"/>
      <c r="BF15" s="571"/>
      <c r="BG15" s="565">
        <v>272490</v>
      </c>
      <c r="BH15" s="344"/>
      <c r="BI15" s="344"/>
      <c r="BJ15" s="344"/>
      <c r="BK15" s="344"/>
      <c r="BL15" s="344"/>
      <c r="BM15" s="344"/>
      <c r="BN15" s="566"/>
      <c r="BO15" s="567">
        <v>3.7</v>
      </c>
      <c r="BP15" s="567"/>
      <c r="BQ15" s="567"/>
      <c r="BR15" s="567"/>
      <c r="BS15" s="568" t="s">
        <v>202</v>
      </c>
      <c r="BT15" s="568"/>
      <c r="BU15" s="568"/>
      <c r="BV15" s="568"/>
      <c r="BW15" s="568"/>
      <c r="BX15" s="568"/>
      <c r="BY15" s="568"/>
      <c r="BZ15" s="568"/>
      <c r="CA15" s="568"/>
      <c r="CB15" s="569"/>
      <c r="CD15" s="570" t="s">
        <v>352</v>
      </c>
      <c r="CE15" s="470"/>
      <c r="CF15" s="470"/>
      <c r="CG15" s="470"/>
      <c r="CH15" s="470"/>
      <c r="CI15" s="470"/>
      <c r="CJ15" s="470"/>
      <c r="CK15" s="470"/>
      <c r="CL15" s="470"/>
      <c r="CM15" s="470"/>
      <c r="CN15" s="470"/>
      <c r="CO15" s="470"/>
      <c r="CP15" s="470"/>
      <c r="CQ15" s="571"/>
      <c r="CR15" s="565">
        <v>4718467</v>
      </c>
      <c r="CS15" s="344"/>
      <c r="CT15" s="344"/>
      <c r="CU15" s="344"/>
      <c r="CV15" s="344"/>
      <c r="CW15" s="344"/>
      <c r="CX15" s="344"/>
      <c r="CY15" s="566"/>
      <c r="CZ15" s="567">
        <v>9.6</v>
      </c>
      <c r="DA15" s="567"/>
      <c r="DB15" s="567"/>
      <c r="DC15" s="567"/>
      <c r="DD15" s="575">
        <v>1661530</v>
      </c>
      <c r="DE15" s="344"/>
      <c r="DF15" s="344"/>
      <c r="DG15" s="344"/>
      <c r="DH15" s="344"/>
      <c r="DI15" s="344"/>
      <c r="DJ15" s="344"/>
      <c r="DK15" s="344"/>
      <c r="DL15" s="344"/>
      <c r="DM15" s="344"/>
      <c r="DN15" s="344"/>
      <c r="DO15" s="344"/>
      <c r="DP15" s="566"/>
      <c r="DQ15" s="575">
        <v>2452887</v>
      </c>
      <c r="DR15" s="344"/>
      <c r="DS15" s="344"/>
      <c r="DT15" s="344"/>
      <c r="DU15" s="344"/>
      <c r="DV15" s="344"/>
      <c r="DW15" s="344"/>
      <c r="DX15" s="344"/>
      <c r="DY15" s="344"/>
      <c r="DZ15" s="344"/>
      <c r="EA15" s="344"/>
      <c r="EB15" s="344"/>
      <c r="EC15" s="576"/>
    </row>
    <row r="16" spans="2:143" ht="11.25" customHeight="1" x14ac:dyDescent="0.15">
      <c r="B16" s="570" t="s">
        <v>353</v>
      </c>
      <c r="C16" s="470"/>
      <c r="D16" s="470"/>
      <c r="E16" s="470"/>
      <c r="F16" s="470"/>
      <c r="G16" s="470"/>
      <c r="H16" s="470"/>
      <c r="I16" s="470"/>
      <c r="J16" s="470"/>
      <c r="K16" s="470"/>
      <c r="L16" s="470"/>
      <c r="M16" s="470"/>
      <c r="N16" s="470"/>
      <c r="O16" s="470"/>
      <c r="P16" s="470"/>
      <c r="Q16" s="571"/>
      <c r="R16" s="565">
        <v>17618</v>
      </c>
      <c r="S16" s="344"/>
      <c r="T16" s="344"/>
      <c r="U16" s="344"/>
      <c r="V16" s="344"/>
      <c r="W16" s="344"/>
      <c r="X16" s="344"/>
      <c r="Y16" s="566"/>
      <c r="Z16" s="567">
        <v>0</v>
      </c>
      <c r="AA16" s="567"/>
      <c r="AB16" s="567"/>
      <c r="AC16" s="567"/>
      <c r="AD16" s="568">
        <v>17618</v>
      </c>
      <c r="AE16" s="568"/>
      <c r="AF16" s="568"/>
      <c r="AG16" s="568"/>
      <c r="AH16" s="568"/>
      <c r="AI16" s="568"/>
      <c r="AJ16" s="568"/>
      <c r="AK16" s="568"/>
      <c r="AL16" s="572">
        <v>0.1</v>
      </c>
      <c r="AM16" s="350"/>
      <c r="AN16" s="350"/>
      <c r="AO16" s="573"/>
      <c r="AP16" s="570" t="s">
        <v>354</v>
      </c>
      <c r="AQ16" s="470"/>
      <c r="AR16" s="470"/>
      <c r="AS16" s="470"/>
      <c r="AT16" s="470"/>
      <c r="AU16" s="470"/>
      <c r="AV16" s="470"/>
      <c r="AW16" s="470"/>
      <c r="AX16" s="470"/>
      <c r="AY16" s="470"/>
      <c r="AZ16" s="470"/>
      <c r="BA16" s="470"/>
      <c r="BB16" s="470"/>
      <c r="BC16" s="470"/>
      <c r="BD16" s="470"/>
      <c r="BE16" s="470"/>
      <c r="BF16" s="571"/>
      <c r="BG16" s="565">
        <v>46455</v>
      </c>
      <c r="BH16" s="344"/>
      <c r="BI16" s="344"/>
      <c r="BJ16" s="344"/>
      <c r="BK16" s="344"/>
      <c r="BL16" s="344"/>
      <c r="BM16" s="344"/>
      <c r="BN16" s="566"/>
      <c r="BO16" s="567">
        <v>0.6</v>
      </c>
      <c r="BP16" s="567"/>
      <c r="BQ16" s="567"/>
      <c r="BR16" s="567"/>
      <c r="BS16" s="568" t="s">
        <v>202</v>
      </c>
      <c r="BT16" s="568"/>
      <c r="BU16" s="568"/>
      <c r="BV16" s="568"/>
      <c r="BW16" s="568"/>
      <c r="BX16" s="568"/>
      <c r="BY16" s="568"/>
      <c r="BZ16" s="568"/>
      <c r="CA16" s="568"/>
      <c r="CB16" s="569"/>
      <c r="CD16" s="570" t="s">
        <v>355</v>
      </c>
      <c r="CE16" s="470"/>
      <c r="CF16" s="470"/>
      <c r="CG16" s="470"/>
      <c r="CH16" s="470"/>
      <c r="CI16" s="470"/>
      <c r="CJ16" s="470"/>
      <c r="CK16" s="470"/>
      <c r="CL16" s="470"/>
      <c r="CM16" s="470"/>
      <c r="CN16" s="470"/>
      <c r="CO16" s="470"/>
      <c r="CP16" s="470"/>
      <c r="CQ16" s="571"/>
      <c r="CR16" s="565">
        <v>82129</v>
      </c>
      <c r="CS16" s="344"/>
      <c r="CT16" s="344"/>
      <c r="CU16" s="344"/>
      <c r="CV16" s="344"/>
      <c r="CW16" s="344"/>
      <c r="CX16" s="344"/>
      <c r="CY16" s="566"/>
      <c r="CZ16" s="567">
        <v>0.2</v>
      </c>
      <c r="DA16" s="567"/>
      <c r="DB16" s="567"/>
      <c r="DC16" s="567"/>
      <c r="DD16" s="575" t="s">
        <v>202</v>
      </c>
      <c r="DE16" s="344"/>
      <c r="DF16" s="344"/>
      <c r="DG16" s="344"/>
      <c r="DH16" s="344"/>
      <c r="DI16" s="344"/>
      <c r="DJ16" s="344"/>
      <c r="DK16" s="344"/>
      <c r="DL16" s="344"/>
      <c r="DM16" s="344"/>
      <c r="DN16" s="344"/>
      <c r="DO16" s="344"/>
      <c r="DP16" s="566"/>
      <c r="DQ16" s="575">
        <v>32710</v>
      </c>
      <c r="DR16" s="344"/>
      <c r="DS16" s="344"/>
      <c r="DT16" s="344"/>
      <c r="DU16" s="344"/>
      <c r="DV16" s="344"/>
      <c r="DW16" s="344"/>
      <c r="DX16" s="344"/>
      <c r="DY16" s="344"/>
      <c r="DZ16" s="344"/>
      <c r="EA16" s="344"/>
      <c r="EB16" s="344"/>
      <c r="EC16" s="576"/>
    </row>
    <row r="17" spans="2:133" ht="11.25" customHeight="1" x14ac:dyDescent="0.15">
      <c r="B17" s="570" t="s">
        <v>356</v>
      </c>
      <c r="C17" s="470"/>
      <c r="D17" s="470"/>
      <c r="E17" s="470"/>
      <c r="F17" s="470"/>
      <c r="G17" s="470"/>
      <c r="H17" s="470"/>
      <c r="I17" s="470"/>
      <c r="J17" s="470"/>
      <c r="K17" s="470"/>
      <c r="L17" s="470"/>
      <c r="M17" s="470"/>
      <c r="N17" s="470"/>
      <c r="O17" s="470"/>
      <c r="P17" s="470"/>
      <c r="Q17" s="571"/>
      <c r="R17" s="565">
        <v>113059</v>
      </c>
      <c r="S17" s="344"/>
      <c r="T17" s="344"/>
      <c r="U17" s="344"/>
      <c r="V17" s="344"/>
      <c r="W17" s="344"/>
      <c r="X17" s="344"/>
      <c r="Y17" s="566"/>
      <c r="Z17" s="567">
        <v>0.2</v>
      </c>
      <c r="AA17" s="567"/>
      <c r="AB17" s="567"/>
      <c r="AC17" s="567"/>
      <c r="AD17" s="568">
        <v>113059</v>
      </c>
      <c r="AE17" s="568"/>
      <c r="AF17" s="568"/>
      <c r="AG17" s="568"/>
      <c r="AH17" s="568"/>
      <c r="AI17" s="568"/>
      <c r="AJ17" s="568"/>
      <c r="AK17" s="568"/>
      <c r="AL17" s="572">
        <v>0.6</v>
      </c>
      <c r="AM17" s="350"/>
      <c r="AN17" s="350"/>
      <c r="AO17" s="573"/>
      <c r="AP17" s="570" t="s">
        <v>357</v>
      </c>
      <c r="AQ17" s="470"/>
      <c r="AR17" s="470"/>
      <c r="AS17" s="470"/>
      <c r="AT17" s="470"/>
      <c r="AU17" s="470"/>
      <c r="AV17" s="470"/>
      <c r="AW17" s="470"/>
      <c r="AX17" s="470"/>
      <c r="AY17" s="470"/>
      <c r="AZ17" s="470"/>
      <c r="BA17" s="470"/>
      <c r="BB17" s="470"/>
      <c r="BC17" s="470"/>
      <c r="BD17" s="470"/>
      <c r="BE17" s="470"/>
      <c r="BF17" s="571"/>
      <c r="BG17" s="565" t="s">
        <v>202</v>
      </c>
      <c r="BH17" s="344"/>
      <c r="BI17" s="344"/>
      <c r="BJ17" s="344"/>
      <c r="BK17" s="344"/>
      <c r="BL17" s="344"/>
      <c r="BM17" s="344"/>
      <c r="BN17" s="566"/>
      <c r="BO17" s="567" t="s">
        <v>202</v>
      </c>
      <c r="BP17" s="567"/>
      <c r="BQ17" s="567"/>
      <c r="BR17" s="567"/>
      <c r="BS17" s="568" t="s">
        <v>202</v>
      </c>
      <c r="BT17" s="568"/>
      <c r="BU17" s="568"/>
      <c r="BV17" s="568"/>
      <c r="BW17" s="568"/>
      <c r="BX17" s="568"/>
      <c r="BY17" s="568"/>
      <c r="BZ17" s="568"/>
      <c r="CA17" s="568"/>
      <c r="CB17" s="569"/>
      <c r="CD17" s="570" t="s">
        <v>359</v>
      </c>
      <c r="CE17" s="470"/>
      <c r="CF17" s="470"/>
      <c r="CG17" s="470"/>
      <c r="CH17" s="470"/>
      <c r="CI17" s="470"/>
      <c r="CJ17" s="470"/>
      <c r="CK17" s="470"/>
      <c r="CL17" s="470"/>
      <c r="CM17" s="470"/>
      <c r="CN17" s="470"/>
      <c r="CO17" s="470"/>
      <c r="CP17" s="470"/>
      <c r="CQ17" s="571"/>
      <c r="CR17" s="565">
        <v>2474463</v>
      </c>
      <c r="CS17" s="344"/>
      <c r="CT17" s="344"/>
      <c r="CU17" s="344"/>
      <c r="CV17" s="344"/>
      <c r="CW17" s="344"/>
      <c r="CX17" s="344"/>
      <c r="CY17" s="566"/>
      <c r="CZ17" s="567">
        <v>5</v>
      </c>
      <c r="DA17" s="567"/>
      <c r="DB17" s="567"/>
      <c r="DC17" s="567"/>
      <c r="DD17" s="575" t="s">
        <v>202</v>
      </c>
      <c r="DE17" s="344"/>
      <c r="DF17" s="344"/>
      <c r="DG17" s="344"/>
      <c r="DH17" s="344"/>
      <c r="DI17" s="344"/>
      <c r="DJ17" s="344"/>
      <c r="DK17" s="344"/>
      <c r="DL17" s="344"/>
      <c r="DM17" s="344"/>
      <c r="DN17" s="344"/>
      <c r="DO17" s="344"/>
      <c r="DP17" s="566"/>
      <c r="DQ17" s="575">
        <v>2299863</v>
      </c>
      <c r="DR17" s="344"/>
      <c r="DS17" s="344"/>
      <c r="DT17" s="344"/>
      <c r="DU17" s="344"/>
      <c r="DV17" s="344"/>
      <c r="DW17" s="344"/>
      <c r="DX17" s="344"/>
      <c r="DY17" s="344"/>
      <c r="DZ17" s="344"/>
      <c r="EA17" s="344"/>
      <c r="EB17" s="344"/>
      <c r="EC17" s="576"/>
    </row>
    <row r="18" spans="2:133" ht="11.25" customHeight="1" x14ac:dyDescent="0.15">
      <c r="B18" s="570" t="s">
        <v>360</v>
      </c>
      <c r="C18" s="470"/>
      <c r="D18" s="470"/>
      <c r="E18" s="470"/>
      <c r="F18" s="470"/>
      <c r="G18" s="470"/>
      <c r="H18" s="470"/>
      <c r="I18" s="470"/>
      <c r="J18" s="470"/>
      <c r="K18" s="470"/>
      <c r="L18" s="470"/>
      <c r="M18" s="470"/>
      <c r="N18" s="470"/>
      <c r="O18" s="470"/>
      <c r="P18" s="470"/>
      <c r="Q18" s="571"/>
      <c r="R18" s="565">
        <v>52448</v>
      </c>
      <c r="S18" s="344"/>
      <c r="T18" s="344"/>
      <c r="U18" s="344"/>
      <c r="V18" s="344"/>
      <c r="W18" s="344"/>
      <c r="X18" s="344"/>
      <c r="Y18" s="566"/>
      <c r="Z18" s="567">
        <v>0.1</v>
      </c>
      <c r="AA18" s="567"/>
      <c r="AB18" s="567"/>
      <c r="AC18" s="567"/>
      <c r="AD18" s="568">
        <v>52448</v>
      </c>
      <c r="AE18" s="568"/>
      <c r="AF18" s="568"/>
      <c r="AG18" s="568"/>
      <c r="AH18" s="568"/>
      <c r="AI18" s="568"/>
      <c r="AJ18" s="568"/>
      <c r="AK18" s="568"/>
      <c r="AL18" s="572">
        <v>0.3</v>
      </c>
      <c r="AM18" s="350"/>
      <c r="AN18" s="350"/>
      <c r="AO18" s="573"/>
      <c r="AP18" s="570" t="s">
        <v>102</v>
      </c>
      <c r="AQ18" s="470"/>
      <c r="AR18" s="470"/>
      <c r="AS18" s="470"/>
      <c r="AT18" s="470"/>
      <c r="AU18" s="470"/>
      <c r="AV18" s="470"/>
      <c r="AW18" s="470"/>
      <c r="AX18" s="470"/>
      <c r="AY18" s="470"/>
      <c r="AZ18" s="470"/>
      <c r="BA18" s="470"/>
      <c r="BB18" s="470"/>
      <c r="BC18" s="470"/>
      <c r="BD18" s="470"/>
      <c r="BE18" s="470"/>
      <c r="BF18" s="571"/>
      <c r="BG18" s="565" t="s">
        <v>202</v>
      </c>
      <c r="BH18" s="344"/>
      <c r="BI18" s="344"/>
      <c r="BJ18" s="344"/>
      <c r="BK18" s="344"/>
      <c r="BL18" s="344"/>
      <c r="BM18" s="344"/>
      <c r="BN18" s="566"/>
      <c r="BO18" s="567" t="s">
        <v>202</v>
      </c>
      <c r="BP18" s="567"/>
      <c r="BQ18" s="567"/>
      <c r="BR18" s="567"/>
      <c r="BS18" s="568" t="s">
        <v>202</v>
      </c>
      <c r="BT18" s="568"/>
      <c r="BU18" s="568"/>
      <c r="BV18" s="568"/>
      <c r="BW18" s="568"/>
      <c r="BX18" s="568"/>
      <c r="BY18" s="568"/>
      <c r="BZ18" s="568"/>
      <c r="CA18" s="568"/>
      <c r="CB18" s="569"/>
      <c r="CD18" s="570" t="s">
        <v>361</v>
      </c>
      <c r="CE18" s="470"/>
      <c r="CF18" s="470"/>
      <c r="CG18" s="470"/>
      <c r="CH18" s="470"/>
      <c r="CI18" s="470"/>
      <c r="CJ18" s="470"/>
      <c r="CK18" s="470"/>
      <c r="CL18" s="470"/>
      <c r="CM18" s="470"/>
      <c r="CN18" s="470"/>
      <c r="CO18" s="470"/>
      <c r="CP18" s="470"/>
      <c r="CQ18" s="571"/>
      <c r="CR18" s="565" t="s">
        <v>202</v>
      </c>
      <c r="CS18" s="344"/>
      <c r="CT18" s="344"/>
      <c r="CU18" s="344"/>
      <c r="CV18" s="344"/>
      <c r="CW18" s="344"/>
      <c r="CX18" s="344"/>
      <c r="CY18" s="566"/>
      <c r="CZ18" s="567" t="s">
        <v>202</v>
      </c>
      <c r="DA18" s="567"/>
      <c r="DB18" s="567"/>
      <c r="DC18" s="567"/>
      <c r="DD18" s="575" t="s">
        <v>202</v>
      </c>
      <c r="DE18" s="344"/>
      <c r="DF18" s="344"/>
      <c r="DG18" s="344"/>
      <c r="DH18" s="344"/>
      <c r="DI18" s="344"/>
      <c r="DJ18" s="344"/>
      <c r="DK18" s="344"/>
      <c r="DL18" s="344"/>
      <c r="DM18" s="344"/>
      <c r="DN18" s="344"/>
      <c r="DO18" s="344"/>
      <c r="DP18" s="566"/>
      <c r="DQ18" s="575" t="s">
        <v>202</v>
      </c>
      <c r="DR18" s="344"/>
      <c r="DS18" s="344"/>
      <c r="DT18" s="344"/>
      <c r="DU18" s="344"/>
      <c r="DV18" s="344"/>
      <c r="DW18" s="344"/>
      <c r="DX18" s="344"/>
      <c r="DY18" s="344"/>
      <c r="DZ18" s="344"/>
      <c r="EA18" s="344"/>
      <c r="EB18" s="344"/>
      <c r="EC18" s="576"/>
    </row>
    <row r="19" spans="2:133" ht="11.25" customHeight="1" x14ac:dyDescent="0.15">
      <c r="B19" s="570" t="s">
        <v>363</v>
      </c>
      <c r="C19" s="470"/>
      <c r="D19" s="470"/>
      <c r="E19" s="470"/>
      <c r="F19" s="470"/>
      <c r="G19" s="470"/>
      <c r="H19" s="470"/>
      <c r="I19" s="470"/>
      <c r="J19" s="470"/>
      <c r="K19" s="470"/>
      <c r="L19" s="470"/>
      <c r="M19" s="470"/>
      <c r="N19" s="470"/>
      <c r="O19" s="470"/>
      <c r="P19" s="470"/>
      <c r="Q19" s="571"/>
      <c r="R19" s="565">
        <v>52150</v>
      </c>
      <c r="S19" s="344"/>
      <c r="T19" s="344"/>
      <c r="U19" s="344"/>
      <c r="V19" s="344"/>
      <c r="W19" s="344"/>
      <c r="X19" s="344"/>
      <c r="Y19" s="566"/>
      <c r="Z19" s="567">
        <v>0.1</v>
      </c>
      <c r="AA19" s="567"/>
      <c r="AB19" s="567"/>
      <c r="AC19" s="567"/>
      <c r="AD19" s="568">
        <v>52150</v>
      </c>
      <c r="AE19" s="568"/>
      <c r="AF19" s="568"/>
      <c r="AG19" s="568"/>
      <c r="AH19" s="568"/>
      <c r="AI19" s="568"/>
      <c r="AJ19" s="568"/>
      <c r="AK19" s="568"/>
      <c r="AL19" s="572">
        <v>0.3</v>
      </c>
      <c r="AM19" s="350"/>
      <c r="AN19" s="350"/>
      <c r="AO19" s="573"/>
      <c r="AP19" s="570" t="s">
        <v>233</v>
      </c>
      <c r="AQ19" s="470"/>
      <c r="AR19" s="470"/>
      <c r="AS19" s="470"/>
      <c r="AT19" s="470"/>
      <c r="AU19" s="470"/>
      <c r="AV19" s="470"/>
      <c r="AW19" s="470"/>
      <c r="AX19" s="470"/>
      <c r="AY19" s="470"/>
      <c r="AZ19" s="470"/>
      <c r="BA19" s="470"/>
      <c r="BB19" s="470"/>
      <c r="BC19" s="470"/>
      <c r="BD19" s="470"/>
      <c r="BE19" s="470"/>
      <c r="BF19" s="571"/>
      <c r="BG19" s="565" t="s">
        <v>202</v>
      </c>
      <c r="BH19" s="344"/>
      <c r="BI19" s="344"/>
      <c r="BJ19" s="344"/>
      <c r="BK19" s="344"/>
      <c r="BL19" s="344"/>
      <c r="BM19" s="344"/>
      <c r="BN19" s="566"/>
      <c r="BO19" s="567" t="s">
        <v>202</v>
      </c>
      <c r="BP19" s="567"/>
      <c r="BQ19" s="567"/>
      <c r="BR19" s="567"/>
      <c r="BS19" s="568" t="s">
        <v>202</v>
      </c>
      <c r="BT19" s="568"/>
      <c r="BU19" s="568"/>
      <c r="BV19" s="568"/>
      <c r="BW19" s="568"/>
      <c r="BX19" s="568"/>
      <c r="BY19" s="568"/>
      <c r="BZ19" s="568"/>
      <c r="CA19" s="568"/>
      <c r="CB19" s="569"/>
      <c r="CD19" s="570" t="s">
        <v>364</v>
      </c>
      <c r="CE19" s="470"/>
      <c r="CF19" s="470"/>
      <c r="CG19" s="470"/>
      <c r="CH19" s="470"/>
      <c r="CI19" s="470"/>
      <c r="CJ19" s="470"/>
      <c r="CK19" s="470"/>
      <c r="CL19" s="470"/>
      <c r="CM19" s="470"/>
      <c r="CN19" s="470"/>
      <c r="CO19" s="470"/>
      <c r="CP19" s="470"/>
      <c r="CQ19" s="571"/>
      <c r="CR19" s="565" t="s">
        <v>202</v>
      </c>
      <c r="CS19" s="344"/>
      <c r="CT19" s="344"/>
      <c r="CU19" s="344"/>
      <c r="CV19" s="344"/>
      <c r="CW19" s="344"/>
      <c r="CX19" s="344"/>
      <c r="CY19" s="566"/>
      <c r="CZ19" s="567" t="s">
        <v>202</v>
      </c>
      <c r="DA19" s="567"/>
      <c r="DB19" s="567"/>
      <c r="DC19" s="567"/>
      <c r="DD19" s="575" t="s">
        <v>202</v>
      </c>
      <c r="DE19" s="344"/>
      <c r="DF19" s="344"/>
      <c r="DG19" s="344"/>
      <c r="DH19" s="344"/>
      <c r="DI19" s="344"/>
      <c r="DJ19" s="344"/>
      <c r="DK19" s="344"/>
      <c r="DL19" s="344"/>
      <c r="DM19" s="344"/>
      <c r="DN19" s="344"/>
      <c r="DO19" s="344"/>
      <c r="DP19" s="566"/>
      <c r="DQ19" s="575" t="s">
        <v>202</v>
      </c>
      <c r="DR19" s="344"/>
      <c r="DS19" s="344"/>
      <c r="DT19" s="344"/>
      <c r="DU19" s="344"/>
      <c r="DV19" s="344"/>
      <c r="DW19" s="344"/>
      <c r="DX19" s="344"/>
      <c r="DY19" s="344"/>
      <c r="DZ19" s="344"/>
      <c r="EA19" s="344"/>
      <c r="EB19" s="344"/>
      <c r="EC19" s="576"/>
    </row>
    <row r="20" spans="2:133" ht="11.25" customHeight="1" x14ac:dyDescent="0.15">
      <c r="B20" s="578" t="s">
        <v>365</v>
      </c>
      <c r="C20" s="579"/>
      <c r="D20" s="579"/>
      <c r="E20" s="579"/>
      <c r="F20" s="579"/>
      <c r="G20" s="579"/>
      <c r="H20" s="579"/>
      <c r="I20" s="579"/>
      <c r="J20" s="579"/>
      <c r="K20" s="579"/>
      <c r="L20" s="579"/>
      <c r="M20" s="579"/>
      <c r="N20" s="579"/>
      <c r="O20" s="579"/>
      <c r="P20" s="579"/>
      <c r="Q20" s="580"/>
      <c r="R20" s="565">
        <v>298</v>
      </c>
      <c r="S20" s="344"/>
      <c r="T20" s="344"/>
      <c r="U20" s="344"/>
      <c r="V20" s="344"/>
      <c r="W20" s="344"/>
      <c r="X20" s="344"/>
      <c r="Y20" s="566"/>
      <c r="Z20" s="567">
        <v>0</v>
      </c>
      <c r="AA20" s="567"/>
      <c r="AB20" s="567"/>
      <c r="AC20" s="567"/>
      <c r="AD20" s="568">
        <v>298</v>
      </c>
      <c r="AE20" s="568"/>
      <c r="AF20" s="568"/>
      <c r="AG20" s="568"/>
      <c r="AH20" s="568"/>
      <c r="AI20" s="568"/>
      <c r="AJ20" s="568"/>
      <c r="AK20" s="568"/>
      <c r="AL20" s="572">
        <v>0</v>
      </c>
      <c r="AM20" s="350"/>
      <c r="AN20" s="350"/>
      <c r="AO20" s="573"/>
      <c r="AP20" s="570" t="s">
        <v>366</v>
      </c>
      <c r="AQ20" s="470"/>
      <c r="AR20" s="470"/>
      <c r="AS20" s="470"/>
      <c r="AT20" s="470"/>
      <c r="AU20" s="470"/>
      <c r="AV20" s="470"/>
      <c r="AW20" s="470"/>
      <c r="AX20" s="470"/>
      <c r="AY20" s="470"/>
      <c r="AZ20" s="470"/>
      <c r="BA20" s="470"/>
      <c r="BB20" s="470"/>
      <c r="BC20" s="470"/>
      <c r="BD20" s="470"/>
      <c r="BE20" s="470"/>
      <c r="BF20" s="571"/>
      <c r="BG20" s="565" t="s">
        <v>202</v>
      </c>
      <c r="BH20" s="344"/>
      <c r="BI20" s="344"/>
      <c r="BJ20" s="344"/>
      <c r="BK20" s="344"/>
      <c r="BL20" s="344"/>
      <c r="BM20" s="344"/>
      <c r="BN20" s="566"/>
      <c r="BO20" s="567" t="s">
        <v>202</v>
      </c>
      <c r="BP20" s="567"/>
      <c r="BQ20" s="567"/>
      <c r="BR20" s="567"/>
      <c r="BS20" s="568" t="s">
        <v>202</v>
      </c>
      <c r="BT20" s="568"/>
      <c r="BU20" s="568"/>
      <c r="BV20" s="568"/>
      <c r="BW20" s="568"/>
      <c r="BX20" s="568"/>
      <c r="BY20" s="568"/>
      <c r="BZ20" s="568"/>
      <c r="CA20" s="568"/>
      <c r="CB20" s="569"/>
      <c r="CD20" s="570" t="s">
        <v>193</v>
      </c>
      <c r="CE20" s="470"/>
      <c r="CF20" s="470"/>
      <c r="CG20" s="470"/>
      <c r="CH20" s="470"/>
      <c r="CI20" s="470"/>
      <c r="CJ20" s="470"/>
      <c r="CK20" s="470"/>
      <c r="CL20" s="470"/>
      <c r="CM20" s="470"/>
      <c r="CN20" s="470"/>
      <c r="CO20" s="470"/>
      <c r="CP20" s="470"/>
      <c r="CQ20" s="571"/>
      <c r="CR20" s="565">
        <v>49367230</v>
      </c>
      <c r="CS20" s="344"/>
      <c r="CT20" s="344"/>
      <c r="CU20" s="344"/>
      <c r="CV20" s="344"/>
      <c r="CW20" s="344"/>
      <c r="CX20" s="344"/>
      <c r="CY20" s="566"/>
      <c r="CZ20" s="567">
        <v>100</v>
      </c>
      <c r="DA20" s="567"/>
      <c r="DB20" s="567"/>
      <c r="DC20" s="567"/>
      <c r="DD20" s="575">
        <v>8282733</v>
      </c>
      <c r="DE20" s="344"/>
      <c r="DF20" s="344"/>
      <c r="DG20" s="344"/>
      <c r="DH20" s="344"/>
      <c r="DI20" s="344"/>
      <c r="DJ20" s="344"/>
      <c r="DK20" s="344"/>
      <c r="DL20" s="344"/>
      <c r="DM20" s="344"/>
      <c r="DN20" s="344"/>
      <c r="DO20" s="344"/>
      <c r="DP20" s="566"/>
      <c r="DQ20" s="575">
        <v>26288746</v>
      </c>
      <c r="DR20" s="344"/>
      <c r="DS20" s="344"/>
      <c r="DT20" s="344"/>
      <c r="DU20" s="344"/>
      <c r="DV20" s="344"/>
      <c r="DW20" s="344"/>
      <c r="DX20" s="344"/>
      <c r="DY20" s="344"/>
      <c r="DZ20" s="344"/>
      <c r="EA20" s="344"/>
      <c r="EB20" s="344"/>
      <c r="EC20" s="576"/>
    </row>
    <row r="21" spans="2:133" ht="11.25" customHeight="1" x14ac:dyDescent="0.15">
      <c r="B21" s="570" t="s">
        <v>340</v>
      </c>
      <c r="C21" s="470"/>
      <c r="D21" s="470"/>
      <c r="E21" s="470"/>
      <c r="F21" s="470"/>
      <c r="G21" s="470"/>
      <c r="H21" s="470"/>
      <c r="I21" s="470"/>
      <c r="J21" s="470"/>
      <c r="K21" s="470"/>
      <c r="L21" s="470"/>
      <c r="M21" s="470"/>
      <c r="N21" s="470"/>
      <c r="O21" s="470"/>
      <c r="P21" s="470"/>
      <c r="Q21" s="571"/>
      <c r="R21" s="565">
        <v>9397418</v>
      </c>
      <c r="S21" s="344"/>
      <c r="T21" s="344"/>
      <c r="U21" s="344"/>
      <c r="V21" s="344"/>
      <c r="W21" s="344"/>
      <c r="X21" s="344"/>
      <c r="Y21" s="566"/>
      <c r="Z21" s="567">
        <v>18.100000000000001</v>
      </c>
      <c r="AA21" s="567"/>
      <c r="AB21" s="567"/>
      <c r="AC21" s="567"/>
      <c r="AD21" s="568">
        <v>8332462</v>
      </c>
      <c r="AE21" s="568"/>
      <c r="AF21" s="568"/>
      <c r="AG21" s="568"/>
      <c r="AH21" s="568"/>
      <c r="AI21" s="568"/>
      <c r="AJ21" s="568"/>
      <c r="AK21" s="568"/>
      <c r="AL21" s="572">
        <v>43.2</v>
      </c>
      <c r="AM21" s="350"/>
      <c r="AN21" s="350"/>
      <c r="AO21" s="573"/>
      <c r="AP21" s="570" t="s">
        <v>368</v>
      </c>
      <c r="AQ21" s="585"/>
      <c r="AR21" s="585"/>
      <c r="AS21" s="585"/>
      <c r="AT21" s="585"/>
      <c r="AU21" s="585"/>
      <c r="AV21" s="585"/>
      <c r="AW21" s="585"/>
      <c r="AX21" s="585"/>
      <c r="AY21" s="585"/>
      <c r="AZ21" s="585"/>
      <c r="BA21" s="585"/>
      <c r="BB21" s="585"/>
      <c r="BC21" s="585"/>
      <c r="BD21" s="585"/>
      <c r="BE21" s="585"/>
      <c r="BF21" s="586"/>
      <c r="BG21" s="565" t="s">
        <v>202</v>
      </c>
      <c r="BH21" s="344"/>
      <c r="BI21" s="344"/>
      <c r="BJ21" s="344"/>
      <c r="BK21" s="344"/>
      <c r="BL21" s="344"/>
      <c r="BM21" s="344"/>
      <c r="BN21" s="566"/>
      <c r="BO21" s="567" t="s">
        <v>202</v>
      </c>
      <c r="BP21" s="567"/>
      <c r="BQ21" s="567"/>
      <c r="BR21" s="567"/>
      <c r="BS21" s="568" t="s">
        <v>202</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0" t="s">
        <v>295</v>
      </c>
      <c r="C22" s="470"/>
      <c r="D22" s="470"/>
      <c r="E22" s="470"/>
      <c r="F22" s="470"/>
      <c r="G22" s="470"/>
      <c r="H22" s="470"/>
      <c r="I22" s="470"/>
      <c r="J22" s="470"/>
      <c r="K22" s="470"/>
      <c r="L22" s="470"/>
      <c r="M22" s="470"/>
      <c r="N22" s="470"/>
      <c r="O22" s="470"/>
      <c r="P22" s="470"/>
      <c r="Q22" s="571"/>
      <c r="R22" s="565">
        <v>8332462</v>
      </c>
      <c r="S22" s="344"/>
      <c r="T22" s="344"/>
      <c r="U22" s="344"/>
      <c r="V22" s="344"/>
      <c r="W22" s="344"/>
      <c r="X22" s="344"/>
      <c r="Y22" s="566"/>
      <c r="Z22" s="567">
        <v>16</v>
      </c>
      <c r="AA22" s="567"/>
      <c r="AB22" s="567"/>
      <c r="AC22" s="567"/>
      <c r="AD22" s="568">
        <v>8332462</v>
      </c>
      <c r="AE22" s="568"/>
      <c r="AF22" s="568"/>
      <c r="AG22" s="568"/>
      <c r="AH22" s="568"/>
      <c r="AI22" s="568"/>
      <c r="AJ22" s="568"/>
      <c r="AK22" s="568"/>
      <c r="AL22" s="572">
        <v>43.2</v>
      </c>
      <c r="AM22" s="350"/>
      <c r="AN22" s="350"/>
      <c r="AO22" s="573"/>
      <c r="AP22" s="570" t="s">
        <v>370</v>
      </c>
      <c r="AQ22" s="585"/>
      <c r="AR22" s="585"/>
      <c r="AS22" s="585"/>
      <c r="AT22" s="585"/>
      <c r="AU22" s="585"/>
      <c r="AV22" s="585"/>
      <c r="AW22" s="585"/>
      <c r="AX22" s="585"/>
      <c r="AY22" s="585"/>
      <c r="AZ22" s="585"/>
      <c r="BA22" s="585"/>
      <c r="BB22" s="585"/>
      <c r="BC22" s="585"/>
      <c r="BD22" s="585"/>
      <c r="BE22" s="585"/>
      <c r="BF22" s="586"/>
      <c r="BG22" s="565" t="s">
        <v>202</v>
      </c>
      <c r="BH22" s="344"/>
      <c r="BI22" s="344"/>
      <c r="BJ22" s="344"/>
      <c r="BK22" s="344"/>
      <c r="BL22" s="344"/>
      <c r="BM22" s="344"/>
      <c r="BN22" s="566"/>
      <c r="BO22" s="567" t="s">
        <v>202</v>
      </c>
      <c r="BP22" s="567"/>
      <c r="BQ22" s="567"/>
      <c r="BR22" s="567"/>
      <c r="BS22" s="568" t="s">
        <v>202</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0" t="s">
        <v>292</v>
      </c>
      <c r="C23" s="470"/>
      <c r="D23" s="470"/>
      <c r="E23" s="470"/>
      <c r="F23" s="470"/>
      <c r="G23" s="470"/>
      <c r="H23" s="470"/>
      <c r="I23" s="470"/>
      <c r="J23" s="470"/>
      <c r="K23" s="470"/>
      <c r="L23" s="470"/>
      <c r="M23" s="470"/>
      <c r="N23" s="470"/>
      <c r="O23" s="470"/>
      <c r="P23" s="470"/>
      <c r="Q23" s="571"/>
      <c r="R23" s="565">
        <v>1064956</v>
      </c>
      <c r="S23" s="344"/>
      <c r="T23" s="344"/>
      <c r="U23" s="344"/>
      <c r="V23" s="344"/>
      <c r="W23" s="344"/>
      <c r="X23" s="344"/>
      <c r="Y23" s="566"/>
      <c r="Z23" s="567">
        <v>2</v>
      </c>
      <c r="AA23" s="567"/>
      <c r="AB23" s="567"/>
      <c r="AC23" s="567"/>
      <c r="AD23" s="568" t="s">
        <v>202</v>
      </c>
      <c r="AE23" s="568"/>
      <c r="AF23" s="568"/>
      <c r="AG23" s="568"/>
      <c r="AH23" s="568"/>
      <c r="AI23" s="568"/>
      <c r="AJ23" s="568"/>
      <c r="AK23" s="568"/>
      <c r="AL23" s="572" t="s">
        <v>202</v>
      </c>
      <c r="AM23" s="350"/>
      <c r="AN23" s="350"/>
      <c r="AO23" s="573"/>
      <c r="AP23" s="570" t="s">
        <v>125</v>
      </c>
      <c r="AQ23" s="585"/>
      <c r="AR23" s="585"/>
      <c r="AS23" s="585"/>
      <c r="AT23" s="585"/>
      <c r="AU23" s="585"/>
      <c r="AV23" s="585"/>
      <c r="AW23" s="585"/>
      <c r="AX23" s="585"/>
      <c r="AY23" s="585"/>
      <c r="AZ23" s="585"/>
      <c r="BA23" s="585"/>
      <c r="BB23" s="585"/>
      <c r="BC23" s="585"/>
      <c r="BD23" s="585"/>
      <c r="BE23" s="585"/>
      <c r="BF23" s="586"/>
      <c r="BG23" s="565" t="s">
        <v>202</v>
      </c>
      <c r="BH23" s="344"/>
      <c r="BI23" s="344"/>
      <c r="BJ23" s="344"/>
      <c r="BK23" s="344"/>
      <c r="BL23" s="344"/>
      <c r="BM23" s="344"/>
      <c r="BN23" s="566"/>
      <c r="BO23" s="567" t="s">
        <v>202</v>
      </c>
      <c r="BP23" s="567"/>
      <c r="BQ23" s="567"/>
      <c r="BR23" s="567"/>
      <c r="BS23" s="568" t="s">
        <v>202</v>
      </c>
      <c r="BT23" s="568"/>
      <c r="BU23" s="568"/>
      <c r="BV23" s="568"/>
      <c r="BW23" s="568"/>
      <c r="BX23" s="568"/>
      <c r="BY23" s="568"/>
      <c r="BZ23" s="568"/>
      <c r="CA23" s="568"/>
      <c r="CB23" s="569"/>
      <c r="CD23" s="338" t="s">
        <v>314</v>
      </c>
      <c r="CE23" s="339"/>
      <c r="CF23" s="339"/>
      <c r="CG23" s="339"/>
      <c r="CH23" s="339"/>
      <c r="CI23" s="339"/>
      <c r="CJ23" s="339"/>
      <c r="CK23" s="339"/>
      <c r="CL23" s="339"/>
      <c r="CM23" s="339"/>
      <c r="CN23" s="339"/>
      <c r="CO23" s="339"/>
      <c r="CP23" s="339"/>
      <c r="CQ23" s="388"/>
      <c r="CR23" s="338" t="s">
        <v>372</v>
      </c>
      <c r="CS23" s="339"/>
      <c r="CT23" s="339"/>
      <c r="CU23" s="339"/>
      <c r="CV23" s="339"/>
      <c r="CW23" s="339"/>
      <c r="CX23" s="339"/>
      <c r="CY23" s="388"/>
      <c r="CZ23" s="338" t="s">
        <v>376</v>
      </c>
      <c r="DA23" s="339"/>
      <c r="DB23" s="339"/>
      <c r="DC23" s="388"/>
      <c r="DD23" s="338" t="s">
        <v>298</v>
      </c>
      <c r="DE23" s="339"/>
      <c r="DF23" s="339"/>
      <c r="DG23" s="339"/>
      <c r="DH23" s="339"/>
      <c r="DI23" s="339"/>
      <c r="DJ23" s="339"/>
      <c r="DK23" s="388"/>
      <c r="DL23" s="592" t="s">
        <v>378</v>
      </c>
      <c r="DM23" s="593"/>
      <c r="DN23" s="593"/>
      <c r="DO23" s="593"/>
      <c r="DP23" s="593"/>
      <c r="DQ23" s="593"/>
      <c r="DR23" s="593"/>
      <c r="DS23" s="593"/>
      <c r="DT23" s="593"/>
      <c r="DU23" s="593"/>
      <c r="DV23" s="594"/>
      <c r="DW23" s="338" t="s">
        <v>379</v>
      </c>
      <c r="DX23" s="339"/>
      <c r="DY23" s="339"/>
      <c r="DZ23" s="339"/>
      <c r="EA23" s="339"/>
      <c r="EB23" s="339"/>
      <c r="EC23" s="388"/>
    </row>
    <row r="24" spans="2:133" ht="11.25" customHeight="1" x14ac:dyDescent="0.15">
      <c r="B24" s="570" t="s">
        <v>380</v>
      </c>
      <c r="C24" s="470"/>
      <c r="D24" s="470"/>
      <c r="E24" s="470"/>
      <c r="F24" s="470"/>
      <c r="G24" s="470"/>
      <c r="H24" s="470"/>
      <c r="I24" s="470"/>
      <c r="J24" s="470"/>
      <c r="K24" s="470"/>
      <c r="L24" s="470"/>
      <c r="M24" s="470"/>
      <c r="N24" s="470"/>
      <c r="O24" s="470"/>
      <c r="P24" s="470"/>
      <c r="Q24" s="571"/>
      <c r="R24" s="565" t="s">
        <v>202</v>
      </c>
      <c r="S24" s="344"/>
      <c r="T24" s="344"/>
      <c r="U24" s="344"/>
      <c r="V24" s="344"/>
      <c r="W24" s="344"/>
      <c r="X24" s="344"/>
      <c r="Y24" s="566"/>
      <c r="Z24" s="567" t="s">
        <v>202</v>
      </c>
      <c r="AA24" s="567"/>
      <c r="AB24" s="567"/>
      <c r="AC24" s="567"/>
      <c r="AD24" s="568" t="s">
        <v>202</v>
      </c>
      <c r="AE24" s="568"/>
      <c r="AF24" s="568"/>
      <c r="AG24" s="568"/>
      <c r="AH24" s="568"/>
      <c r="AI24" s="568"/>
      <c r="AJ24" s="568"/>
      <c r="AK24" s="568"/>
      <c r="AL24" s="572" t="s">
        <v>202</v>
      </c>
      <c r="AM24" s="350"/>
      <c r="AN24" s="350"/>
      <c r="AO24" s="573"/>
      <c r="AP24" s="570" t="s">
        <v>381</v>
      </c>
      <c r="AQ24" s="585"/>
      <c r="AR24" s="585"/>
      <c r="AS24" s="585"/>
      <c r="AT24" s="585"/>
      <c r="AU24" s="585"/>
      <c r="AV24" s="585"/>
      <c r="AW24" s="585"/>
      <c r="AX24" s="585"/>
      <c r="AY24" s="585"/>
      <c r="AZ24" s="585"/>
      <c r="BA24" s="585"/>
      <c r="BB24" s="585"/>
      <c r="BC24" s="585"/>
      <c r="BD24" s="585"/>
      <c r="BE24" s="585"/>
      <c r="BF24" s="586"/>
      <c r="BG24" s="565" t="s">
        <v>202</v>
      </c>
      <c r="BH24" s="344"/>
      <c r="BI24" s="344"/>
      <c r="BJ24" s="344"/>
      <c r="BK24" s="344"/>
      <c r="BL24" s="344"/>
      <c r="BM24" s="344"/>
      <c r="BN24" s="566"/>
      <c r="BO24" s="567" t="s">
        <v>202</v>
      </c>
      <c r="BP24" s="567"/>
      <c r="BQ24" s="567"/>
      <c r="BR24" s="567"/>
      <c r="BS24" s="568" t="s">
        <v>202</v>
      </c>
      <c r="BT24" s="568"/>
      <c r="BU24" s="568"/>
      <c r="BV24" s="568"/>
      <c r="BW24" s="568"/>
      <c r="BX24" s="568"/>
      <c r="BY24" s="568"/>
      <c r="BZ24" s="568"/>
      <c r="CA24" s="568"/>
      <c r="CB24" s="569"/>
      <c r="CD24" s="554" t="s">
        <v>382</v>
      </c>
      <c r="CE24" s="555"/>
      <c r="CF24" s="555"/>
      <c r="CG24" s="555"/>
      <c r="CH24" s="555"/>
      <c r="CI24" s="555"/>
      <c r="CJ24" s="555"/>
      <c r="CK24" s="555"/>
      <c r="CL24" s="555"/>
      <c r="CM24" s="555"/>
      <c r="CN24" s="555"/>
      <c r="CO24" s="555"/>
      <c r="CP24" s="555"/>
      <c r="CQ24" s="556"/>
      <c r="CR24" s="557">
        <v>22358382</v>
      </c>
      <c r="CS24" s="558"/>
      <c r="CT24" s="558"/>
      <c r="CU24" s="558"/>
      <c r="CV24" s="558"/>
      <c r="CW24" s="558"/>
      <c r="CX24" s="558"/>
      <c r="CY24" s="559"/>
      <c r="CZ24" s="562">
        <v>45.3</v>
      </c>
      <c r="DA24" s="563"/>
      <c r="DB24" s="563"/>
      <c r="DC24" s="574"/>
      <c r="DD24" s="595">
        <v>12140123</v>
      </c>
      <c r="DE24" s="558"/>
      <c r="DF24" s="558"/>
      <c r="DG24" s="558"/>
      <c r="DH24" s="558"/>
      <c r="DI24" s="558"/>
      <c r="DJ24" s="558"/>
      <c r="DK24" s="559"/>
      <c r="DL24" s="595">
        <v>11087319</v>
      </c>
      <c r="DM24" s="558"/>
      <c r="DN24" s="558"/>
      <c r="DO24" s="558"/>
      <c r="DP24" s="558"/>
      <c r="DQ24" s="558"/>
      <c r="DR24" s="558"/>
      <c r="DS24" s="558"/>
      <c r="DT24" s="558"/>
      <c r="DU24" s="558"/>
      <c r="DV24" s="559"/>
      <c r="DW24" s="562">
        <v>57.1</v>
      </c>
      <c r="DX24" s="563"/>
      <c r="DY24" s="563"/>
      <c r="DZ24" s="563"/>
      <c r="EA24" s="563"/>
      <c r="EB24" s="563"/>
      <c r="EC24" s="564"/>
    </row>
    <row r="25" spans="2:133" ht="11.25" customHeight="1" x14ac:dyDescent="0.15">
      <c r="B25" s="570" t="s">
        <v>83</v>
      </c>
      <c r="C25" s="470"/>
      <c r="D25" s="470"/>
      <c r="E25" s="470"/>
      <c r="F25" s="470"/>
      <c r="G25" s="470"/>
      <c r="H25" s="470"/>
      <c r="I25" s="470"/>
      <c r="J25" s="470"/>
      <c r="K25" s="470"/>
      <c r="L25" s="470"/>
      <c r="M25" s="470"/>
      <c r="N25" s="470"/>
      <c r="O25" s="470"/>
      <c r="P25" s="470"/>
      <c r="Q25" s="571"/>
      <c r="R25" s="565">
        <v>18691963</v>
      </c>
      <c r="S25" s="344"/>
      <c r="T25" s="344"/>
      <c r="U25" s="344"/>
      <c r="V25" s="344"/>
      <c r="W25" s="344"/>
      <c r="X25" s="344"/>
      <c r="Y25" s="566"/>
      <c r="Z25" s="567">
        <v>35.9</v>
      </c>
      <c r="AA25" s="567"/>
      <c r="AB25" s="567"/>
      <c r="AC25" s="567"/>
      <c r="AD25" s="568">
        <v>17627007</v>
      </c>
      <c r="AE25" s="568"/>
      <c r="AF25" s="568"/>
      <c r="AG25" s="568"/>
      <c r="AH25" s="568"/>
      <c r="AI25" s="568"/>
      <c r="AJ25" s="568"/>
      <c r="AK25" s="568"/>
      <c r="AL25" s="572">
        <v>91.3</v>
      </c>
      <c r="AM25" s="350"/>
      <c r="AN25" s="350"/>
      <c r="AO25" s="573"/>
      <c r="AP25" s="570" t="s">
        <v>273</v>
      </c>
      <c r="AQ25" s="585"/>
      <c r="AR25" s="585"/>
      <c r="AS25" s="585"/>
      <c r="AT25" s="585"/>
      <c r="AU25" s="585"/>
      <c r="AV25" s="585"/>
      <c r="AW25" s="585"/>
      <c r="AX25" s="585"/>
      <c r="AY25" s="585"/>
      <c r="AZ25" s="585"/>
      <c r="BA25" s="585"/>
      <c r="BB25" s="585"/>
      <c r="BC25" s="585"/>
      <c r="BD25" s="585"/>
      <c r="BE25" s="585"/>
      <c r="BF25" s="586"/>
      <c r="BG25" s="565" t="s">
        <v>202</v>
      </c>
      <c r="BH25" s="344"/>
      <c r="BI25" s="344"/>
      <c r="BJ25" s="344"/>
      <c r="BK25" s="344"/>
      <c r="BL25" s="344"/>
      <c r="BM25" s="344"/>
      <c r="BN25" s="566"/>
      <c r="BO25" s="567" t="s">
        <v>202</v>
      </c>
      <c r="BP25" s="567"/>
      <c r="BQ25" s="567"/>
      <c r="BR25" s="567"/>
      <c r="BS25" s="568" t="s">
        <v>202</v>
      </c>
      <c r="BT25" s="568"/>
      <c r="BU25" s="568"/>
      <c r="BV25" s="568"/>
      <c r="BW25" s="568"/>
      <c r="BX25" s="568"/>
      <c r="BY25" s="568"/>
      <c r="BZ25" s="568"/>
      <c r="CA25" s="568"/>
      <c r="CB25" s="569"/>
      <c r="CD25" s="570" t="s">
        <v>201</v>
      </c>
      <c r="CE25" s="470"/>
      <c r="CF25" s="470"/>
      <c r="CG25" s="470"/>
      <c r="CH25" s="470"/>
      <c r="CI25" s="470"/>
      <c r="CJ25" s="470"/>
      <c r="CK25" s="470"/>
      <c r="CL25" s="470"/>
      <c r="CM25" s="470"/>
      <c r="CN25" s="470"/>
      <c r="CO25" s="470"/>
      <c r="CP25" s="470"/>
      <c r="CQ25" s="571"/>
      <c r="CR25" s="565">
        <v>5942800</v>
      </c>
      <c r="CS25" s="596"/>
      <c r="CT25" s="596"/>
      <c r="CU25" s="596"/>
      <c r="CV25" s="596"/>
      <c r="CW25" s="596"/>
      <c r="CX25" s="596"/>
      <c r="CY25" s="597"/>
      <c r="CZ25" s="572">
        <v>12</v>
      </c>
      <c r="DA25" s="598"/>
      <c r="DB25" s="598"/>
      <c r="DC25" s="600"/>
      <c r="DD25" s="575">
        <v>5507768</v>
      </c>
      <c r="DE25" s="596"/>
      <c r="DF25" s="596"/>
      <c r="DG25" s="596"/>
      <c r="DH25" s="596"/>
      <c r="DI25" s="596"/>
      <c r="DJ25" s="596"/>
      <c r="DK25" s="597"/>
      <c r="DL25" s="575">
        <v>5381119</v>
      </c>
      <c r="DM25" s="596"/>
      <c r="DN25" s="596"/>
      <c r="DO25" s="596"/>
      <c r="DP25" s="596"/>
      <c r="DQ25" s="596"/>
      <c r="DR25" s="596"/>
      <c r="DS25" s="596"/>
      <c r="DT25" s="596"/>
      <c r="DU25" s="596"/>
      <c r="DV25" s="597"/>
      <c r="DW25" s="572">
        <v>27.7</v>
      </c>
      <c r="DX25" s="598"/>
      <c r="DY25" s="598"/>
      <c r="DZ25" s="598"/>
      <c r="EA25" s="598"/>
      <c r="EB25" s="598"/>
      <c r="EC25" s="599"/>
    </row>
    <row r="26" spans="2:133" ht="11.25" customHeight="1" x14ac:dyDescent="0.15">
      <c r="B26" s="570" t="s">
        <v>385</v>
      </c>
      <c r="C26" s="470"/>
      <c r="D26" s="470"/>
      <c r="E26" s="470"/>
      <c r="F26" s="470"/>
      <c r="G26" s="470"/>
      <c r="H26" s="470"/>
      <c r="I26" s="470"/>
      <c r="J26" s="470"/>
      <c r="K26" s="470"/>
      <c r="L26" s="470"/>
      <c r="M26" s="470"/>
      <c r="N26" s="470"/>
      <c r="O26" s="470"/>
      <c r="P26" s="470"/>
      <c r="Q26" s="571"/>
      <c r="R26" s="565">
        <v>4374</v>
      </c>
      <c r="S26" s="344"/>
      <c r="T26" s="344"/>
      <c r="U26" s="344"/>
      <c r="V26" s="344"/>
      <c r="W26" s="344"/>
      <c r="X26" s="344"/>
      <c r="Y26" s="566"/>
      <c r="Z26" s="567">
        <v>0</v>
      </c>
      <c r="AA26" s="567"/>
      <c r="AB26" s="567"/>
      <c r="AC26" s="567"/>
      <c r="AD26" s="568">
        <v>4374</v>
      </c>
      <c r="AE26" s="568"/>
      <c r="AF26" s="568"/>
      <c r="AG26" s="568"/>
      <c r="AH26" s="568"/>
      <c r="AI26" s="568"/>
      <c r="AJ26" s="568"/>
      <c r="AK26" s="568"/>
      <c r="AL26" s="572">
        <v>0</v>
      </c>
      <c r="AM26" s="350"/>
      <c r="AN26" s="350"/>
      <c r="AO26" s="573"/>
      <c r="AP26" s="570" t="s">
        <v>388</v>
      </c>
      <c r="AQ26" s="585"/>
      <c r="AR26" s="585"/>
      <c r="AS26" s="585"/>
      <c r="AT26" s="585"/>
      <c r="AU26" s="585"/>
      <c r="AV26" s="585"/>
      <c r="AW26" s="585"/>
      <c r="AX26" s="585"/>
      <c r="AY26" s="585"/>
      <c r="AZ26" s="585"/>
      <c r="BA26" s="585"/>
      <c r="BB26" s="585"/>
      <c r="BC26" s="585"/>
      <c r="BD26" s="585"/>
      <c r="BE26" s="585"/>
      <c r="BF26" s="586"/>
      <c r="BG26" s="565" t="s">
        <v>202</v>
      </c>
      <c r="BH26" s="344"/>
      <c r="BI26" s="344"/>
      <c r="BJ26" s="344"/>
      <c r="BK26" s="344"/>
      <c r="BL26" s="344"/>
      <c r="BM26" s="344"/>
      <c r="BN26" s="566"/>
      <c r="BO26" s="567" t="s">
        <v>202</v>
      </c>
      <c r="BP26" s="567"/>
      <c r="BQ26" s="567"/>
      <c r="BR26" s="567"/>
      <c r="BS26" s="568" t="s">
        <v>202</v>
      </c>
      <c r="BT26" s="568"/>
      <c r="BU26" s="568"/>
      <c r="BV26" s="568"/>
      <c r="BW26" s="568"/>
      <c r="BX26" s="568"/>
      <c r="BY26" s="568"/>
      <c r="BZ26" s="568"/>
      <c r="CA26" s="568"/>
      <c r="CB26" s="569"/>
      <c r="CD26" s="570" t="s">
        <v>128</v>
      </c>
      <c r="CE26" s="470"/>
      <c r="CF26" s="470"/>
      <c r="CG26" s="470"/>
      <c r="CH26" s="470"/>
      <c r="CI26" s="470"/>
      <c r="CJ26" s="470"/>
      <c r="CK26" s="470"/>
      <c r="CL26" s="470"/>
      <c r="CM26" s="470"/>
      <c r="CN26" s="470"/>
      <c r="CO26" s="470"/>
      <c r="CP26" s="470"/>
      <c r="CQ26" s="571"/>
      <c r="CR26" s="565">
        <v>3405743</v>
      </c>
      <c r="CS26" s="344"/>
      <c r="CT26" s="344"/>
      <c r="CU26" s="344"/>
      <c r="CV26" s="344"/>
      <c r="CW26" s="344"/>
      <c r="CX26" s="344"/>
      <c r="CY26" s="566"/>
      <c r="CZ26" s="572">
        <v>6.9</v>
      </c>
      <c r="DA26" s="598"/>
      <c r="DB26" s="598"/>
      <c r="DC26" s="600"/>
      <c r="DD26" s="575">
        <v>3341710</v>
      </c>
      <c r="DE26" s="344"/>
      <c r="DF26" s="344"/>
      <c r="DG26" s="344"/>
      <c r="DH26" s="344"/>
      <c r="DI26" s="344"/>
      <c r="DJ26" s="344"/>
      <c r="DK26" s="566"/>
      <c r="DL26" s="575" t="s">
        <v>202</v>
      </c>
      <c r="DM26" s="344"/>
      <c r="DN26" s="344"/>
      <c r="DO26" s="344"/>
      <c r="DP26" s="344"/>
      <c r="DQ26" s="344"/>
      <c r="DR26" s="344"/>
      <c r="DS26" s="344"/>
      <c r="DT26" s="344"/>
      <c r="DU26" s="344"/>
      <c r="DV26" s="566"/>
      <c r="DW26" s="572" t="s">
        <v>202</v>
      </c>
      <c r="DX26" s="598"/>
      <c r="DY26" s="598"/>
      <c r="DZ26" s="598"/>
      <c r="EA26" s="598"/>
      <c r="EB26" s="598"/>
      <c r="EC26" s="599"/>
    </row>
    <row r="27" spans="2:133" ht="11.25" customHeight="1" x14ac:dyDescent="0.15">
      <c r="B27" s="570" t="s">
        <v>160</v>
      </c>
      <c r="C27" s="470"/>
      <c r="D27" s="470"/>
      <c r="E27" s="470"/>
      <c r="F27" s="470"/>
      <c r="G27" s="470"/>
      <c r="H27" s="470"/>
      <c r="I27" s="470"/>
      <c r="J27" s="470"/>
      <c r="K27" s="470"/>
      <c r="L27" s="470"/>
      <c r="M27" s="470"/>
      <c r="N27" s="470"/>
      <c r="O27" s="470"/>
      <c r="P27" s="470"/>
      <c r="Q27" s="571"/>
      <c r="R27" s="565">
        <v>28907</v>
      </c>
      <c r="S27" s="344"/>
      <c r="T27" s="344"/>
      <c r="U27" s="344"/>
      <c r="V27" s="344"/>
      <c r="W27" s="344"/>
      <c r="X27" s="344"/>
      <c r="Y27" s="566"/>
      <c r="Z27" s="567">
        <v>0.1</v>
      </c>
      <c r="AA27" s="567"/>
      <c r="AB27" s="567"/>
      <c r="AC27" s="567"/>
      <c r="AD27" s="568" t="s">
        <v>202</v>
      </c>
      <c r="AE27" s="568"/>
      <c r="AF27" s="568"/>
      <c r="AG27" s="568"/>
      <c r="AH27" s="568"/>
      <c r="AI27" s="568"/>
      <c r="AJ27" s="568"/>
      <c r="AK27" s="568"/>
      <c r="AL27" s="572" t="s">
        <v>202</v>
      </c>
      <c r="AM27" s="350"/>
      <c r="AN27" s="350"/>
      <c r="AO27" s="573"/>
      <c r="AP27" s="570" t="s">
        <v>389</v>
      </c>
      <c r="AQ27" s="470"/>
      <c r="AR27" s="470"/>
      <c r="AS27" s="470"/>
      <c r="AT27" s="470"/>
      <c r="AU27" s="470"/>
      <c r="AV27" s="470"/>
      <c r="AW27" s="470"/>
      <c r="AX27" s="470"/>
      <c r="AY27" s="470"/>
      <c r="AZ27" s="470"/>
      <c r="BA27" s="470"/>
      <c r="BB27" s="470"/>
      <c r="BC27" s="470"/>
      <c r="BD27" s="470"/>
      <c r="BE27" s="470"/>
      <c r="BF27" s="571"/>
      <c r="BG27" s="565">
        <v>7351506</v>
      </c>
      <c r="BH27" s="344"/>
      <c r="BI27" s="344"/>
      <c r="BJ27" s="344"/>
      <c r="BK27" s="344"/>
      <c r="BL27" s="344"/>
      <c r="BM27" s="344"/>
      <c r="BN27" s="566"/>
      <c r="BO27" s="567">
        <v>100</v>
      </c>
      <c r="BP27" s="567"/>
      <c r="BQ27" s="567"/>
      <c r="BR27" s="567"/>
      <c r="BS27" s="568" t="s">
        <v>202</v>
      </c>
      <c r="BT27" s="568"/>
      <c r="BU27" s="568"/>
      <c r="BV27" s="568"/>
      <c r="BW27" s="568"/>
      <c r="BX27" s="568"/>
      <c r="BY27" s="568"/>
      <c r="BZ27" s="568"/>
      <c r="CA27" s="568"/>
      <c r="CB27" s="569"/>
      <c r="CD27" s="570" t="s">
        <v>226</v>
      </c>
      <c r="CE27" s="470"/>
      <c r="CF27" s="470"/>
      <c r="CG27" s="470"/>
      <c r="CH27" s="470"/>
      <c r="CI27" s="470"/>
      <c r="CJ27" s="470"/>
      <c r="CK27" s="470"/>
      <c r="CL27" s="470"/>
      <c r="CM27" s="470"/>
      <c r="CN27" s="470"/>
      <c r="CO27" s="470"/>
      <c r="CP27" s="470"/>
      <c r="CQ27" s="571"/>
      <c r="CR27" s="565">
        <v>13941119</v>
      </c>
      <c r="CS27" s="596"/>
      <c r="CT27" s="596"/>
      <c r="CU27" s="596"/>
      <c r="CV27" s="596"/>
      <c r="CW27" s="596"/>
      <c r="CX27" s="596"/>
      <c r="CY27" s="597"/>
      <c r="CZ27" s="572">
        <v>28.2</v>
      </c>
      <c r="DA27" s="598"/>
      <c r="DB27" s="598"/>
      <c r="DC27" s="600"/>
      <c r="DD27" s="575">
        <v>4332492</v>
      </c>
      <c r="DE27" s="596"/>
      <c r="DF27" s="596"/>
      <c r="DG27" s="596"/>
      <c r="DH27" s="596"/>
      <c r="DI27" s="596"/>
      <c r="DJ27" s="596"/>
      <c r="DK27" s="597"/>
      <c r="DL27" s="575">
        <v>3406337</v>
      </c>
      <c r="DM27" s="596"/>
      <c r="DN27" s="596"/>
      <c r="DO27" s="596"/>
      <c r="DP27" s="596"/>
      <c r="DQ27" s="596"/>
      <c r="DR27" s="596"/>
      <c r="DS27" s="596"/>
      <c r="DT27" s="596"/>
      <c r="DU27" s="596"/>
      <c r="DV27" s="597"/>
      <c r="DW27" s="572">
        <v>17.5</v>
      </c>
      <c r="DX27" s="598"/>
      <c r="DY27" s="598"/>
      <c r="DZ27" s="598"/>
      <c r="EA27" s="598"/>
      <c r="EB27" s="598"/>
      <c r="EC27" s="599"/>
    </row>
    <row r="28" spans="2:133" ht="11.25" customHeight="1" x14ac:dyDescent="0.15">
      <c r="B28" s="570" t="s">
        <v>312</v>
      </c>
      <c r="C28" s="470"/>
      <c r="D28" s="470"/>
      <c r="E28" s="470"/>
      <c r="F28" s="470"/>
      <c r="G28" s="470"/>
      <c r="H28" s="470"/>
      <c r="I28" s="470"/>
      <c r="J28" s="470"/>
      <c r="K28" s="470"/>
      <c r="L28" s="470"/>
      <c r="M28" s="470"/>
      <c r="N28" s="470"/>
      <c r="O28" s="470"/>
      <c r="P28" s="470"/>
      <c r="Q28" s="571"/>
      <c r="R28" s="565">
        <v>550121</v>
      </c>
      <c r="S28" s="344"/>
      <c r="T28" s="344"/>
      <c r="U28" s="344"/>
      <c r="V28" s="344"/>
      <c r="W28" s="344"/>
      <c r="X28" s="344"/>
      <c r="Y28" s="566"/>
      <c r="Z28" s="567">
        <v>1.1000000000000001</v>
      </c>
      <c r="AA28" s="567"/>
      <c r="AB28" s="567"/>
      <c r="AC28" s="567"/>
      <c r="AD28" s="568">
        <v>27968</v>
      </c>
      <c r="AE28" s="568"/>
      <c r="AF28" s="568"/>
      <c r="AG28" s="568"/>
      <c r="AH28" s="568"/>
      <c r="AI28" s="568"/>
      <c r="AJ28" s="568"/>
      <c r="AK28" s="568"/>
      <c r="AL28" s="572">
        <v>0.1</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383</v>
      </c>
      <c r="CE28" s="470"/>
      <c r="CF28" s="470"/>
      <c r="CG28" s="470"/>
      <c r="CH28" s="470"/>
      <c r="CI28" s="470"/>
      <c r="CJ28" s="470"/>
      <c r="CK28" s="470"/>
      <c r="CL28" s="470"/>
      <c r="CM28" s="470"/>
      <c r="CN28" s="470"/>
      <c r="CO28" s="470"/>
      <c r="CP28" s="470"/>
      <c r="CQ28" s="571"/>
      <c r="CR28" s="565">
        <v>2474463</v>
      </c>
      <c r="CS28" s="344"/>
      <c r="CT28" s="344"/>
      <c r="CU28" s="344"/>
      <c r="CV28" s="344"/>
      <c r="CW28" s="344"/>
      <c r="CX28" s="344"/>
      <c r="CY28" s="566"/>
      <c r="CZ28" s="572">
        <v>5</v>
      </c>
      <c r="DA28" s="598"/>
      <c r="DB28" s="598"/>
      <c r="DC28" s="600"/>
      <c r="DD28" s="575">
        <v>2299863</v>
      </c>
      <c r="DE28" s="344"/>
      <c r="DF28" s="344"/>
      <c r="DG28" s="344"/>
      <c r="DH28" s="344"/>
      <c r="DI28" s="344"/>
      <c r="DJ28" s="344"/>
      <c r="DK28" s="566"/>
      <c r="DL28" s="575">
        <v>2299863</v>
      </c>
      <c r="DM28" s="344"/>
      <c r="DN28" s="344"/>
      <c r="DO28" s="344"/>
      <c r="DP28" s="344"/>
      <c r="DQ28" s="344"/>
      <c r="DR28" s="344"/>
      <c r="DS28" s="344"/>
      <c r="DT28" s="344"/>
      <c r="DU28" s="344"/>
      <c r="DV28" s="566"/>
      <c r="DW28" s="572">
        <v>11.8</v>
      </c>
      <c r="DX28" s="598"/>
      <c r="DY28" s="598"/>
      <c r="DZ28" s="598"/>
      <c r="EA28" s="598"/>
      <c r="EB28" s="598"/>
      <c r="EC28" s="599"/>
    </row>
    <row r="29" spans="2:133" ht="11.25" customHeight="1" x14ac:dyDescent="0.15">
      <c r="B29" s="570" t="s">
        <v>19</v>
      </c>
      <c r="C29" s="470"/>
      <c r="D29" s="470"/>
      <c r="E29" s="470"/>
      <c r="F29" s="470"/>
      <c r="G29" s="470"/>
      <c r="H29" s="470"/>
      <c r="I29" s="470"/>
      <c r="J29" s="470"/>
      <c r="K29" s="470"/>
      <c r="L29" s="470"/>
      <c r="M29" s="470"/>
      <c r="N29" s="470"/>
      <c r="O29" s="470"/>
      <c r="P29" s="470"/>
      <c r="Q29" s="571"/>
      <c r="R29" s="565">
        <v>105833</v>
      </c>
      <c r="S29" s="344"/>
      <c r="T29" s="344"/>
      <c r="U29" s="344"/>
      <c r="V29" s="344"/>
      <c r="W29" s="344"/>
      <c r="X29" s="344"/>
      <c r="Y29" s="566"/>
      <c r="Z29" s="567">
        <v>0.2</v>
      </c>
      <c r="AA29" s="567"/>
      <c r="AB29" s="567"/>
      <c r="AC29" s="567"/>
      <c r="AD29" s="568" t="s">
        <v>202</v>
      </c>
      <c r="AE29" s="568"/>
      <c r="AF29" s="568"/>
      <c r="AG29" s="568"/>
      <c r="AH29" s="568"/>
      <c r="AI29" s="568"/>
      <c r="AJ29" s="568"/>
      <c r="AK29" s="568"/>
      <c r="AL29" s="572" t="s">
        <v>202</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179</v>
      </c>
      <c r="CE29" s="457"/>
      <c r="CF29" s="570" t="s">
        <v>23</v>
      </c>
      <c r="CG29" s="470"/>
      <c r="CH29" s="470"/>
      <c r="CI29" s="470"/>
      <c r="CJ29" s="470"/>
      <c r="CK29" s="470"/>
      <c r="CL29" s="470"/>
      <c r="CM29" s="470"/>
      <c r="CN29" s="470"/>
      <c r="CO29" s="470"/>
      <c r="CP29" s="470"/>
      <c r="CQ29" s="571"/>
      <c r="CR29" s="565">
        <v>2474211</v>
      </c>
      <c r="CS29" s="596"/>
      <c r="CT29" s="596"/>
      <c r="CU29" s="596"/>
      <c r="CV29" s="596"/>
      <c r="CW29" s="596"/>
      <c r="CX29" s="596"/>
      <c r="CY29" s="597"/>
      <c r="CZ29" s="572">
        <v>5</v>
      </c>
      <c r="DA29" s="598"/>
      <c r="DB29" s="598"/>
      <c r="DC29" s="600"/>
      <c r="DD29" s="575">
        <v>2299611</v>
      </c>
      <c r="DE29" s="596"/>
      <c r="DF29" s="596"/>
      <c r="DG29" s="596"/>
      <c r="DH29" s="596"/>
      <c r="DI29" s="596"/>
      <c r="DJ29" s="596"/>
      <c r="DK29" s="597"/>
      <c r="DL29" s="575">
        <v>2299611</v>
      </c>
      <c r="DM29" s="596"/>
      <c r="DN29" s="596"/>
      <c r="DO29" s="596"/>
      <c r="DP29" s="596"/>
      <c r="DQ29" s="596"/>
      <c r="DR29" s="596"/>
      <c r="DS29" s="596"/>
      <c r="DT29" s="596"/>
      <c r="DU29" s="596"/>
      <c r="DV29" s="597"/>
      <c r="DW29" s="572">
        <v>11.8</v>
      </c>
      <c r="DX29" s="598"/>
      <c r="DY29" s="598"/>
      <c r="DZ29" s="598"/>
      <c r="EA29" s="598"/>
      <c r="EB29" s="598"/>
      <c r="EC29" s="599"/>
    </row>
    <row r="30" spans="2:133" ht="11.25" customHeight="1" x14ac:dyDescent="0.15">
      <c r="B30" s="570" t="s">
        <v>341</v>
      </c>
      <c r="C30" s="470"/>
      <c r="D30" s="470"/>
      <c r="E30" s="470"/>
      <c r="F30" s="470"/>
      <c r="G30" s="470"/>
      <c r="H30" s="470"/>
      <c r="I30" s="470"/>
      <c r="J30" s="470"/>
      <c r="K30" s="470"/>
      <c r="L30" s="470"/>
      <c r="M30" s="470"/>
      <c r="N30" s="470"/>
      <c r="O30" s="470"/>
      <c r="P30" s="470"/>
      <c r="Q30" s="571"/>
      <c r="R30" s="565">
        <v>15997379</v>
      </c>
      <c r="S30" s="344"/>
      <c r="T30" s="344"/>
      <c r="U30" s="344"/>
      <c r="V30" s="344"/>
      <c r="W30" s="344"/>
      <c r="X30" s="344"/>
      <c r="Y30" s="566"/>
      <c r="Z30" s="567">
        <v>30.8</v>
      </c>
      <c r="AA30" s="567"/>
      <c r="AB30" s="567"/>
      <c r="AC30" s="567"/>
      <c r="AD30" s="568" t="s">
        <v>202</v>
      </c>
      <c r="AE30" s="568"/>
      <c r="AF30" s="568"/>
      <c r="AG30" s="568"/>
      <c r="AH30" s="568"/>
      <c r="AI30" s="568"/>
      <c r="AJ30" s="568"/>
      <c r="AK30" s="568"/>
      <c r="AL30" s="572" t="s">
        <v>202</v>
      </c>
      <c r="AM30" s="350"/>
      <c r="AN30" s="350"/>
      <c r="AO30" s="573"/>
      <c r="AP30" s="338" t="s">
        <v>314</v>
      </c>
      <c r="AQ30" s="339"/>
      <c r="AR30" s="339"/>
      <c r="AS30" s="339"/>
      <c r="AT30" s="339"/>
      <c r="AU30" s="339"/>
      <c r="AV30" s="339"/>
      <c r="AW30" s="339"/>
      <c r="AX30" s="339"/>
      <c r="AY30" s="339"/>
      <c r="AZ30" s="339"/>
      <c r="BA30" s="339"/>
      <c r="BB30" s="339"/>
      <c r="BC30" s="339"/>
      <c r="BD30" s="339"/>
      <c r="BE30" s="339"/>
      <c r="BF30" s="388"/>
      <c r="BG30" s="338" t="s">
        <v>392</v>
      </c>
      <c r="BH30" s="601"/>
      <c r="BI30" s="601"/>
      <c r="BJ30" s="601"/>
      <c r="BK30" s="601"/>
      <c r="BL30" s="601"/>
      <c r="BM30" s="601"/>
      <c r="BN30" s="601"/>
      <c r="BO30" s="601"/>
      <c r="BP30" s="601"/>
      <c r="BQ30" s="602"/>
      <c r="BR30" s="338" t="s">
        <v>393</v>
      </c>
      <c r="BS30" s="601"/>
      <c r="BT30" s="601"/>
      <c r="BU30" s="601"/>
      <c r="BV30" s="601"/>
      <c r="BW30" s="601"/>
      <c r="BX30" s="601"/>
      <c r="BY30" s="601"/>
      <c r="BZ30" s="601"/>
      <c r="CA30" s="601"/>
      <c r="CB30" s="602"/>
      <c r="CD30" s="537"/>
      <c r="CE30" s="460"/>
      <c r="CF30" s="570" t="s">
        <v>394</v>
      </c>
      <c r="CG30" s="470"/>
      <c r="CH30" s="470"/>
      <c r="CI30" s="470"/>
      <c r="CJ30" s="470"/>
      <c r="CK30" s="470"/>
      <c r="CL30" s="470"/>
      <c r="CM30" s="470"/>
      <c r="CN30" s="470"/>
      <c r="CO30" s="470"/>
      <c r="CP30" s="470"/>
      <c r="CQ30" s="571"/>
      <c r="CR30" s="565">
        <v>2324872</v>
      </c>
      <c r="CS30" s="344"/>
      <c r="CT30" s="344"/>
      <c r="CU30" s="344"/>
      <c r="CV30" s="344"/>
      <c r="CW30" s="344"/>
      <c r="CX30" s="344"/>
      <c r="CY30" s="566"/>
      <c r="CZ30" s="572">
        <v>4.7</v>
      </c>
      <c r="DA30" s="598"/>
      <c r="DB30" s="598"/>
      <c r="DC30" s="600"/>
      <c r="DD30" s="575">
        <v>2161109</v>
      </c>
      <c r="DE30" s="344"/>
      <c r="DF30" s="344"/>
      <c r="DG30" s="344"/>
      <c r="DH30" s="344"/>
      <c r="DI30" s="344"/>
      <c r="DJ30" s="344"/>
      <c r="DK30" s="566"/>
      <c r="DL30" s="575">
        <v>2161109</v>
      </c>
      <c r="DM30" s="344"/>
      <c r="DN30" s="344"/>
      <c r="DO30" s="344"/>
      <c r="DP30" s="344"/>
      <c r="DQ30" s="344"/>
      <c r="DR30" s="344"/>
      <c r="DS30" s="344"/>
      <c r="DT30" s="344"/>
      <c r="DU30" s="344"/>
      <c r="DV30" s="566"/>
      <c r="DW30" s="572">
        <v>11.1</v>
      </c>
      <c r="DX30" s="598"/>
      <c r="DY30" s="598"/>
      <c r="DZ30" s="598"/>
      <c r="EA30" s="598"/>
      <c r="EB30" s="598"/>
      <c r="EC30" s="599"/>
    </row>
    <row r="31" spans="2:133" ht="11.25" customHeight="1" x14ac:dyDescent="0.15">
      <c r="B31" s="578" t="s">
        <v>55</v>
      </c>
      <c r="C31" s="579"/>
      <c r="D31" s="579"/>
      <c r="E31" s="579"/>
      <c r="F31" s="579"/>
      <c r="G31" s="579"/>
      <c r="H31" s="579"/>
      <c r="I31" s="579"/>
      <c r="J31" s="579"/>
      <c r="K31" s="579"/>
      <c r="L31" s="579"/>
      <c r="M31" s="579"/>
      <c r="N31" s="579"/>
      <c r="O31" s="579"/>
      <c r="P31" s="579"/>
      <c r="Q31" s="580"/>
      <c r="R31" s="565">
        <v>334672</v>
      </c>
      <c r="S31" s="344"/>
      <c r="T31" s="344"/>
      <c r="U31" s="344"/>
      <c r="V31" s="344"/>
      <c r="W31" s="344"/>
      <c r="X31" s="344"/>
      <c r="Y31" s="566"/>
      <c r="Z31" s="567">
        <v>0.6</v>
      </c>
      <c r="AA31" s="567"/>
      <c r="AB31" s="567"/>
      <c r="AC31" s="567"/>
      <c r="AD31" s="568">
        <v>334672</v>
      </c>
      <c r="AE31" s="568"/>
      <c r="AF31" s="568"/>
      <c r="AG31" s="568"/>
      <c r="AH31" s="568"/>
      <c r="AI31" s="568"/>
      <c r="AJ31" s="568"/>
      <c r="AK31" s="568"/>
      <c r="AL31" s="572">
        <v>1.7</v>
      </c>
      <c r="AM31" s="350"/>
      <c r="AN31" s="350"/>
      <c r="AO31" s="573"/>
      <c r="AP31" s="528" t="s">
        <v>9</v>
      </c>
      <c r="AQ31" s="529"/>
      <c r="AR31" s="529"/>
      <c r="AS31" s="529"/>
      <c r="AT31" s="648" t="s">
        <v>395</v>
      </c>
      <c r="AU31" s="42"/>
      <c r="AV31" s="42"/>
      <c r="AW31" s="42"/>
      <c r="AX31" s="554" t="s">
        <v>274</v>
      </c>
      <c r="AY31" s="555"/>
      <c r="AZ31" s="555"/>
      <c r="BA31" s="555"/>
      <c r="BB31" s="555"/>
      <c r="BC31" s="555"/>
      <c r="BD31" s="555"/>
      <c r="BE31" s="555"/>
      <c r="BF31" s="556"/>
      <c r="BG31" s="603">
        <v>99.2</v>
      </c>
      <c r="BH31" s="604"/>
      <c r="BI31" s="604"/>
      <c r="BJ31" s="604"/>
      <c r="BK31" s="604"/>
      <c r="BL31" s="604"/>
      <c r="BM31" s="563">
        <v>97.9</v>
      </c>
      <c r="BN31" s="604"/>
      <c r="BO31" s="604"/>
      <c r="BP31" s="604"/>
      <c r="BQ31" s="605"/>
      <c r="BR31" s="603">
        <v>98.9</v>
      </c>
      <c r="BS31" s="604"/>
      <c r="BT31" s="604"/>
      <c r="BU31" s="604"/>
      <c r="BV31" s="604"/>
      <c r="BW31" s="604"/>
      <c r="BX31" s="563">
        <v>97.6</v>
      </c>
      <c r="BY31" s="604"/>
      <c r="BZ31" s="604"/>
      <c r="CA31" s="604"/>
      <c r="CB31" s="605"/>
      <c r="CD31" s="537"/>
      <c r="CE31" s="460"/>
      <c r="CF31" s="570" t="s">
        <v>313</v>
      </c>
      <c r="CG31" s="470"/>
      <c r="CH31" s="470"/>
      <c r="CI31" s="470"/>
      <c r="CJ31" s="470"/>
      <c r="CK31" s="470"/>
      <c r="CL31" s="470"/>
      <c r="CM31" s="470"/>
      <c r="CN31" s="470"/>
      <c r="CO31" s="470"/>
      <c r="CP31" s="470"/>
      <c r="CQ31" s="571"/>
      <c r="CR31" s="565">
        <v>149339</v>
      </c>
      <c r="CS31" s="596"/>
      <c r="CT31" s="596"/>
      <c r="CU31" s="596"/>
      <c r="CV31" s="596"/>
      <c r="CW31" s="596"/>
      <c r="CX31" s="596"/>
      <c r="CY31" s="597"/>
      <c r="CZ31" s="572">
        <v>0.3</v>
      </c>
      <c r="DA31" s="598"/>
      <c r="DB31" s="598"/>
      <c r="DC31" s="600"/>
      <c r="DD31" s="575">
        <v>138502</v>
      </c>
      <c r="DE31" s="596"/>
      <c r="DF31" s="596"/>
      <c r="DG31" s="596"/>
      <c r="DH31" s="596"/>
      <c r="DI31" s="596"/>
      <c r="DJ31" s="596"/>
      <c r="DK31" s="597"/>
      <c r="DL31" s="575">
        <v>138502</v>
      </c>
      <c r="DM31" s="596"/>
      <c r="DN31" s="596"/>
      <c r="DO31" s="596"/>
      <c r="DP31" s="596"/>
      <c r="DQ31" s="596"/>
      <c r="DR31" s="596"/>
      <c r="DS31" s="596"/>
      <c r="DT31" s="596"/>
      <c r="DU31" s="596"/>
      <c r="DV31" s="597"/>
      <c r="DW31" s="572">
        <v>0.7</v>
      </c>
      <c r="DX31" s="598"/>
      <c r="DY31" s="598"/>
      <c r="DZ31" s="598"/>
      <c r="EA31" s="598"/>
      <c r="EB31" s="598"/>
      <c r="EC31" s="599"/>
    </row>
    <row r="32" spans="2:133" ht="11.25" customHeight="1" x14ac:dyDescent="0.15">
      <c r="B32" s="570" t="s">
        <v>396</v>
      </c>
      <c r="C32" s="470"/>
      <c r="D32" s="470"/>
      <c r="E32" s="470"/>
      <c r="F32" s="470"/>
      <c r="G32" s="470"/>
      <c r="H32" s="470"/>
      <c r="I32" s="470"/>
      <c r="J32" s="470"/>
      <c r="K32" s="470"/>
      <c r="L32" s="470"/>
      <c r="M32" s="470"/>
      <c r="N32" s="470"/>
      <c r="O32" s="470"/>
      <c r="P32" s="470"/>
      <c r="Q32" s="571"/>
      <c r="R32" s="565">
        <v>3861142</v>
      </c>
      <c r="S32" s="344"/>
      <c r="T32" s="344"/>
      <c r="U32" s="344"/>
      <c r="V32" s="344"/>
      <c r="W32" s="344"/>
      <c r="X32" s="344"/>
      <c r="Y32" s="566"/>
      <c r="Z32" s="567">
        <v>7.4</v>
      </c>
      <c r="AA32" s="567"/>
      <c r="AB32" s="567"/>
      <c r="AC32" s="567"/>
      <c r="AD32" s="568" t="s">
        <v>202</v>
      </c>
      <c r="AE32" s="568"/>
      <c r="AF32" s="568"/>
      <c r="AG32" s="568"/>
      <c r="AH32" s="568"/>
      <c r="AI32" s="568"/>
      <c r="AJ32" s="568"/>
      <c r="AK32" s="568"/>
      <c r="AL32" s="572" t="s">
        <v>202</v>
      </c>
      <c r="AM32" s="350"/>
      <c r="AN32" s="350"/>
      <c r="AO32" s="573"/>
      <c r="AP32" s="647"/>
      <c r="AQ32" s="515"/>
      <c r="AR32" s="515"/>
      <c r="AS32" s="515"/>
      <c r="AT32" s="649"/>
      <c r="AU32" s="1" t="s">
        <v>251</v>
      </c>
      <c r="AX32" s="570" t="s">
        <v>373</v>
      </c>
      <c r="AY32" s="470"/>
      <c r="AZ32" s="470"/>
      <c r="BA32" s="470"/>
      <c r="BB32" s="470"/>
      <c r="BC32" s="470"/>
      <c r="BD32" s="470"/>
      <c r="BE32" s="470"/>
      <c r="BF32" s="571"/>
      <c r="BG32" s="606">
        <v>99</v>
      </c>
      <c r="BH32" s="596"/>
      <c r="BI32" s="596"/>
      <c r="BJ32" s="596"/>
      <c r="BK32" s="596"/>
      <c r="BL32" s="596"/>
      <c r="BM32" s="350">
        <v>97.7</v>
      </c>
      <c r="BN32" s="596"/>
      <c r="BO32" s="596"/>
      <c r="BP32" s="596"/>
      <c r="BQ32" s="607"/>
      <c r="BR32" s="606">
        <v>98.9</v>
      </c>
      <c r="BS32" s="596"/>
      <c r="BT32" s="596"/>
      <c r="BU32" s="596"/>
      <c r="BV32" s="596"/>
      <c r="BW32" s="596"/>
      <c r="BX32" s="350">
        <v>97.6</v>
      </c>
      <c r="BY32" s="596"/>
      <c r="BZ32" s="596"/>
      <c r="CA32" s="596"/>
      <c r="CB32" s="607"/>
      <c r="CD32" s="538"/>
      <c r="CE32" s="540"/>
      <c r="CF32" s="570" t="s">
        <v>398</v>
      </c>
      <c r="CG32" s="470"/>
      <c r="CH32" s="470"/>
      <c r="CI32" s="470"/>
      <c r="CJ32" s="470"/>
      <c r="CK32" s="470"/>
      <c r="CL32" s="470"/>
      <c r="CM32" s="470"/>
      <c r="CN32" s="470"/>
      <c r="CO32" s="470"/>
      <c r="CP32" s="470"/>
      <c r="CQ32" s="571"/>
      <c r="CR32" s="565">
        <v>252</v>
      </c>
      <c r="CS32" s="344"/>
      <c r="CT32" s="344"/>
      <c r="CU32" s="344"/>
      <c r="CV32" s="344"/>
      <c r="CW32" s="344"/>
      <c r="CX32" s="344"/>
      <c r="CY32" s="566"/>
      <c r="CZ32" s="572">
        <v>0</v>
      </c>
      <c r="DA32" s="598"/>
      <c r="DB32" s="598"/>
      <c r="DC32" s="600"/>
      <c r="DD32" s="575">
        <v>252</v>
      </c>
      <c r="DE32" s="344"/>
      <c r="DF32" s="344"/>
      <c r="DG32" s="344"/>
      <c r="DH32" s="344"/>
      <c r="DI32" s="344"/>
      <c r="DJ32" s="344"/>
      <c r="DK32" s="566"/>
      <c r="DL32" s="575">
        <v>252</v>
      </c>
      <c r="DM32" s="344"/>
      <c r="DN32" s="344"/>
      <c r="DO32" s="344"/>
      <c r="DP32" s="344"/>
      <c r="DQ32" s="344"/>
      <c r="DR32" s="344"/>
      <c r="DS32" s="344"/>
      <c r="DT32" s="344"/>
      <c r="DU32" s="344"/>
      <c r="DV32" s="566"/>
      <c r="DW32" s="572">
        <v>0</v>
      </c>
      <c r="DX32" s="598"/>
      <c r="DY32" s="598"/>
      <c r="DZ32" s="598"/>
      <c r="EA32" s="598"/>
      <c r="EB32" s="598"/>
      <c r="EC32" s="599"/>
    </row>
    <row r="33" spans="2:133" ht="11.25" customHeight="1" x14ac:dyDescent="0.15">
      <c r="B33" s="570" t="s">
        <v>136</v>
      </c>
      <c r="C33" s="470"/>
      <c r="D33" s="470"/>
      <c r="E33" s="470"/>
      <c r="F33" s="470"/>
      <c r="G33" s="470"/>
      <c r="H33" s="470"/>
      <c r="I33" s="470"/>
      <c r="J33" s="470"/>
      <c r="K33" s="470"/>
      <c r="L33" s="470"/>
      <c r="M33" s="470"/>
      <c r="N33" s="470"/>
      <c r="O33" s="470"/>
      <c r="P33" s="470"/>
      <c r="Q33" s="571"/>
      <c r="R33" s="565">
        <v>2234346</v>
      </c>
      <c r="S33" s="344"/>
      <c r="T33" s="344"/>
      <c r="U33" s="344"/>
      <c r="V33" s="344"/>
      <c r="W33" s="344"/>
      <c r="X33" s="344"/>
      <c r="Y33" s="566"/>
      <c r="Z33" s="567">
        <v>4.3</v>
      </c>
      <c r="AA33" s="567"/>
      <c r="AB33" s="567"/>
      <c r="AC33" s="567"/>
      <c r="AD33" s="568">
        <v>1307392</v>
      </c>
      <c r="AE33" s="568"/>
      <c r="AF33" s="568"/>
      <c r="AG33" s="568"/>
      <c r="AH33" s="568"/>
      <c r="AI33" s="568"/>
      <c r="AJ33" s="568"/>
      <c r="AK33" s="568"/>
      <c r="AL33" s="572">
        <v>6.8</v>
      </c>
      <c r="AM33" s="350"/>
      <c r="AN33" s="350"/>
      <c r="AO33" s="573"/>
      <c r="AP33" s="531"/>
      <c r="AQ33" s="532"/>
      <c r="AR33" s="532"/>
      <c r="AS33" s="532"/>
      <c r="AT33" s="650"/>
      <c r="AU33" s="43"/>
      <c r="AV33" s="43"/>
      <c r="AW33" s="43"/>
      <c r="AX33" s="587" t="s">
        <v>164</v>
      </c>
      <c r="AY33" s="588"/>
      <c r="AZ33" s="588"/>
      <c r="BA33" s="588"/>
      <c r="BB33" s="588"/>
      <c r="BC33" s="588"/>
      <c r="BD33" s="588"/>
      <c r="BE33" s="588"/>
      <c r="BF33" s="589"/>
      <c r="BG33" s="608">
        <v>99.3</v>
      </c>
      <c r="BH33" s="609"/>
      <c r="BI33" s="609"/>
      <c r="BJ33" s="609"/>
      <c r="BK33" s="609"/>
      <c r="BL33" s="609"/>
      <c r="BM33" s="610">
        <v>98</v>
      </c>
      <c r="BN33" s="609"/>
      <c r="BO33" s="609"/>
      <c r="BP33" s="609"/>
      <c r="BQ33" s="611"/>
      <c r="BR33" s="608">
        <v>98.7</v>
      </c>
      <c r="BS33" s="609"/>
      <c r="BT33" s="609"/>
      <c r="BU33" s="609"/>
      <c r="BV33" s="609"/>
      <c r="BW33" s="609"/>
      <c r="BX33" s="610">
        <v>97.5</v>
      </c>
      <c r="BY33" s="609"/>
      <c r="BZ33" s="609"/>
      <c r="CA33" s="609"/>
      <c r="CB33" s="611"/>
      <c r="CD33" s="570" t="s">
        <v>196</v>
      </c>
      <c r="CE33" s="470"/>
      <c r="CF33" s="470"/>
      <c r="CG33" s="470"/>
      <c r="CH33" s="470"/>
      <c r="CI33" s="470"/>
      <c r="CJ33" s="470"/>
      <c r="CK33" s="470"/>
      <c r="CL33" s="470"/>
      <c r="CM33" s="470"/>
      <c r="CN33" s="470"/>
      <c r="CO33" s="470"/>
      <c r="CP33" s="470"/>
      <c r="CQ33" s="571"/>
      <c r="CR33" s="565">
        <v>18643986</v>
      </c>
      <c r="CS33" s="596"/>
      <c r="CT33" s="596"/>
      <c r="CU33" s="596"/>
      <c r="CV33" s="596"/>
      <c r="CW33" s="596"/>
      <c r="CX33" s="596"/>
      <c r="CY33" s="597"/>
      <c r="CZ33" s="572">
        <v>37.799999999999997</v>
      </c>
      <c r="DA33" s="598"/>
      <c r="DB33" s="598"/>
      <c r="DC33" s="600"/>
      <c r="DD33" s="575">
        <v>13604168</v>
      </c>
      <c r="DE33" s="596"/>
      <c r="DF33" s="596"/>
      <c r="DG33" s="596"/>
      <c r="DH33" s="596"/>
      <c r="DI33" s="596"/>
      <c r="DJ33" s="596"/>
      <c r="DK33" s="597"/>
      <c r="DL33" s="575">
        <v>7962822</v>
      </c>
      <c r="DM33" s="596"/>
      <c r="DN33" s="596"/>
      <c r="DO33" s="596"/>
      <c r="DP33" s="596"/>
      <c r="DQ33" s="596"/>
      <c r="DR33" s="596"/>
      <c r="DS33" s="596"/>
      <c r="DT33" s="596"/>
      <c r="DU33" s="596"/>
      <c r="DV33" s="597"/>
      <c r="DW33" s="572">
        <v>41</v>
      </c>
      <c r="DX33" s="598"/>
      <c r="DY33" s="598"/>
      <c r="DZ33" s="598"/>
      <c r="EA33" s="598"/>
      <c r="EB33" s="598"/>
      <c r="EC33" s="599"/>
    </row>
    <row r="34" spans="2:133" ht="11.25" customHeight="1" x14ac:dyDescent="0.15">
      <c r="B34" s="570" t="s">
        <v>151</v>
      </c>
      <c r="C34" s="470"/>
      <c r="D34" s="470"/>
      <c r="E34" s="470"/>
      <c r="F34" s="470"/>
      <c r="G34" s="470"/>
      <c r="H34" s="470"/>
      <c r="I34" s="470"/>
      <c r="J34" s="470"/>
      <c r="K34" s="470"/>
      <c r="L34" s="470"/>
      <c r="M34" s="470"/>
      <c r="N34" s="470"/>
      <c r="O34" s="470"/>
      <c r="P34" s="470"/>
      <c r="Q34" s="571"/>
      <c r="R34" s="565">
        <v>543132</v>
      </c>
      <c r="S34" s="344"/>
      <c r="T34" s="344"/>
      <c r="U34" s="344"/>
      <c r="V34" s="344"/>
      <c r="W34" s="344"/>
      <c r="X34" s="344"/>
      <c r="Y34" s="566"/>
      <c r="Z34" s="567">
        <v>1</v>
      </c>
      <c r="AA34" s="567"/>
      <c r="AB34" s="567"/>
      <c r="AC34" s="567"/>
      <c r="AD34" s="568" t="s">
        <v>202</v>
      </c>
      <c r="AE34" s="568"/>
      <c r="AF34" s="568"/>
      <c r="AG34" s="568"/>
      <c r="AH34" s="568"/>
      <c r="AI34" s="568"/>
      <c r="AJ34" s="568"/>
      <c r="AK34" s="568"/>
      <c r="AL34" s="572" t="s">
        <v>202</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470"/>
      <c r="CF34" s="470"/>
      <c r="CG34" s="470"/>
      <c r="CH34" s="470"/>
      <c r="CI34" s="470"/>
      <c r="CJ34" s="470"/>
      <c r="CK34" s="470"/>
      <c r="CL34" s="470"/>
      <c r="CM34" s="470"/>
      <c r="CN34" s="470"/>
      <c r="CO34" s="470"/>
      <c r="CP34" s="470"/>
      <c r="CQ34" s="571"/>
      <c r="CR34" s="565">
        <v>5283775</v>
      </c>
      <c r="CS34" s="344"/>
      <c r="CT34" s="344"/>
      <c r="CU34" s="344"/>
      <c r="CV34" s="344"/>
      <c r="CW34" s="344"/>
      <c r="CX34" s="344"/>
      <c r="CY34" s="566"/>
      <c r="CZ34" s="572">
        <v>10.7</v>
      </c>
      <c r="DA34" s="598"/>
      <c r="DB34" s="598"/>
      <c r="DC34" s="600"/>
      <c r="DD34" s="575">
        <v>3508465</v>
      </c>
      <c r="DE34" s="344"/>
      <c r="DF34" s="344"/>
      <c r="DG34" s="344"/>
      <c r="DH34" s="344"/>
      <c r="DI34" s="344"/>
      <c r="DJ34" s="344"/>
      <c r="DK34" s="566"/>
      <c r="DL34" s="575">
        <v>2727281</v>
      </c>
      <c r="DM34" s="344"/>
      <c r="DN34" s="344"/>
      <c r="DO34" s="344"/>
      <c r="DP34" s="344"/>
      <c r="DQ34" s="344"/>
      <c r="DR34" s="344"/>
      <c r="DS34" s="344"/>
      <c r="DT34" s="344"/>
      <c r="DU34" s="344"/>
      <c r="DV34" s="566"/>
      <c r="DW34" s="572">
        <v>14</v>
      </c>
      <c r="DX34" s="598"/>
      <c r="DY34" s="598"/>
      <c r="DZ34" s="598"/>
      <c r="EA34" s="598"/>
      <c r="EB34" s="598"/>
      <c r="EC34" s="599"/>
    </row>
    <row r="35" spans="2:133" ht="11.25" customHeight="1" x14ac:dyDescent="0.15">
      <c r="B35" s="570" t="s">
        <v>401</v>
      </c>
      <c r="C35" s="470"/>
      <c r="D35" s="470"/>
      <c r="E35" s="470"/>
      <c r="F35" s="470"/>
      <c r="G35" s="470"/>
      <c r="H35" s="470"/>
      <c r="I35" s="470"/>
      <c r="J35" s="470"/>
      <c r="K35" s="470"/>
      <c r="L35" s="470"/>
      <c r="M35" s="470"/>
      <c r="N35" s="470"/>
      <c r="O35" s="470"/>
      <c r="P35" s="470"/>
      <c r="Q35" s="571"/>
      <c r="R35" s="565">
        <v>5424277</v>
      </c>
      <c r="S35" s="344"/>
      <c r="T35" s="344"/>
      <c r="U35" s="344"/>
      <c r="V35" s="344"/>
      <c r="W35" s="344"/>
      <c r="X35" s="344"/>
      <c r="Y35" s="566"/>
      <c r="Z35" s="567">
        <v>10.4</v>
      </c>
      <c r="AA35" s="567"/>
      <c r="AB35" s="567"/>
      <c r="AC35" s="567"/>
      <c r="AD35" s="568" t="s">
        <v>202</v>
      </c>
      <c r="AE35" s="568"/>
      <c r="AF35" s="568"/>
      <c r="AG35" s="568"/>
      <c r="AH35" s="568"/>
      <c r="AI35" s="568"/>
      <c r="AJ35" s="568"/>
      <c r="AK35" s="568"/>
      <c r="AL35" s="572" t="s">
        <v>202</v>
      </c>
      <c r="AM35" s="350"/>
      <c r="AN35" s="350"/>
      <c r="AO35" s="573"/>
      <c r="AP35" s="16"/>
      <c r="AQ35" s="338" t="s">
        <v>402</v>
      </c>
      <c r="AR35" s="339"/>
      <c r="AS35" s="339"/>
      <c r="AT35" s="339"/>
      <c r="AU35" s="339"/>
      <c r="AV35" s="339"/>
      <c r="AW35" s="339"/>
      <c r="AX35" s="339"/>
      <c r="AY35" s="339"/>
      <c r="AZ35" s="339"/>
      <c r="BA35" s="339"/>
      <c r="BB35" s="339"/>
      <c r="BC35" s="339"/>
      <c r="BD35" s="339"/>
      <c r="BE35" s="339"/>
      <c r="BF35" s="388"/>
      <c r="BG35" s="338" t="s">
        <v>210</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403</v>
      </c>
      <c r="CE35" s="470"/>
      <c r="CF35" s="470"/>
      <c r="CG35" s="470"/>
      <c r="CH35" s="470"/>
      <c r="CI35" s="470"/>
      <c r="CJ35" s="470"/>
      <c r="CK35" s="470"/>
      <c r="CL35" s="470"/>
      <c r="CM35" s="470"/>
      <c r="CN35" s="470"/>
      <c r="CO35" s="470"/>
      <c r="CP35" s="470"/>
      <c r="CQ35" s="571"/>
      <c r="CR35" s="565">
        <v>489031</v>
      </c>
      <c r="CS35" s="596"/>
      <c r="CT35" s="596"/>
      <c r="CU35" s="596"/>
      <c r="CV35" s="596"/>
      <c r="CW35" s="596"/>
      <c r="CX35" s="596"/>
      <c r="CY35" s="597"/>
      <c r="CZ35" s="572">
        <v>1</v>
      </c>
      <c r="DA35" s="598"/>
      <c r="DB35" s="598"/>
      <c r="DC35" s="600"/>
      <c r="DD35" s="575">
        <v>322562</v>
      </c>
      <c r="DE35" s="596"/>
      <c r="DF35" s="596"/>
      <c r="DG35" s="596"/>
      <c r="DH35" s="596"/>
      <c r="DI35" s="596"/>
      <c r="DJ35" s="596"/>
      <c r="DK35" s="597"/>
      <c r="DL35" s="575">
        <v>109253</v>
      </c>
      <c r="DM35" s="596"/>
      <c r="DN35" s="596"/>
      <c r="DO35" s="596"/>
      <c r="DP35" s="596"/>
      <c r="DQ35" s="596"/>
      <c r="DR35" s="596"/>
      <c r="DS35" s="596"/>
      <c r="DT35" s="596"/>
      <c r="DU35" s="596"/>
      <c r="DV35" s="597"/>
      <c r="DW35" s="572">
        <v>0.6</v>
      </c>
      <c r="DX35" s="598"/>
      <c r="DY35" s="598"/>
      <c r="DZ35" s="598"/>
      <c r="EA35" s="598"/>
      <c r="EB35" s="598"/>
      <c r="EC35" s="599"/>
    </row>
    <row r="36" spans="2:133" ht="11.25" customHeight="1" x14ac:dyDescent="0.15">
      <c r="B36" s="570" t="s">
        <v>374</v>
      </c>
      <c r="C36" s="470"/>
      <c r="D36" s="470"/>
      <c r="E36" s="470"/>
      <c r="F36" s="470"/>
      <c r="G36" s="470"/>
      <c r="H36" s="470"/>
      <c r="I36" s="470"/>
      <c r="J36" s="470"/>
      <c r="K36" s="470"/>
      <c r="L36" s="470"/>
      <c r="M36" s="470"/>
      <c r="N36" s="470"/>
      <c r="O36" s="470"/>
      <c r="P36" s="470"/>
      <c r="Q36" s="571"/>
      <c r="R36" s="565">
        <v>1881454</v>
      </c>
      <c r="S36" s="344"/>
      <c r="T36" s="344"/>
      <c r="U36" s="344"/>
      <c r="V36" s="344"/>
      <c r="W36" s="344"/>
      <c r="X36" s="344"/>
      <c r="Y36" s="566"/>
      <c r="Z36" s="567">
        <v>3.6</v>
      </c>
      <c r="AA36" s="567"/>
      <c r="AB36" s="567"/>
      <c r="AC36" s="567"/>
      <c r="AD36" s="568" t="s">
        <v>202</v>
      </c>
      <c r="AE36" s="568"/>
      <c r="AF36" s="568"/>
      <c r="AG36" s="568"/>
      <c r="AH36" s="568"/>
      <c r="AI36" s="568"/>
      <c r="AJ36" s="568"/>
      <c r="AK36" s="568"/>
      <c r="AL36" s="572" t="s">
        <v>202</v>
      </c>
      <c r="AM36" s="350"/>
      <c r="AN36" s="350"/>
      <c r="AO36" s="573"/>
      <c r="AP36" s="16"/>
      <c r="AQ36" s="612" t="s">
        <v>389</v>
      </c>
      <c r="AR36" s="613"/>
      <c r="AS36" s="613"/>
      <c r="AT36" s="613"/>
      <c r="AU36" s="613"/>
      <c r="AV36" s="613"/>
      <c r="AW36" s="613"/>
      <c r="AX36" s="613"/>
      <c r="AY36" s="614"/>
      <c r="AZ36" s="557">
        <v>3192551</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-710750</v>
      </c>
      <c r="BW36" s="558"/>
      <c r="BX36" s="558"/>
      <c r="BY36" s="558"/>
      <c r="BZ36" s="558"/>
      <c r="CA36" s="558"/>
      <c r="CB36" s="615"/>
      <c r="CD36" s="570" t="s">
        <v>31</v>
      </c>
      <c r="CE36" s="470"/>
      <c r="CF36" s="470"/>
      <c r="CG36" s="470"/>
      <c r="CH36" s="470"/>
      <c r="CI36" s="470"/>
      <c r="CJ36" s="470"/>
      <c r="CK36" s="470"/>
      <c r="CL36" s="470"/>
      <c r="CM36" s="470"/>
      <c r="CN36" s="470"/>
      <c r="CO36" s="470"/>
      <c r="CP36" s="470"/>
      <c r="CQ36" s="571"/>
      <c r="CR36" s="565">
        <v>6792960</v>
      </c>
      <c r="CS36" s="344"/>
      <c r="CT36" s="344"/>
      <c r="CU36" s="344"/>
      <c r="CV36" s="344"/>
      <c r="CW36" s="344"/>
      <c r="CX36" s="344"/>
      <c r="CY36" s="566"/>
      <c r="CZ36" s="572">
        <v>13.8</v>
      </c>
      <c r="DA36" s="598"/>
      <c r="DB36" s="598"/>
      <c r="DC36" s="600"/>
      <c r="DD36" s="575">
        <v>4714165</v>
      </c>
      <c r="DE36" s="344"/>
      <c r="DF36" s="344"/>
      <c r="DG36" s="344"/>
      <c r="DH36" s="344"/>
      <c r="DI36" s="344"/>
      <c r="DJ36" s="344"/>
      <c r="DK36" s="566"/>
      <c r="DL36" s="575">
        <v>3429265</v>
      </c>
      <c r="DM36" s="344"/>
      <c r="DN36" s="344"/>
      <c r="DO36" s="344"/>
      <c r="DP36" s="344"/>
      <c r="DQ36" s="344"/>
      <c r="DR36" s="344"/>
      <c r="DS36" s="344"/>
      <c r="DT36" s="344"/>
      <c r="DU36" s="344"/>
      <c r="DV36" s="566"/>
      <c r="DW36" s="572">
        <v>17.7</v>
      </c>
      <c r="DX36" s="598"/>
      <c r="DY36" s="598"/>
      <c r="DZ36" s="598"/>
      <c r="EA36" s="598"/>
      <c r="EB36" s="598"/>
      <c r="EC36" s="599"/>
    </row>
    <row r="37" spans="2:133" ht="11.25" customHeight="1" x14ac:dyDescent="0.15">
      <c r="B37" s="570" t="s">
        <v>197</v>
      </c>
      <c r="C37" s="470"/>
      <c r="D37" s="470"/>
      <c r="E37" s="470"/>
      <c r="F37" s="470"/>
      <c r="G37" s="470"/>
      <c r="H37" s="470"/>
      <c r="I37" s="470"/>
      <c r="J37" s="470"/>
      <c r="K37" s="470"/>
      <c r="L37" s="470"/>
      <c r="M37" s="470"/>
      <c r="N37" s="470"/>
      <c r="O37" s="470"/>
      <c r="P37" s="470"/>
      <c r="Q37" s="571"/>
      <c r="R37" s="565">
        <v>270398</v>
      </c>
      <c r="S37" s="344"/>
      <c r="T37" s="344"/>
      <c r="U37" s="344"/>
      <c r="V37" s="344"/>
      <c r="W37" s="344"/>
      <c r="X37" s="344"/>
      <c r="Y37" s="566"/>
      <c r="Z37" s="567">
        <v>0.5</v>
      </c>
      <c r="AA37" s="567"/>
      <c r="AB37" s="567"/>
      <c r="AC37" s="567"/>
      <c r="AD37" s="568">
        <v>2129</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458972</v>
      </c>
      <c r="BA37" s="344"/>
      <c r="BB37" s="344"/>
      <c r="BC37" s="344"/>
      <c r="BD37" s="596"/>
      <c r="BE37" s="596"/>
      <c r="BF37" s="607"/>
      <c r="BG37" s="570" t="s">
        <v>409</v>
      </c>
      <c r="BH37" s="470"/>
      <c r="BI37" s="470"/>
      <c r="BJ37" s="470"/>
      <c r="BK37" s="470"/>
      <c r="BL37" s="470"/>
      <c r="BM37" s="470"/>
      <c r="BN37" s="470"/>
      <c r="BO37" s="470"/>
      <c r="BP37" s="470"/>
      <c r="BQ37" s="470"/>
      <c r="BR37" s="470"/>
      <c r="BS37" s="470"/>
      <c r="BT37" s="470"/>
      <c r="BU37" s="571"/>
      <c r="BV37" s="565">
        <v>-1199827</v>
      </c>
      <c r="BW37" s="344"/>
      <c r="BX37" s="344"/>
      <c r="BY37" s="344"/>
      <c r="BZ37" s="344"/>
      <c r="CA37" s="344"/>
      <c r="CB37" s="576"/>
      <c r="CD37" s="570" t="s">
        <v>163</v>
      </c>
      <c r="CE37" s="470"/>
      <c r="CF37" s="470"/>
      <c r="CG37" s="470"/>
      <c r="CH37" s="470"/>
      <c r="CI37" s="470"/>
      <c r="CJ37" s="470"/>
      <c r="CK37" s="470"/>
      <c r="CL37" s="470"/>
      <c r="CM37" s="470"/>
      <c r="CN37" s="470"/>
      <c r="CO37" s="470"/>
      <c r="CP37" s="470"/>
      <c r="CQ37" s="571"/>
      <c r="CR37" s="565">
        <v>2411606</v>
      </c>
      <c r="CS37" s="596"/>
      <c r="CT37" s="596"/>
      <c r="CU37" s="596"/>
      <c r="CV37" s="596"/>
      <c r="CW37" s="596"/>
      <c r="CX37" s="596"/>
      <c r="CY37" s="597"/>
      <c r="CZ37" s="572">
        <v>4.9000000000000004</v>
      </c>
      <c r="DA37" s="598"/>
      <c r="DB37" s="598"/>
      <c r="DC37" s="600"/>
      <c r="DD37" s="575">
        <v>2386206</v>
      </c>
      <c r="DE37" s="596"/>
      <c r="DF37" s="596"/>
      <c r="DG37" s="596"/>
      <c r="DH37" s="596"/>
      <c r="DI37" s="596"/>
      <c r="DJ37" s="596"/>
      <c r="DK37" s="597"/>
      <c r="DL37" s="575">
        <v>2384350</v>
      </c>
      <c r="DM37" s="596"/>
      <c r="DN37" s="596"/>
      <c r="DO37" s="596"/>
      <c r="DP37" s="596"/>
      <c r="DQ37" s="596"/>
      <c r="DR37" s="596"/>
      <c r="DS37" s="596"/>
      <c r="DT37" s="596"/>
      <c r="DU37" s="596"/>
      <c r="DV37" s="597"/>
      <c r="DW37" s="572">
        <v>12.3</v>
      </c>
      <c r="DX37" s="598"/>
      <c r="DY37" s="598"/>
      <c r="DZ37" s="598"/>
      <c r="EA37" s="598"/>
      <c r="EB37" s="598"/>
      <c r="EC37" s="599"/>
    </row>
    <row r="38" spans="2:133" ht="11.25" customHeight="1" x14ac:dyDescent="0.15">
      <c r="B38" s="570" t="s">
        <v>410</v>
      </c>
      <c r="C38" s="470"/>
      <c r="D38" s="470"/>
      <c r="E38" s="470"/>
      <c r="F38" s="470"/>
      <c r="G38" s="470"/>
      <c r="H38" s="470"/>
      <c r="I38" s="470"/>
      <c r="J38" s="470"/>
      <c r="K38" s="470"/>
      <c r="L38" s="470"/>
      <c r="M38" s="470"/>
      <c r="N38" s="470"/>
      <c r="O38" s="470"/>
      <c r="P38" s="470"/>
      <c r="Q38" s="571"/>
      <c r="R38" s="565">
        <v>2088779</v>
      </c>
      <c r="S38" s="344"/>
      <c r="T38" s="344"/>
      <c r="U38" s="344"/>
      <c r="V38" s="344"/>
      <c r="W38" s="344"/>
      <c r="X38" s="344"/>
      <c r="Y38" s="566"/>
      <c r="Z38" s="567">
        <v>4</v>
      </c>
      <c r="AA38" s="567"/>
      <c r="AB38" s="567"/>
      <c r="AC38" s="567"/>
      <c r="AD38" s="568" t="s">
        <v>202</v>
      </c>
      <c r="AE38" s="568"/>
      <c r="AF38" s="568"/>
      <c r="AG38" s="568"/>
      <c r="AH38" s="568"/>
      <c r="AI38" s="568"/>
      <c r="AJ38" s="568"/>
      <c r="AK38" s="568"/>
      <c r="AL38" s="572" t="s">
        <v>202</v>
      </c>
      <c r="AM38" s="350"/>
      <c r="AN38" s="350"/>
      <c r="AO38" s="573"/>
      <c r="AQ38" s="616" t="s">
        <v>306</v>
      </c>
      <c r="AR38" s="347"/>
      <c r="AS38" s="347"/>
      <c r="AT38" s="347"/>
      <c r="AU38" s="347"/>
      <c r="AV38" s="347"/>
      <c r="AW38" s="347"/>
      <c r="AX38" s="347"/>
      <c r="AY38" s="617"/>
      <c r="AZ38" s="565">
        <v>5381</v>
      </c>
      <c r="BA38" s="344"/>
      <c r="BB38" s="344"/>
      <c r="BC38" s="344"/>
      <c r="BD38" s="596"/>
      <c r="BE38" s="596"/>
      <c r="BF38" s="607"/>
      <c r="BG38" s="570" t="s">
        <v>411</v>
      </c>
      <c r="BH38" s="470"/>
      <c r="BI38" s="470"/>
      <c r="BJ38" s="470"/>
      <c r="BK38" s="470"/>
      <c r="BL38" s="470"/>
      <c r="BM38" s="470"/>
      <c r="BN38" s="470"/>
      <c r="BO38" s="470"/>
      <c r="BP38" s="470"/>
      <c r="BQ38" s="470"/>
      <c r="BR38" s="470"/>
      <c r="BS38" s="470"/>
      <c r="BT38" s="470"/>
      <c r="BU38" s="571"/>
      <c r="BV38" s="565">
        <v>10034</v>
      </c>
      <c r="BW38" s="344"/>
      <c r="BX38" s="344"/>
      <c r="BY38" s="344"/>
      <c r="BZ38" s="344"/>
      <c r="CA38" s="344"/>
      <c r="CB38" s="576"/>
      <c r="CD38" s="570" t="s">
        <v>412</v>
      </c>
      <c r="CE38" s="470"/>
      <c r="CF38" s="470"/>
      <c r="CG38" s="470"/>
      <c r="CH38" s="470"/>
      <c r="CI38" s="470"/>
      <c r="CJ38" s="470"/>
      <c r="CK38" s="470"/>
      <c r="CL38" s="470"/>
      <c r="CM38" s="470"/>
      <c r="CN38" s="470"/>
      <c r="CO38" s="470"/>
      <c r="CP38" s="470"/>
      <c r="CQ38" s="571"/>
      <c r="CR38" s="565">
        <v>2758612</v>
      </c>
      <c r="CS38" s="344"/>
      <c r="CT38" s="344"/>
      <c r="CU38" s="344"/>
      <c r="CV38" s="344"/>
      <c r="CW38" s="344"/>
      <c r="CX38" s="344"/>
      <c r="CY38" s="566"/>
      <c r="CZ38" s="572">
        <v>5.6</v>
      </c>
      <c r="DA38" s="598"/>
      <c r="DB38" s="598"/>
      <c r="DC38" s="600"/>
      <c r="DD38" s="575">
        <v>2275995</v>
      </c>
      <c r="DE38" s="344"/>
      <c r="DF38" s="344"/>
      <c r="DG38" s="344"/>
      <c r="DH38" s="344"/>
      <c r="DI38" s="344"/>
      <c r="DJ38" s="344"/>
      <c r="DK38" s="566"/>
      <c r="DL38" s="575">
        <v>1697023</v>
      </c>
      <c r="DM38" s="344"/>
      <c r="DN38" s="344"/>
      <c r="DO38" s="344"/>
      <c r="DP38" s="344"/>
      <c r="DQ38" s="344"/>
      <c r="DR38" s="344"/>
      <c r="DS38" s="344"/>
      <c r="DT38" s="344"/>
      <c r="DU38" s="344"/>
      <c r="DV38" s="566"/>
      <c r="DW38" s="572">
        <v>8.6999999999999993</v>
      </c>
      <c r="DX38" s="598"/>
      <c r="DY38" s="598"/>
      <c r="DZ38" s="598"/>
      <c r="EA38" s="598"/>
      <c r="EB38" s="598"/>
      <c r="EC38" s="599"/>
    </row>
    <row r="39" spans="2:133" ht="11.25" customHeight="1" x14ac:dyDescent="0.15">
      <c r="B39" s="570" t="s">
        <v>413</v>
      </c>
      <c r="C39" s="470"/>
      <c r="D39" s="470"/>
      <c r="E39" s="470"/>
      <c r="F39" s="470"/>
      <c r="G39" s="470"/>
      <c r="H39" s="470"/>
      <c r="I39" s="470"/>
      <c r="J39" s="470"/>
      <c r="K39" s="470"/>
      <c r="L39" s="470"/>
      <c r="M39" s="470"/>
      <c r="N39" s="470"/>
      <c r="O39" s="470"/>
      <c r="P39" s="470"/>
      <c r="Q39" s="571"/>
      <c r="R39" s="565" t="s">
        <v>202</v>
      </c>
      <c r="S39" s="344"/>
      <c r="T39" s="344"/>
      <c r="U39" s="344"/>
      <c r="V39" s="344"/>
      <c r="W39" s="344"/>
      <c r="X39" s="344"/>
      <c r="Y39" s="566"/>
      <c r="Z39" s="567" t="s">
        <v>202</v>
      </c>
      <c r="AA39" s="567"/>
      <c r="AB39" s="567"/>
      <c r="AC39" s="567"/>
      <c r="AD39" s="568" t="s">
        <v>202</v>
      </c>
      <c r="AE39" s="568"/>
      <c r="AF39" s="568"/>
      <c r="AG39" s="568"/>
      <c r="AH39" s="568"/>
      <c r="AI39" s="568"/>
      <c r="AJ39" s="568"/>
      <c r="AK39" s="568"/>
      <c r="AL39" s="572" t="s">
        <v>202</v>
      </c>
      <c r="AM39" s="350"/>
      <c r="AN39" s="350"/>
      <c r="AO39" s="573"/>
      <c r="AQ39" s="616" t="s">
        <v>414</v>
      </c>
      <c r="AR39" s="347"/>
      <c r="AS39" s="347"/>
      <c r="AT39" s="347"/>
      <c r="AU39" s="347"/>
      <c r="AV39" s="347"/>
      <c r="AW39" s="347"/>
      <c r="AX39" s="347"/>
      <c r="AY39" s="617"/>
      <c r="AZ39" s="565" t="s">
        <v>202</v>
      </c>
      <c r="BA39" s="344"/>
      <c r="BB39" s="344"/>
      <c r="BC39" s="344"/>
      <c r="BD39" s="596"/>
      <c r="BE39" s="596"/>
      <c r="BF39" s="607"/>
      <c r="BG39" s="570" t="s">
        <v>336</v>
      </c>
      <c r="BH39" s="470"/>
      <c r="BI39" s="470"/>
      <c r="BJ39" s="470"/>
      <c r="BK39" s="470"/>
      <c r="BL39" s="470"/>
      <c r="BM39" s="470"/>
      <c r="BN39" s="470"/>
      <c r="BO39" s="470"/>
      <c r="BP39" s="470"/>
      <c r="BQ39" s="470"/>
      <c r="BR39" s="470"/>
      <c r="BS39" s="470"/>
      <c r="BT39" s="470"/>
      <c r="BU39" s="571"/>
      <c r="BV39" s="565">
        <v>15788</v>
      </c>
      <c r="BW39" s="344"/>
      <c r="BX39" s="344"/>
      <c r="BY39" s="344"/>
      <c r="BZ39" s="344"/>
      <c r="CA39" s="344"/>
      <c r="CB39" s="576"/>
      <c r="CD39" s="570" t="s">
        <v>418</v>
      </c>
      <c r="CE39" s="470"/>
      <c r="CF39" s="470"/>
      <c r="CG39" s="470"/>
      <c r="CH39" s="470"/>
      <c r="CI39" s="470"/>
      <c r="CJ39" s="470"/>
      <c r="CK39" s="470"/>
      <c r="CL39" s="470"/>
      <c r="CM39" s="470"/>
      <c r="CN39" s="470"/>
      <c r="CO39" s="470"/>
      <c r="CP39" s="470"/>
      <c r="CQ39" s="571"/>
      <c r="CR39" s="565">
        <v>3312608</v>
      </c>
      <c r="CS39" s="596"/>
      <c r="CT39" s="596"/>
      <c r="CU39" s="596"/>
      <c r="CV39" s="596"/>
      <c r="CW39" s="596"/>
      <c r="CX39" s="596"/>
      <c r="CY39" s="597"/>
      <c r="CZ39" s="572">
        <v>6.7</v>
      </c>
      <c r="DA39" s="598"/>
      <c r="DB39" s="598"/>
      <c r="DC39" s="600"/>
      <c r="DD39" s="575">
        <v>2775981</v>
      </c>
      <c r="DE39" s="596"/>
      <c r="DF39" s="596"/>
      <c r="DG39" s="596"/>
      <c r="DH39" s="596"/>
      <c r="DI39" s="596"/>
      <c r="DJ39" s="596"/>
      <c r="DK39" s="597"/>
      <c r="DL39" s="575" t="s">
        <v>202</v>
      </c>
      <c r="DM39" s="596"/>
      <c r="DN39" s="596"/>
      <c r="DO39" s="596"/>
      <c r="DP39" s="596"/>
      <c r="DQ39" s="596"/>
      <c r="DR39" s="596"/>
      <c r="DS39" s="596"/>
      <c r="DT39" s="596"/>
      <c r="DU39" s="596"/>
      <c r="DV39" s="597"/>
      <c r="DW39" s="572" t="s">
        <v>202</v>
      </c>
      <c r="DX39" s="598"/>
      <c r="DY39" s="598"/>
      <c r="DZ39" s="598"/>
      <c r="EA39" s="598"/>
      <c r="EB39" s="598"/>
      <c r="EC39" s="599"/>
    </row>
    <row r="40" spans="2:133" ht="11.25" customHeight="1" x14ac:dyDescent="0.15">
      <c r="B40" s="570" t="s">
        <v>419</v>
      </c>
      <c r="C40" s="470"/>
      <c r="D40" s="470"/>
      <c r="E40" s="470"/>
      <c r="F40" s="470"/>
      <c r="G40" s="470"/>
      <c r="H40" s="470"/>
      <c r="I40" s="470"/>
      <c r="J40" s="470"/>
      <c r="K40" s="470"/>
      <c r="L40" s="470"/>
      <c r="M40" s="470"/>
      <c r="N40" s="470"/>
      <c r="O40" s="470"/>
      <c r="P40" s="470"/>
      <c r="Q40" s="571"/>
      <c r="R40" s="565">
        <v>108779</v>
      </c>
      <c r="S40" s="344"/>
      <c r="T40" s="344"/>
      <c r="U40" s="344"/>
      <c r="V40" s="344"/>
      <c r="W40" s="344"/>
      <c r="X40" s="344"/>
      <c r="Y40" s="566"/>
      <c r="Z40" s="567">
        <v>0.2</v>
      </c>
      <c r="AA40" s="567"/>
      <c r="AB40" s="567"/>
      <c r="AC40" s="567"/>
      <c r="AD40" s="568" t="s">
        <v>202</v>
      </c>
      <c r="AE40" s="568"/>
      <c r="AF40" s="568"/>
      <c r="AG40" s="568"/>
      <c r="AH40" s="568"/>
      <c r="AI40" s="568"/>
      <c r="AJ40" s="568"/>
      <c r="AK40" s="568"/>
      <c r="AL40" s="572" t="s">
        <v>202</v>
      </c>
      <c r="AM40" s="350"/>
      <c r="AN40" s="350"/>
      <c r="AO40" s="573"/>
      <c r="AQ40" s="616" t="s">
        <v>421</v>
      </c>
      <c r="AR40" s="347"/>
      <c r="AS40" s="347"/>
      <c r="AT40" s="347"/>
      <c r="AU40" s="347"/>
      <c r="AV40" s="347"/>
      <c r="AW40" s="347"/>
      <c r="AX40" s="347"/>
      <c r="AY40" s="617"/>
      <c r="AZ40" s="565" t="s">
        <v>202</v>
      </c>
      <c r="BA40" s="344"/>
      <c r="BB40" s="344"/>
      <c r="BC40" s="344"/>
      <c r="BD40" s="596"/>
      <c r="BE40" s="596"/>
      <c r="BF40" s="607"/>
      <c r="BG40" s="647" t="s">
        <v>423</v>
      </c>
      <c r="BH40" s="515"/>
      <c r="BI40" s="515"/>
      <c r="BJ40" s="515"/>
      <c r="BK40" s="515"/>
      <c r="BL40" s="7"/>
      <c r="BM40" s="470" t="s">
        <v>424</v>
      </c>
      <c r="BN40" s="470"/>
      <c r="BO40" s="470"/>
      <c r="BP40" s="470"/>
      <c r="BQ40" s="470"/>
      <c r="BR40" s="470"/>
      <c r="BS40" s="470"/>
      <c r="BT40" s="470"/>
      <c r="BU40" s="571"/>
      <c r="BV40" s="565">
        <v>64</v>
      </c>
      <c r="BW40" s="344"/>
      <c r="BX40" s="344"/>
      <c r="BY40" s="344"/>
      <c r="BZ40" s="344"/>
      <c r="CA40" s="344"/>
      <c r="CB40" s="576"/>
      <c r="CD40" s="570" t="s">
        <v>369</v>
      </c>
      <c r="CE40" s="470"/>
      <c r="CF40" s="470"/>
      <c r="CG40" s="470"/>
      <c r="CH40" s="470"/>
      <c r="CI40" s="470"/>
      <c r="CJ40" s="470"/>
      <c r="CK40" s="470"/>
      <c r="CL40" s="470"/>
      <c r="CM40" s="470"/>
      <c r="CN40" s="470"/>
      <c r="CO40" s="470"/>
      <c r="CP40" s="470"/>
      <c r="CQ40" s="571"/>
      <c r="CR40" s="565">
        <v>7000</v>
      </c>
      <c r="CS40" s="344"/>
      <c r="CT40" s="344"/>
      <c r="CU40" s="344"/>
      <c r="CV40" s="344"/>
      <c r="CW40" s="344"/>
      <c r="CX40" s="344"/>
      <c r="CY40" s="566"/>
      <c r="CZ40" s="572">
        <v>0</v>
      </c>
      <c r="DA40" s="598"/>
      <c r="DB40" s="598"/>
      <c r="DC40" s="600"/>
      <c r="DD40" s="575">
        <v>7000</v>
      </c>
      <c r="DE40" s="344"/>
      <c r="DF40" s="344"/>
      <c r="DG40" s="344"/>
      <c r="DH40" s="344"/>
      <c r="DI40" s="344"/>
      <c r="DJ40" s="344"/>
      <c r="DK40" s="566"/>
      <c r="DL40" s="575" t="s">
        <v>202</v>
      </c>
      <c r="DM40" s="344"/>
      <c r="DN40" s="344"/>
      <c r="DO40" s="344"/>
      <c r="DP40" s="344"/>
      <c r="DQ40" s="344"/>
      <c r="DR40" s="344"/>
      <c r="DS40" s="344"/>
      <c r="DT40" s="344"/>
      <c r="DU40" s="344"/>
      <c r="DV40" s="566"/>
      <c r="DW40" s="572" t="s">
        <v>202</v>
      </c>
      <c r="DX40" s="598"/>
      <c r="DY40" s="598"/>
      <c r="DZ40" s="598"/>
      <c r="EA40" s="598"/>
      <c r="EB40" s="598"/>
      <c r="EC40" s="599"/>
    </row>
    <row r="41" spans="2:133" ht="11.25" customHeight="1" x14ac:dyDescent="0.15">
      <c r="B41" s="587" t="s">
        <v>420</v>
      </c>
      <c r="C41" s="588"/>
      <c r="D41" s="588"/>
      <c r="E41" s="588"/>
      <c r="F41" s="588"/>
      <c r="G41" s="588"/>
      <c r="H41" s="588"/>
      <c r="I41" s="588"/>
      <c r="J41" s="588"/>
      <c r="K41" s="588"/>
      <c r="L41" s="588"/>
      <c r="M41" s="588"/>
      <c r="N41" s="588"/>
      <c r="O41" s="588"/>
      <c r="P41" s="588"/>
      <c r="Q41" s="589"/>
      <c r="R41" s="618">
        <v>52016777</v>
      </c>
      <c r="S41" s="619"/>
      <c r="T41" s="619"/>
      <c r="U41" s="619"/>
      <c r="V41" s="619"/>
      <c r="W41" s="619"/>
      <c r="X41" s="619"/>
      <c r="Y41" s="620"/>
      <c r="Z41" s="621">
        <v>100</v>
      </c>
      <c r="AA41" s="621"/>
      <c r="AB41" s="621"/>
      <c r="AC41" s="621"/>
      <c r="AD41" s="622">
        <v>19303542</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1131878</v>
      </c>
      <c r="BA41" s="344"/>
      <c r="BB41" s="344"/>
      <c r="BC41" s="344"/>
      <c r="BD41" s="596"/>
      <c r="BE41" s="596"/>
      <c r="BF41" s="607"/>
      <c r="BG41" s="647"/>
      <c r="BH41" s="515"/>
      <c r="BI41" s="515"/>
      <c r="BJ41" s="515"/>
      <c r="BK41" s="515"/>
      <c r="BL41" s="7"/>
      <c r="BM41" s="470" t="s">
        <v>341</v>
      </c>
      <c r="BN41" s="470"/>
      <c r="BO41" s="470"/>
      <c r="BP41" s="470"/>
      <c r="BQ41" s="470"/>
      <c r="BR41" s="470"/>
      <c r="BS41" s="470"/>
      <c r="BT41" s="470"/>
      <c r="BU41" s="571"/>
      <c r="BV41" s="565" t="s">
        <v>202</v>
      </c>
      <c r="BW41" s="344"/>
      <c r="BX41" s="344"/>
      <c r="BY41" s="344"/>
      <c r="BZ41" s="344"/>
      <c r="CA41" s="344"/>
      <c r="CB41" s="576"/>
      <c r="CD41" s="570" t="s">
        <v>285</v>
      </c>
      <c r="CE41" s="470"/>
      <c r="CF41" s="470"/>
      <c r="CG41" s="470"/>
      <c r="CH41" s="470"/>
      <c r="CI41" s="470"/>
      <c r="CJ41" s="470"/>
      <c r="CK41" s="470"/>
      <c r="CL41" s="470"/>
      <c r="CM41" s="470"/>
      <c r="CN41" s="470"/>
      <c r="CO41" s="470"/>
      <c r="CP41" s="470"/>
      <c r="CQ41" s="571"/>
      <c r="CR41" s="565" t="s">
        <v>202</v>
      </c>
      <c r="CS41" s="596"/>
      <c r="CT41" s="596"/>
      <c r="CU41" s="596"/>
      <c r="CV41" s="596"/>
      <c r="CW41" s="596"/>
      <c r="CX41" s="596"/>
      <c r="CY41" s="597"/>
      <c r="CZ41" s="572" t="s">
        <v>202</v>
      </c>
      <c r="DA41" s="598"/>
      <c r="DB41" s="598"/>
      <c r="DC41" s="600"/>
      <c r="DD41" s="575" t="s">
        <v>202</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426</v>
      </c>
      <c r="AR42" s="632"/>
      <c r="AS42" s="632"/>
      <c r="AT42" s="632"/>
      <c r="AU42" s="632"/>
      <c r="AV42" s="632"/>
      <c r="AW42" s="632"/>
      <c r="AX42" s="632"/>
      <c r="AY42" s="633"/>
      <c r="AZ42" s="618">
        <v>1596320</v>
      </c>
      <c r="BA42" s="619"/>
      <c r="BB42" s="619"/>
      <c r="BC42" s="619"/>
      <c r="BD42" s="609"/>
      <c r="BE42" s="609"/>
      <c r="BF42" s="611"/>
      <c r="BG42" s="531"/>
      <c r="BH42" s="532"/>
      <c r="BI42" s="532"/>
      <c r="BJ42" s="532"/>
      <c r="BK42" s="532"/>
      <c r="BL42" s="20"/>
      <c r="BM42" s="588" t="s">
        <v>427</v>
      </c>
      <c r="BN42" s="588"/>
      <c r="BO42" s="588"/>
      <c r="BP42" s="588"/>
      <c r="BQ42" s="588"/>
      <c r="BR42" s="588"/>
      <c r="BS42" s="588"/>
      <c r="BT42" s="588"/>
      <c r="BU42" s="589"/>
      <c r="BV42" s="618">
        <v>341</v>
      </c>
      <c r="BW42" s="619"/>
      <c r="BX42" s="619"/>
      <c r="BY42" s="619"/>
      <c r="BZ42" s="619"/>
      <c r="CA42" s="619"/>
      <c r="CB42" s="634"/>
      <c r="CD42" s="570" t="s">
        <v>278</v>
      </c>
      <c r="CE42" s="470"/>
      <c r="CF42" s="470"/>
      <c r="CG42" s="470"/>
      <c r="CH42" s="470"/>
      <c r="CI42" s="470"/>
      <c r="CJ42" s="470"/>
      <c r="CK42" s="470"/>
      <c r="CL42" s="470"/>
      <c r="CM42" s="470"/>
      <c r="CN42" s="470"/>
      <c r="CO42" s="470"/>
      <c r="CP42" s="470"/>
      <c r="CQ42" s="571"/>
      <c r="CR42" s="565">
        <v>8364862</v>
      </c>
      <c r="CS42" s="596"/>
      <c r="CT42" s="596"/>
      <c r="CU42" s="596"/>
      <c r="CV42" s="596"/>
      <c r="CW42" s="596"/>
      <c r="CX42" s="596"/>
      <c r="CY42" s="597"/>
      <c r="CZ42" s="572">
        <v>16.899999999999999</v>
      </c>
      <c r="DA42" s="598"/>
      <c r="DB42" s="598"/>
      <c r="DC42" s="600"/>
      <c r="DD42" s="575">
        <v>544455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52</v>
      </c>
      <c r="CD43" s="570" t="s">
        <v>86</v>
      </c>
      <c r="CE43" s="470"/>
      <c r="CF43" s="470"/>
      <c r="CG43" s="470"/>
      <c r="CH43" s="470"/>
      <c r="CI43" s="470"/>
      <c r="CJ43" s="470"/>
      <c r="CK43" s="470"/>
      <c r="CL43" s="470"/>
      <c r="CM43" s="470"/>
      <c r="CN43" s="470"/>
      <c r="CO43" s="470"/>
      <c r="CP43" s="470"/>
      <c r="CQ43" s="571"/>
      <c r="CR43" s="565">
        <v>141109</v>
      </c>
      <c r="CS43" s="596"/>
      <c r="CT43" s="596"/>
      <c r="CU43" s="596"/>
      <c r="CV43" s="596"/>
      <c r="CW43" s="596"/>
      <c r="CX43" s="596"/>
      <c r="CY43" s="597"/>
      <c r="CZ43" s="572">
        <v>0.3</v>
      </c>
      <c r="DA43" s="598"/>
      <c r="DB43" s="598"/>
      <c r="DC43" s="600"/>
      <c r="DD43" s="575">
        <v>138685</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179</v>
      </c>
      <c r="CE44" s="457"/>
      <c r="CF44" s="570" t="s">
        <v>428</v>
      </c>
      <c r="CG44" s="470"/>
      <c r="CH44" s="470"/>
      <c r="CI44" s="470"/>
      <c r="CJ44" s="470"/>
      <c r="CK44" s="470"/>
      <c r="CL44" s="470"/>
      <c r="CM44" s="470"/>
      <c r="CN44" s="470"/>
      <c r="CO44" s="470"/>
      <c r="CP44" s="470"/>
      <c r="CQ44" s="571"/>
      <c r="CR44" s="565">
        <v>8282733</v>
      </c>
      <c r="CS44" s="344"/>
      <c r="CT44" s="344"/>
      <c r="CU44" s="344"/>
      <c r="CV44" s="344"/>
      <c r="CW44" s="344"/>
      <c r="CX44" s="344"/>
      <c r="CY44" s="566"/>
      <c r="CZ44" s="572">
        <v>16.8</v>
      </c>
      <c r="DA44" s="350"/>
      <c r="DB44" s="350"/>
      <c r="DC44" s="577"/>
      <c r="DD44" s="575">
        <v>511745</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266</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429</v>
      </c>
      <c r="CG45" s="470"/>
      <c r="CH45" s="470"/>
      <c r="CI45" s="470"/>
      <c r="CJ45" s="470"/>
      <c r="CK45" s="470"/>
      <c r="CL45" s="470"/>
      <c r="CM45" s="470"/>
      <c r="CN45" s="470"/>
      <c r="CO45" s="470"/>
      <c r="CP45" s="470"/>
      <c r="CQ45" s="571"/>
      <c r="CR45" s="565">
        <v>7324823</v>
      </c>
      <c r="CS45" s="596"/>
      <c r="CT45" s="596"/>
      <c r="CU45" s="596"/>
      <c r="CV45" s="596"/>
      <c r="CW45" s="596"/>
      <c r="CX45" s="596"/>
      <c r="CY45" s="597"/>
      <c r="CZ45" s="572">
        <v>14.8</v>
      </c>
      <c r="DA45" s="598"/>
      <c r="DB45" s="598"/>
      <c r="DC45" s="600"/>
      <c r="DD45" s="575">
        <v>129360</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0" t="s">
        <v>430</v>
      </c>
      <c r="CG46" s="470"/>
      <c r="CH46" s="470"/>
      <c r="CI46" s="470"/>
      <c r="CJ46" s="470"/>
      <c r="CK46" s="470"/>
      <c r="CL46" s="470"/>
      <c r="CM46" s="470"/>
      <c r="CN46" s="470"/>
      <c r="CO46" s="470"/>
      <c r="CP46" s="470"/>
      <c r="CQ46" s="571"/>
      <c r="CR46" s="565">
        <v>950591</v>
      </c>
      <c r="CS46" s="344"/>
      <c r="CT46" s="344"/>
      <c r="CU46" s="344"/>
      <c r="CV46" s="344"/>
      <c r="CW46" s="344"/>
      <c r="CX46" s="344"/>
      <c r="CY46" s="566"/>
      <c r="CZ46" s="572">
        <v>1.9</v>
      </c>
      <c r="DA46" s="350"/>
      <c r="DB46" s="350"/>
      <c r="DC46" s="577"/>
      <c r="DD46" s="575">
        <v>379966</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0" t="s">
        <v>432</v>
      </c>
      <c r="CG47" s="470"/>
      <c r="CH47" s="470"/>
      <c r="CI47" s="470"/>
      <c r="CJ47" s="470"/>
      <c r="CK47" s="470"/>
      <c r="CL47" s="470"/>
      <c r="CM47" s="470"/>
      <c r="CN47" s="470"/>
      <c r="CO47" s="470"/>
      <c r="CP47" s="470"/>
      <c r="CQ47" s="571"/>
      <c r="CR47" s="565">
        <v>82129</v>
      </c>
      <c r="CS47" s="596"/>
      <c r="CT47" s="596"/>
      <c r="CU47" s="596"/>
      <c r="CV47" s="596"/>
      <c r="CW47" s="596"/>
      <c r="CX47" s="596"/>
      <c r="CY47" s="597"/>
      <c r="CZ47" s="572">
        <v>0.2</v>
      </c>
      <c r="DA47" s="598"/>
      <c r="DB47" s="598"/>
      <c r="DC47" s="600"/>
      <c r="DD47" s="575">
        <v>32710</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0" t="s">
        <v>433</v>
      </c>
      <c r="CG48" s="470"/>
      <c r="CH48" s="470"/>
      <c r="CI48" s="470"/>
      <c r="CJ48" s="470"/>
      <c r="CK48" s="470"/>
      <c r="CL48" s="470"/>
      <c r="CM48" s="470"/>
      <c r="CN48" s="470"/>
      <c r="CO48" s="470"/>
      <c r="CP48" s="470"/>
      <c r="CQ48" s="571"/>
      <c r="CR48" s="565" t="s">
        <v>202</v>
      </c>
      <c r="CS48" s="344"/>
      <c r="CT48" s="344"/>
      <c r="CU48" s="344"/>
      <c r="CV48" s="344"/>
      <c r="CW48" s="344"/>
      <c r="CX48" s="344"/>
      <c r="CY48" s="566"/>
      <c r="CZ48" s="572" t="s">
        <v>202</v>
      </c>
      <c r="DA48" s="350"/>
      <c r="DB48" s="350"/>
      <c r="DC48" s="577"/>
      <c r="DD48" s="575" t="s">
        <v>202</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193</v>
      </c>
      <c r="CE49" s="588"/>
      <c r="CF49" s="588"/>
      <c r="CG49" s="588"/>
      <c r="CH49" s="588"/>
      <c r="CI49" s="588"/>
      <c r="CJ49" s="588"/>
      <c r="CK49" s="588"/>
      <c r="CL49" s="588"/>
      <c r="CM49" s="588"/>
      <c r="CN49" s="588"/>
      <c r="CO49" s="588"/>
      <c r="CP49" s="588"/>
      <c r="CQ49" s="589"/>
      <c r="CR49" s="618">
        <v>49367230</v>
      </c>
      <c r="CS49" s="609"/>
      <c r="CT49" s="609"/>
      <c r="CU49" s="609"/>
      <c r="CV49" s="609"/>
      <c r="CW49" s="609"/>
      <c r="CX49" s="609"/>
      <c r="CY49" s="637"/>
      <c r="CZ49" s="623">
        <v>100</v>
      </c>
      <c r="DA49" s="638"/>
      <c r="DB49" s="638"/>
      <c r="DC49" s="639"/>
      <c r="DD49" s="640">
        <v>26288746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V89Rw4mEeE/ZpmmZtNtTKS+b1vldCZnU9nLhhSiRtZdKv1jsq1dZzQf70fMeUnpoS20WRLTtqyMISVPSBdfFEg==" saltValue="RKdE8m6CzK1FYajeifemI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70" zoomScaleSheetLayoutView="70" workbookViewId="0">
      <selection activeCell="B21" sqref="B21:AX21"/>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296</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301</v>
      </c>
      <c r="DK2" s="653"/>
      <c r="DL2" s="653"/>
      <c r="DM2" s="653"/>
      <c r="DN2" s="653"/>
      <c r="DO2" s="654"/>
      <c r="DP2" s="50"/>
      <c r="DQ2" s="652" t="s">
        <v>174</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436</v>
      </c>
      <c r="B5" s="680"/>
      <c r="C5" s="680"/>
      <c r="D5" s="680"/>
      <c r="E5" s="680"/>
      <c r="F5" s="680"/>
      <c r="G5" s="680"/>
      <c r="H5" s="680"/>
      <c r="I5" s="680"/>
      <c r="J5" s="680"/>
      <c r="K5" s="680"/>
      <c r="L5" s="680"/>
      <c r="M5" s="680"/>
      <c r="N5" s="680"/>
      <c r="O5" s="680"/>
      <c r="P5" s="681"/>
      <c r="Q5" s="673" t="s">
        <v>182</v>
      </c>
      <c r="R5" s="674"/>
      <c r="S5" s="674"/>
      <c r="T5" s="674"/>
      <c r="U5" s="685"/>
      <c r="V5" s="673" t="s">
        <v>437</v>
      </c>
      <c r="W5" s="674"/>
      <c r="X5" s="674"/>
      <c r="Y5" s="674"/>
      <c r="Z5" s="685"/>
      <c r="AA5" s="673" t="s">
        <v>438</v>
      </c>
      <c r="AB5" s="674"/>
      <c r="AC5" s="674"/>
      <c r="AD5" s="674"/>
      <c r="AE5" s="674"/>
      <c r="AF5" s="963" t="s">
        <v>180</v>
      </c>
      <c r="AG5" s="674"/>
      <c r="AH5" s="674"/>
      <c r="AI5" s="674"/>
      <c r="AJ5" s="675"/>
      <c r="AK5" s="674" t="s">
        <v>439</v>
      </c>
      <c r="AL5" s="674"/>
      <c r="AM5" s="674"/>
      <c r="AN5" s="674"/>
      <c r="AO5" s="685"/>
      <c r="AP5" s="673" t="s">
        <v>440</v>
      </c>
      <c r="AQ5" s="674"/>
      <c r="AR5" s="674"/>
      <c r="AS5" s="674"/>
      <c r="AT5" s="685"/>
      <c r="AU5" s="673" t="s">
        <v>443</v>
      </c>
      <c r="AV5" s="674"/>
      <c r="AW5" s="674"/>
      <c r="AX5" s="674"/>
      <c r="AY5" s="675"/>
      <c r="AZ5" s="56"/>
      <c r="BA5" s="56"/>
      <c r="BB5" s="56"/>
      <c r="BC5" s="56"/>
      <c r="BD5" s="56"/>
      <c r="BE5" s="67"/>
      <c r="BF5" s="67"/>
      <c r="BG5" s="67"/>
      <c r="BH5" s="67"/>
      <c r="BI5" s="67"/>
      <c r="BJ5" s="67"/>
      <c r="BK5" s="67"/>
      <c r="BL5" s="67"/>
      <c r="BM5" s="67"/>
      <c r="BN5" s="67"/>
      <c r="BO5" s="67"/>
      <c r="BP5" s="67"/>
      <c r="BQ5" s="679" t="s">
        <v>444</v>
      </c>
      <c r="BR5" s="680"/>
      <c r="BS5" s="680"/>
      <c r="BT5" s="680"/>
      <c r="BU5" s="680"/>
      <c r="BV5" s="680"/>
      <c r="BW5" s="680"/>
      <c r="BX5" s="680"/>
      <c r="BY5" s="680"/>
      <c r="BZ5" s="680"/>
      <c r="CA5" s="680"/>
      <c r="CB5" s="680"/>
      <c r="CC5" s="680"/>
      <c r="CD5" s="680"/>
      <c r="CE5" s="680"/>
      <c r="CF5" s="680"/>
      <c r="CG5" s="681"/>
      <c r="CH5" s="673" t="s">
        <v>367</v>
      </c>
      <c r="CI5" s="674"/>
      <c r="CJ5" s="674"/>
      <c r="CK5" s="674"/>
      <c r="CL5" s="685"/>
      <c r="CM5" s="673" t="s">
        <v>320</v>
      </c>
      <c r="CN5" s="674"/>
      <c r="CO5" s="674"/>
      <c r="CP5" s="674"/>
      <c r="CQ5" s="685"/>
      <c r="CR5" s="673" t="s">
        <v>246</v>
      </c>
      <c r="CS5" s="674"/>
      <c r="CT5" s="674"/>
      <c r="CU5" s="674"/>
      <c r="CV5" s="685"/>
      <c r="CW5" s="673" t="s">
        <v>53</v>
      </c>
      <c r="CX5" s="674"/>
      <c r="CY5" s="674"/>
      <c r="CZ5" s="674"/>
      <c r="DA5" s="685"/>
      <c r="DB5" s="673" t="s">
        <v>447</v>
      </c>
      <c r="DC5" s="674"/>
      <c r="DD5" s="674"/>
      <c r="DE5" s="674"/>
      <c r="DF5" s="685"/>
      <c r="DG5" s="687" t="s">
        <v>244</v>
      </c>
      <c r="DH5" s="688"/>
      <c r="DI5" s="688"/>
      <c r="DJ5" s="688"/>
      <c r="DK5" s="689"/>
      <c r="DL5" s="687" t="s">
        <v>449</v>
      </c>
      <c r="DM5" s="688"/>
      <c r="DN5" s="688"/>
      <c r="DO5" s="688"/>
      <c r="DP5" s="689"/>
      <c r="DQ5" s="673" t="s">
        <v>451</v>
      </c>
      <c r="DR5" s="674"/>
      <c r="DS5" s="674"/>
      <c r="DT5" s="674"/>
      <c r="DU5" s="685"/>
      <c r="DV5" s="673" t="s">
        <v>443</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c r="R7" s="661"/>
      <c r="S7" s="661"/>
      <c r="T7" s="661"/>
      <c r="U7" s="661"/>
      <c r="V7" s="661"/>
      <c r="W7" s="661"/>
      <c r="X7" s="661"/>
      <c r="Y7" s="661"/>
      <c r="Z7" s="661"/>
      <c r="AA7" s="661"/>
      <c r="AB7" s="661"/>
      <c r="AC7" s="661"/>
      <c r="AD7" s="661"/>
      <c r="AE7" s="662"/>
      <c r="AF7" s="663">
        <v>1552</v>
      </c>
      <c r="AG7" s="664"/>
      <c r="AH7" s="664"/>
      <c r="AI7" s="664"/>
      <c r="AJ7" s="665"/>
      <c r="AK7" s="666"/>
      <c r="AL7" s="661"/>
      <c r="AM7" s="661"/>
      <c r="AN7" s="661"/>
      <c r="AO7" s="661"/>
      <c r="AP7" s="661"/>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c r="BT7" s="658"/>
      <c r="BU7" s="658"/>
      <c r="BV7" s="658"/>
      <c r="BW7" s="658"/>
      <c r="BX7" s="658"/>
      <c r="BY7" s="658"/>
      <c r="BZ7" s="658"/>
      <c r="CA7" s="658"/>
      <c r="CB7" s="658"/>
      <c r="CC7" s="658"/>
      <c r="CD7" s="658"/>
      <c r="CE7" s="658"/>
      <c r="CF7" s="658"/>
      <c r="CG7" s="659"/>
      <c r="CH7" s="669"/>
      <c r="CI7" s="670"/>
      <c r="CJ7" s="670"/>
      <c r="CK7" s="670"/>
      <c r="CL7" s="671"/>
      <c r="CM7" s="669"/>
      <c r="CN7" s="670"/>
      <c r="CO7" s="670"/>
      <c r="CP7" s="670"/>
      <c r="CQ7" s="671"/>
      <c r="CR7" s="669"/>
      <c r="CS7" s="670"/>
      <c r="CT7" s="670"/>
      <c r="CU7" s="670"/>
      <c r="CV7" s="671"/>
      <c r="CW7" s="669"/>
      <c r="CX7" s="670"/>
      <c r="CY7" s="670"/>
      <c r="CZ7" s="670"/>
      <c r="DA7" s="671"/>
      <c r="DB7" s="669"/>
      <c r="DC7" s="670"/>
      <c r="DD7" s="670"/>
      <c r="DE7" s="670"/>
      <c r="DF7" s="671"/>
      <c r="DG7" s="669"/>
      <c r="DH7" s="670"/>
      <c r="DI7" s="670"/>
      <c r="DJ7" s="670"/>
      <c r="DK7" s="671"/>
      <c r="DL7" s="669"/>
      <c r="DM7" s="670"/>
      <c r="DN7" s="670"/>
      <c r="DO7" s="670"/>
      <c r="DP7" s="671"/>
      <c r="DQ7" s="669"/>
      <c r="DR7" s="670"/>
      <c r="DS7" s="670"/>
      <c r="DT7" s="670"/>
      <c r="DU7" s="671"/>
      <c r="DV7" s="657"/>
      <c r="DW7" s="658"/>
      <c r="DX7" s="658"/>
      <c r="DY7" s="658"/>
      <c r="DZ7" s="672"/>
      <c r="EA7" s="67"/>
    </row>
    <row r="8" spans="1:131" s="47" customFormat="1" ht="26.25" customHeight="1" x14ac:dyDescent="0.15">
      <c r="A8" s="52">
        <v>2</v>
      </c>
      <c r="B8" s="693"/>
      <c r="C8" s="694"/>
      <c r="D8" s="694"/>
      <c r="E8" s="694"/>
      <c r="F8" s="694"/>
      <c r="G8" s="694"/>
      <c r="H8" s="694"/>
      <c r="I8" s="694"/>
      <c r="J8" s="694"/>
      <c r="K8" s="694"/>
      <c r="L8" s="694"/>
      <c r="M8" s="694"/>
      <c r="N8" s="694"/>
      <c r="O8" s="694"/>
      <c r="P8" s="695"/>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c r="BT8" s="694"/>
      <c r="BU8" s="694"/>
      <c r="BV8" s="694"/>
      <c r="BW8" s="694"/>
      <c r="BX8" s="694"/>
      <c r="BY8" s="694"/>
      <c r="BZ8" s="694"/>
      <c r="CA8" s="694"/>
      <c r="CB8" s="694"/>
      <c r="CC8" s="694"/>
      <c r="CD8" s="694"/>
      <c r="CE8" s="694"/>
      <c r="CF8" s="694"/>
      <c r="CG8" s="695"/>
      <c r="CH8" s="705"/>
      <c r="CI8" s="700"/>
      <c r="CJ8" s="700"/>
      <c r="CK8" s="700"/>
      <c r="CL8" s="706"/>
      <c r="CM8" s="705"/>
      <c r="CN8" s="700"/>
      <c r="CO8" s="700"/>
      <c r="CP8" s="700"/>
      <c r="CQ8" s="706"/>
      <c r="CR8" s="705"/>
      <c r="CS8" s="700"/>
      <c r="CT8" s="700"/>
      <c r="CU8" s="700"/>
      <c r="CV8" s="706"/>
      <c r="CW8" s="705"/>
      <c r="CX8" s="700"/>
      <c r="CY8" s="700"/>
      <c r="CZ8" s="700"/>
      <c r="DA8" s="706"/>
      <c r="DB8" s="705"/>
      <c r="DC8" s="700"/>
      <c r="DD8" s="700"/>
      <c r="DE8" s="700"/>
      <c r="DF8" s="706"/>
      <c r="DG8" s="705"/>
      <c r="DH8" s="700"/>
      <c r="DI8" s="700"/>
      <c r="DJ8" s="700"/>
      <c r="DK8" s="706"/>
      <c r="DL8" s="705"/>
      <c r="DM8" s="700"/>
      <c r="DN8" s="700"/>
      <c r="DO8" s="700"/>
      <c r="DP8" s="706"/>
      <c r="DQ8" s="705"/>
      <c r="DR8" s="700"/>
      <c r="DS8" s="700"/>
      <c r="DT8" s="700"/>
      <c r="DU8" s="706"/>
      <c r="DV8" s="693"/>
      <c r="DW8" s="694"/>
      <c r="DX8" s="694"/>
      <c r="DY8" s="694"/>
      <c r="DZ8" s="707"/>
      <c r="EA8" s="67"/>
    </row>
    <row r="9" spans="1:131" s="47" customFormat="1" ht="26.25" customHeight="1" x14ac:dyDescent="0.15">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454</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253</v>
      </c>
      <c r="B23" s="710" t="s">
        <v>302</v>
      </c>
      <c r="C23" s="711"/>
      <c r="D23" s="711"/>
      <c r="E23" s="711"/>
      <c r="F23" s="711"/>
      <c r="G23" s="711"/>
      <c r="H23" s="711"/>
      <c r="I23" s="711"/>
      <c r="J23" s="711"/>
      <c r="K23" s="711"/>
      <c r="L23" s="711"/>
      <c r="M23" s="711"/>
      <c r="N23" s="711"/>
      <c r="O23" s="711"/>
      <c r="P23" s="712"/>
      <c r="Q23" s="713"/>
      <c r="R23" s="714"/>
      <c r="S23" s="714"/>
      <c r="T23" s="714"/>
      <c r="U23" s="714"/>
      <c r="V23" s="714"/>
      <c r="W23" s="714"/>
      <c r="X23" s="714"/>
      <c r="Y23" s="714"/>
      <c r="Z23" s="714"/>
      <c r="AA23" s="714"/>
      <c r="AB23" s="714"/>
      <c r="AC23" s="714"/>
      <c r="AD23" s="714"/>
      <c r="AE23" s="715"/>
      <c r="AF23" s="716">
        <v>1552</v>
      </c>
      <c r="AG23" s="714"/>
      <c r="AH23" s="714"/>
      <c r="AI23" s="714"/>
      <c r="AJ23" s="717"/>
      <c r="AK23" s="718"/>
      <c r="AL23" s="719"/>
      <c r="AM23" s="719"/>
      <c r="AN23" s="719"/>
      <c r="AO23" s="719"/>
      <c r="AP23" s="714"/>
      <c r="AQ23" s="714"/>
      <c r="AR23" s="714"/>
      <c r="AS23" s="714"/>
      <c r="AT23" s="714"/>
      <c r="AU23" s="720"/>
      <c r="AV23" s="720"/>
      <c r="AW23" s="720"/>
      <c r="AX23" s="720"/>
      <c r="AY23" s="721"/>
      <c r="AZ23" s="722" t="s">
        <v>202</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386</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415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436</v>
      </c>
      <c r="B26" s="680"/>
      <c r="C26" s="680"/>
      <c r="D26" s="680"/>
      <c r="E26" s="680"/>
      <c r="F26" s="680"/>
      <c r="G26" s="680"/>
      <c r="H26" s="680"/>
      <c r="I26" s="680"/>
      <c r="J26" s="680"/>
      <c r="K26" s="680"/>
      <c r="L26" s="680"/>
      <c r="M26" s="680"/>
      <c r="N26" s="680"/>
      <c r="O26" s="680"/>
      <c r="P26" s="681"/>
      <c r="Q26" s="673" t="s">
        <v>456</v>
      </c>
      <c r="R26" s="674"/>
      <c r="S26" s="674"/>
      <c r="T26" s="674"/>
      <c r="U26" s="685"/>
      <c r="V26" s="673" t="s">
        <v>457</v>
      </c>
      <c r="W26" s="674"/>
      <c r="X26" s="674"/>
      <c r="Y26" s="674"/>
      <c r="Z26" s="685"/>
      <c r="AA26" s="673" t="s">
        <v>458</v>
      </c>
      <c r="AB26" s="674"/>
      <c r="AC26" s="674"/>
      <c r="AD26" s="674"/>
      <c r="AE26" s="674"/>
      <c r="AF26" s="978" t="s">
        <v>249</v>
      </c>
      <c r="AG26" s="979"/>
      <c r="AH26" s="979"/>
      <c r="AI26" s="979"/>
      <c r="AJ26" s="980"/>
      <c r="AK26" s="674" t="s">
        <v>390</v>
      </c>
      <c r="AL26" s="674"/>
      <c r="AM26" s="674"/>
      <c r="AN26" s="674"/>
      <c r="AO26" s="685"/>
      <c r="AP26" s="673" t="s">
        <v>358</v>
      </c>
      <c r="AQ26" s="674"/>
      <c r="AR26" s="674"/>
      <c r="AS26" s="674"/>
      <c r="AT26" s="685"/>
      <c r="AU26" s="673" t="s">
        <v>459</v>
      </c>
      <c r="AV26" s="674"/>
      <c r="AW26" s="674"/>
      <c r="AX26" s="674"/>
      <c r="AY26" s="685"/>
      <c r="AZ26" s="673" t="s">
        <v>460</v>
      </c>
      <c r="BA26" s="674"/>
      <c r="BB26" s="674"/>
      <c r="BC26" s="674"/>
      <c r="BD26" s="685"/>
      <c r="BE26" s="673" t="s">
        <v>443</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461</v>
      </c>
      <c r="C28" s="658"/>
      <c r="D28" s="658"/>
      <c r="E28" s="658"/>
      <c r="F28" s="658"/>
      <c r="G28" s="658"/>
      <c r="H28" s="658"/>
      <c r="I28" s="658"/>
      <c r="J28" s="658"/>
      <c r="K28" s="658"/>
      <c r="L28" s="658"/>
      <c r="M28" s="658"/>
      <c r="N28" s="658"/>
      <c r="O28" s="658"/>
      <c r="P28" s="659"/>
      <c r="Q28" s="732"/>
      <c r="R28" s="733"/>
      <c r="S28" s="733"/>
      <c r="T28" s="733"/>
      <c r="U28" s="733"/>
      <c r="V28" s="733"/>
      <c r="W28" s="733"/>
      <c r="X28" s="733"/>
      <c r="Y28" s="733"/>
      <c r="Z28" s="733"/>
      <c r="AA28" s="733"/>
      <c r="AB28" s="733"/>
      <c r="AC28" s="733"/>
      <c r="AD28" s="733"/>
      <c r="AE28" s="734"/>
      <c r="AF28" s="735">
        <v>-711</v>
      </c>
      <c r="AG28" s="733"/>
      <c r="AH28" s="733"/>
      <c r="AI28" s="733"/>
      <c r="AJ28" s="736"/>
      <c r="AK28" s="737"/>
      <c r="AL28" s="733"/>
      <c r="AM28" s="733"/>
      <c r="AN28" s="733"/>
      <c r="AO28" s="733"/>
      <c r="AP28" s="733"/>
      <c r="AQ28" s="733"/>
      <c r="AR28" s="733"/>
      <c r="AS28" s="733"/>
      <c r="AT28" s="733"/>
      <c r="AU28" s="733"/>
      <c r="AV28" s="733"/>
      <c r="AW28" s="733"/>
      <c r="AX28" s="733"/>
      <c r="AY28" s="733"/>
      <c r="AZ28" s="738"/>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27</v>
      </c>
      <c r="C29" s="694"/>
      <c r="D29" s="694"/>
      <c r="E29" s="694"/>
      <c r="F29" s="694"/>
      <c r="G29" s="694"/>
      <c r="H29" s="694"/>
      <c r="I29" s="694"/>
      <c r="J29" s="694"/>
      <c r="K29" s="694"/>
      <c r="L29" s="694"/>
      <c r="M29" s="694"/>
      <c r="N29" s="694"/>
      <c r="O29" s="694"/>
      <c r="P29" s="695"/>
      <c r="Q29" s="696"/>
      <c r="R29" s="697"/>
      <c r="S29" s="697"/>
      <c r="T29" s="697"/>
      <c r="U29" s="697"/>
      <c r="V29" s="697"/>
      <c r="W29" s="697"/>
      <c r="X29" s="697"/>
      <c r="Y29" s="697"/>
      <c r="Z29" s="697"/>
      <c r="AA29" s="697"/>
      <c r="AB29" s="697"/>
      <c r="AC29" s="697"/>
      <c r="AD29" s="697"/>
      <c r="AE29" s="698"/>
      <c r="AF29" s="699">
        <v>35</v>
      </c>
      <c r="AG29" s="700"/>
      <c r="AH29" s="700"/>
      <c r="AI29" s="700"/>
      <c r="AJ29" s="701"/>
      <c r="AK29" s="702"/>
      <c r="AL29" s="697"/>
      <c r="AM29" s="697"/>
      <c r="AN29" s="697"/>
      <c r="AO29" s="697"/>
      <c r="AP29" s="697"/>
      <c r="AQ29" s="697"/>
      <c r="AR29" s="697"/>
      <c r="AS29" s="697"/>
      <c r="AT29" s="697"/>
      <c r="AU29" s="697"/>
      <c r="AV29" s="697"/>
      <c r="AW29" s="697"/>
      <c r="AX29" s="697"/>
      <c r="AY29" s="697"/>
      <c r="AZ29" s="741"/>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229</v>
      </c>
      <c r="C30" s="694"/>
      <c r="D30" s="694"/>
      <c r="E30" s="694"/>
      <c r="F30" s="694"/>
      <c r="G30" s="694"/>
      <c r="H30" s="694"/>
      <c r="I30" s="694"/>
      <c r="J30" s="694"/>
      <c r="K30" s="694"/>
      <c r="L30" s="694"/>
      <c r="M30" s="694"/>
      <c r="N30" s="694"/>
      <c r="O30" s="694"/>
      <c r="P30" s="695"/>
      <c r="Q30" s="696"/>
      <c r="R30" s="697"/>
      <c r="S30" s="697"/>
      <c r="T30" s="697"/>
      <c r="U30" s="697"/>
      <c r="V30" s="697"/>
      <c r="W30" s="697"/>
      <c r="X30" s="697"/>
      <c r="Y30" s="697"/>
      <c r="Z30" s="697"/>
      <c r="AA30" s="697"/>
      <c r="AB30" s="697"/>
      <c r="AC30" s="697"/>
      <c r="AD30" s="697"/>
      <c r="AE30" s="698"/>
      <c r="AF30" s="699">
        <v>14</v>
      </c>
      <c r="AG30" s="700"/>
      <c r="AH30" s="700"/>
      <c r="AI30" s="700"/>
      <c r="AJ30" s="701"/>
      <c r="AK30" s="702"/>
      <c r="AL30" s="697"/>
      <c r="AM30" s="697"/>
      <c r="AN30" s="697"/>
      <c r="AO30" s="697"/>
      <c r="AP30" s="697"/>
      <c r="AQ30" s="697"/>
      <c r="AR30" s="697"/>
      <c r="AS30" s="697"/>
      <c r="AT30" s="697"/>
      <c r="AU30" s="697"/>
      <c r="AV30" s="697"/>
      <c r="AW30" s="697"/>
      <c r="AX30" s="697"/>
      <c r="AY30" s="697"/>
      <c r="AZ30" s="741"/>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462</v>
      </c>
      <c r="C31" s="694"/>
      <c r="D31" s="694"/>
      <c r="E31" s="694"/>
      <c r="F31" s="694"/>
      <c r="G31" s="694"/>
      <c r="H31" s="694"/>
      <c r="I31" s="694"/>
      <c r="J31" s="694"/>
      <c r="K31" s="694"/>
      <c r="L31" s="694"/>
      <c r="M31" s="694"/>
      <c r="N31" s="694"/>
      <c r="O31" s="694"/>
      <c r="P31" s="695"/>
      <c r="Q31" s="696"/>
      <c r="R31" s="697"/>
      <c r="S31" s="697"/>
      <c r="T31" s="697"/>
      <c r="U31" s="697"/>
      <c r="V31" s="697"/>
      <c r="W31" s="697"/>
      <c r="X31" s="697"/>
      <c r="Y31" s="697"/>
      <c r="Z31" s="697"/>
      <c r="AA31" s="697"/>
      <c r="AB31" s="697"/>
      <c r="AC31" s="697"/>
      <c r="AD31" s="697"/>
      <c r="AE31" s="698"/>
      <c r="AF31" s="699">
        <v>2311</v>
      </c>
      <c r="AG31" s="700"/>
      <c r="AH31" s="700"/>
      <c r="AI31" s="700"/>
      <c r="AJ31" s="701"/>
      <c r="AK31" s="702"/>
      <c r="AL31" s="697"/>
      <c r="AM31" s="697"/>
      <c r="AN31" s="697"/>
      <c r="AO31" s="697"/>
      <c r="AP31" s="697"/>
      <c r="AQ31" s="697"/>
      <c r="AR31" s="697"/>
      <c r="AS31" s="697"/>
      <c r="AT31" s="697"/>
      <c r="AU31" s="697"/>
      <c r="AV31" s="697"/>
      <c r="AW31" s="697"/>
      <c r="AX31" s="697"/>
      <c r="AY31" s="697"/>
      <c r="AZ31" s="741"/>
      <c r="BA31" s="741"/>
      <c r="BB31" s="741"/>
      <c r="BC31" s="741"/>
      <c r="BD31" s="741"/>
      <c r="BE31" s="703" t="s">
        <v>463</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351</v>
      </c>
      <c r="C32" s="694"/>
      <c r="D32" s="694"/>
      <c r="E32" s="694"/>
      <c r="F32" s="694"/>
      <c r="G32" s="694"/>
      <c r="H32" s="694"/>
      <c r="I32" s="694"/>
      <c r="J32" s="694"/>
      <c r="K32" s="694"/>
      <c r="L32" s="694"/>
      <c r="M32" s="694"/>
      <c r="N32" s="694"/>
      <c r="O32" s="694"/>
      <c r="P32" s="695"/>
      <c r="Q32" s="696"/>
      <c r="R32" s="697"/>
      <c r="S32" s="697"/>
      <c r="T32" s="697"/>
      <c r="U32" s="697"/>
      <c r="V32" s="697"/>
      <c r="W32" s="697"/>
      <c r="X32" s="697"/>
      <c r="Y32" s="697"/>
      <c r="Z32" s="697"/>
      <c r="AA32" s="697"/>
      <c r="AB32" s="697"/>
      <c r="AC32" s="697"/>
      <c r="AD32" s="697"/>
      <c r="AE32" s="698"/>
      <c r="AF32" s="699">
        <v>452</v>
      </c>
      <c r="AG32" s="700"/>
      <c r="AH32" s="700"/>
      <c r="AI32" s="700"/>
      <c r="AJ32" s="701"/>
      <c r="AK32" s="702"/>
      <c r="AL32" s="697"/>
      <c r="AM32" s="697"/>
      <c r="AN32" s="697"/>
      <c r="AO32" s="697"/>
      <c r="AP32" s="697"/>
      <c r="AQ32" s="697"/>
      <c r="AR32" s="697"/>
      <c r="AS32" s="697"/>
      <c r="AT32" s="697"/>
      <c r="AU32" s="697"/>
      <c r="AV32" s="697"/>
      <c r="AW32" s="697"/>
      <c r="AX32" s="697"/>
      <c r="AY32" s="697"/>
      <c r="AZ32" s="741"/>
      <c r="BA32" s="741"/>
      <c r="BB32" s="741"/>
      <c r="BC32" s="741"/>
      <c r="BD32" s="741"/>
      <c r="BE32" s="703" t="s">
        <v>463</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t="s">
        <v>464</v>
      </c>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v>2</v>
      </c>
      <c r="AG33" s="700"/>
      <c r="AH33" s="700"/>
      <c r="AI33" s="700"/>
      <c r="AJ33" s="701"/>
      <c r="AK33" s="702"/>
      <c r="AL33" s="697"/>
      <c r="AM33" s="697"/>
      <c r="AN33" s="697"/>
      <c r="AO33" s="697"/>
      <c r="AP33" s="697"/>
      <c r="AQ33" s="697"/>
      <c r="AR33" s="697"/>
      <c r="AS33" s="697"/>
      <c r="AT33" s="697"/>
      <c r="AU33" s="697"/>
      <c r="AV33" s="697"/>
      <c r="AW33" s="697"/>
      <c r="AX33" s="697"/>
      <c r="AY33" s="697"/>
      <c r="AZ33" s="741"/>
      <c r="BA33" s="741"/>
      <c r="BB33" s="741"/>
      <c r="BC33" s="741"/>
      <c r="BD33" s="741"/>
      <c r="BE33" s="703" t="s">
        <v>22</v>
      </c>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466</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253</v>
      </c>
      <c r="B63" s="710" t="s">
        <v>377</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2103</v>
      </c>
      <c r="AG63" s="714"/>
      <c r="AH63" s="714"/>
      <c r="AI63" s="714"/>
      <c r="AJ63" s="717"/>
      <c r="AK63" s="718"/>
      <c r="AL63" s="719"/>
      <c r="AM63" s="719"/>
      <c r="AN63" s="719"/>
      <c r="AO63" s="719"/>
      <c r="AP63" s="714"/>
      <c r="AQ63" s="714"/>
      <c r="AR63" s="714"/>
      <c r="AS63" s="714"/>
      <c r="AT63" s="714"/>
      <c r="AU63" s="714"/>
      <c r="AV63" s="714"/>
      <c r="AW63" s="714"/>
      <c r="AX63" s="714"/>
      <c r="AY63" s="714"/>
      <c r="AZ63" s="750"/>
      <c r="BA63" s="750"/>
      <c r="BB63" s="750"/>
      <c r="BC63" s="750"/>
      <c r="BD63" s="750"/>
      <c r="BE63" s="720"/>
      <c r="BF63" s="720"/>
      <c r="BG63" s="720"/>
      <c r="BH63" s="720"/>
      <c r="BI63" s="721"/>
      <c r="BJ63" s="722" t="s">
        <v>202</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448</v>
      </c>
      <c r="B66" s="680"/>
      <c r="C66" s="680"/>
      <c r="D66" s="680"/>
      <c r="E66" s="680"/>
      <c r="F66" s="680"/>
      <c r="G66" s="680"/>
      <c r="H66" s="680"/>
      <c r="I66" s="680"/>
      <c r="J66" s="680"/>
      <c r="K66" s="680"/>
      <c r="L66" s="680"/>
      <c r="M66" s="680"/>
      <c r="N66" s="680"/>
      <c r="O66" s="680"/>
      <c r="P66" s="681"/>
      <c r="Q66" s="673" t="s">
        <v>456</v>
      </c>
      <c r="R66" s="674"/>
      <c r="S66" s="674"/>
      <c r="T66" s="674"/>
      <c r="U66" s="685"/>
      <c r="V66" s="673" t="s">
        <v>457</v>
      </c>
      <c r="W66" s="674"/>
      <c r="X66" s="674"/>
      <c r="Y66" s="674"/>
      <c r="Z66" s="685"/>
      <c r="AA66" s="673" t="s">
        <v>458</v>
      </c>
      <c r="AB66" s="674"/>
      <c r="AC66" s="674"/>
      <c r="AD66" s="674"/>
      <c r="AE66" s="685"/>
      <c r="AF66" s="984" t="s">
        <v>249</v>
      </c>
      <c r="AG66" s="979"/>
      <c r="AH66" s="979"/>
      <c r="AI66" s="979"/>
      <c r="AJ66" s="985"/>
      <c r="AK66" s="673" t="s">
        <v>390</v>
      </c>
      <c r="AL66" s="680"/>
      <c r="AM66" s="680"/>
      <c r="AN66" s="680"/>
      <c r="AO66" s="681"/>
      <c r="AP66" s="673" t="s">
        <v>358</v>
      </c>
      <c r="AQ66" s="674"/>
      <c r="AR66" s="674"/>
      <c r="AS66" s="674"/>
      <c r="AT66" s="685"/>
      <c r="AU66" s="673" t="s">
        <v>467</v>
      </c>
      <c r="AV66" s="674"/>
      <c r="AW66" s="674"/>
      <c r="AX66" s="674"/>
      <c r="AY66" s="685"/>
      <c r="AZ66" s="673" t="s">
        <v>443</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15">
      <c r="A68" s="51">
        <v>1</v>
      </c>
      <c r="B68" s="657"/>
      <c r="C68" s="658"/>
      <c r="D68" s="658"/>
      <c r="E68" s="658"/>
      <c r="F68" s="658"/>
      <c r="G68" s="658"/>
      <c r="H68" s="658"/>
      <c r="I68" s="658"/>
      <c r="J68" s="658"/>
      <c r="K68" s="658"/>
      <c r="L68" s="658"/>
      <c r="M68" s="658"/>
      <c r="N68" s="658"/>
      <c r="O68" s="658"/>
      <c r="P68" s="659"/>
      <c r="Q68" s="660"/>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661"/>
      <c r="AO68" s="661"/>
      <c r="AP68" s="661"/>
      <c r="AQ68" s="661"/>
      <c r="AR68" s="661"/>
      <c r="AS68" s="661"/>
      <c r="AT68" s="661"/>
      <c r="AU68" s="661"/>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15">
      <c r="A69" s="52">
        <v>2</v>
      </c>
      <c r="B69" s="693"/>
      <c r="C69" s="694"/>
      <c r="D69" s="694"/>
      <c r="E69" s="694"/>
      <c r="F69" s="694"/>
      <c r="G69" s="694"/>
      <c r="H69" s="694"/>
      <c r="I69" s="694"/>
      <c r="J69" s="694"/>
      <c r="K69" s="694"/>
      <c r="L69" s="694"/>
      <c r="M69" s="694"/>
      <c r="N69" s="694"/>
      <c r="O69" s="694"/>
      <c r="P69" s="695"/>
      <c r="Q69" s="696"/>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15">
      <c r="A70" s="52">
        <v>3</v>
      </c>
      <c r="B70" s="693"/>
      <c r="C70" s="694"/>
      <c r="D70" s="694"/>
      <c r="E70" s="694"/>
      <c r="F70" s="694"/>
      <c r="G70" s="694"/>
      <c r="H70" s="694"/>
      <c r="I70" s="694"/>
      <c r="J70" s="694"/>
      <c r="K70" s="694"/>
      <c r="L70" s="694"/>
      <c r="M70" s="694"/>
      <c r="N70" s="694"/>
      <c r="O70" s="694"/>
      <c r="P70" s="695"/>
      <c r="Q70" s="696"/>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7"/>
      <c r="AP70" s="697"/>
      <c r="AQ70" s="697"/>
      <c r="AR70" s="697"/>
      <c r="AS70" s="697"/>
      <c r="AT70" s="697"/>
      <c r="AU70" s="697"/>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15">
      <c r="A71" s="52">
        <v>4</v>
      </c>
      <c r="B71" s="693"/>
      <c r="C71" s="694"/>
      <c r="D71" s="694"/>
      <c r="E71" s="694"/>
      <c r="F71" s="694"/>
      <c r="G71" s="694"/>
      <c r="H71" s="694"/>
      <c r="I71" s="694"/>
      <c r="J71" s="694"/>
      <c r="K71" s="694"/>
      <c r="L71" s="694"/>
      <c r="M71" s="694"/>
      <c r="N71" s="694"/>
      <c r="O71" s="694"/>
      <c r="P71" s="695"/>
      <c r="Q71" s="696"/>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7"/>
      <c r="AP71" s="697"/>
      <c r="AQ71" s="697"/>
      <c r="AR71" s="697"/>
      <c r="AS71" s="697"/>
      <c r="AT71" s="697"/>
      <c r="AU71" s="697"/>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15">
      <c r="A72" s="52">
        <v>5</v>
      </c>
      <c r="B72" s="693"/>
      <c r="C72" s="694"/>
      <c r="D72" s="694"/>
      <c r="E72" s="694"/>
      <c r="F72" s="694"/>
      <c r="G72" s="694"/>
      <c r="H72" s="694"/>
      <c r="I72" s="694"/>
      <c r="J72" s="694"/>
      <c r="K72" s="694"/>
      <c r="L72" s="694"/>
      <c r="M72" s="694"/>
      <c r="N72" s="694"/>
      <c r="O72" s="694"/>
      <c r="P72" s="695"/>
      <c r="Q72" s="696"/>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15">
      <c r="A73" s="52">
        <v>6</v>
      </c>
      <c r="B73" s="693"/>
      <c r="C73" s="694"/>
      <c r="D73" s="694"/>
      <c r="E73" s="694"/>
      <c r="F73" s="694"/>
      <c r="G73" s="694"/>
      <c r="H73" s="694"/>
      <c r="I73" s="694"/>
      <c r="J73" s="694"/>
      <c r="K73" s="694"/>
      <c r="L73" s="694"/>
      <c r="M73" s="694"/>
      <c r="N73" s="694"/>
      <c r="O73" s="694"/>
      <c r="P73" s="695"/>
      <c r="Q73" s="696"/>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15">
      <c r="A74" s="52">
        <v>7</v>
      </c>
      <c r="B74" s="693"/>
      <c r="C74" s="694"/>
      <c r="D74" s="694"/>
      <c r="E74" s="694"/>
      <c r="F74" s="694"/>
      <c r="G74" s="694"/>
      <c r="H74" s="694"/>
      <c r="I74" s="694"/>
      <c r="J74" s="694"/>
      <c r="K74" s="694"/>
      <c r="L74" s="694"/>
      <c r="M74" s="694"/>
      <c r="N74" s="694"/>
      <c r="O74" s="694"/>
      <c r="P74" s="695"/>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15">
      <c r="A75" s="52">
        <v>8</v>
      </c>
      <c r="B75" s="693"/>
      <c r="C75" s="694"/>
      <c r="D75" s="694"/>
      <c r="E75" s="694"/>
      <c r="F75" s="694"/>
      <c r="G75" s="694"/>
      <c r="H75" s="694"/>
      <c r="I75" s="694"/>
      <c r="J75" s="694"/>
      <c r="K75" s="694"/>
      <c r="L75" s="694"/>
      <c r="M75" s="694"/>
      <c r="N75" s="694"/>
      <c r="O75" s="694"/>
      <c r="P75" s="695"/>
      <c r="Q75" s="705"/>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15">
      <c r="A76" s="52">
        <v>9</v>
      </c>
      <c r="B76" s="693"/>
      <c r="C76" s="694"/>
      <c r="D76" s="694"/>
      <c r="E76" s="694"/>
      <c r="F76" s="694"/>
      <c r="G76" s="694"/>
      <c r="H76" s="694"/>
      <c r="I76" s="694"/>
      <c r="J76" s="694"/>
      <c r="K76" s="694"/>
      <c r="L76" s="694"/>
      <c r="M76" s="694"/>
      <c r="N76" s="694"/>
      <c r="O76" s="694"/>
      <c r="P76" s="695"/>
      <c r="Q76" s="705"/>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15">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15">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15">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15">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15">
      <c r="A88" s="53" t="s">
        <v>253</v>
      </c>
      <c r="B88" s="710" t="s">
        <v>186</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c r="AG88" s="714"/>
      <c r="AH88" s="714"/>
      <c r="AI88" s="714"/>
      <c r="AJ88" s="714"/>
      <c r="AK88" s="719"/>
      <c r="AL88" s="719"/>
      <c r="AM88" s="719"/>
      <c r="AN88" s="719"/>
      <c r="AO88" s="719"/>
      <c r="AP88" s="714"/>
      <c r="AQ88" s="714"/>
      <c r="AR88" s="714"/>
      <c r="AS88" s="714"/>
      <c r="AT88" s="714"/>
      <c r="AU88" s="714"/>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10" t="s">
        <v>450</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c r="CS102" s="723"/>
      <c r="CT102" s="723"/>
      <c r="CU102" s="723"/>
      <c r="CV102" s="769"/>
      <c r="CW102" s="768"/>
      <c r="CX102" s="723"/>
      <c r="CY102" s="723"/>
      <c r="CZ102" s="723"/>
      <c r="DA102" s="769"/>
      <c r="DB102" s="768"/>
      <c r="DC102" s="723"/>
      <c r="DD102" s="723"/>
      <c r="DE102" s="723"/>
      <c r="DF102" s="769"/>
      <c r="DG102" s="768"/>
      <c r="DH102" s="723"/>
      <c r="DI102" s="723"/>
      <c r="DJ102" s="723"/>
      <c r="DK102" s="769"/>
      <c r="DL102" s="768"/>
      <c r="DM102" s="723"/>
      <c r="DN102" s="723"/>
      <c r="DO102" s="723"/>
      <c r="DP102" s="769"/>
      <c r="DQ102" s="768"/>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468</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469</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471</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203</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472</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473</v>
      </c>
      <c r="AB109" s="777"/>
      <c r="AC109" s="777"/>
      <c r="AD109" s="777"/>
      <c r="AE109" s="778"/>
      <c r="AF109" s="779" t="s">
        <v>474</v>
      </c>
      <c r="AG109" s="777"/>
      <c r="AH109" s="777"/>
      <c r="AI109" s="777"/>
      <c r="AJ109" s="778"/>
      <c r="AK109" s="779" t="s">
        <v>392</v>
      </c>
      <c r="AL109" s="777"/>
      <c r="AM109" s="777"/>
      <c r="AN109" s="777"/>
      <c r="AO109" s="778"/>
      <c r="AP109" s="779" t="s">
        <v>475</v>
      </c>
      <c r="AQ109" s="777"/>
      <c r="AR109" s="777"/>
      <c r="AS109" s="777"/>
      <c r="AT109" s="780"/>
      <c r="AU109" s="776" t="s">
        <v>472</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473</v>
      </c>
      <c r="BR109" s="777"/>
      <c r="BS109" s="777"/>
      <c r="BT109" s="777"/>
      <c r="BU109" s="778"/>
      <c r="BV109" s="779" t="s">
        <v>474</v>
      </c>
      <c r="BW109" s="777"/>
      <c r="BX109" s="777"/>
      <c r="BY109" s="777"/>
      <c r="BZ109" s="778"/>
      <c r="CA109" s="779" t="s">
        <v>392</v>
      </c>
      <c r="CB109" s="777"/>
      <c r="CC109" s="777"/>
      <c r="CD109" s="777"/>
      <c r="CE109" s="778"/>
      <c r="CF109" s="781" t="s">
        <v>475</v>
      </c>
      <c r="CG109" s="781"/>
      <c r="CH109" s="781"/>
      <c r="CI109" s="781"/>
      <c r="CJ109" s="781"/>
      <c r="CK109" s="779" t="s">
        <v>96</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473</v>
      </c>
      <c r="DH109" s="777"/>
      <c r="DI109" s="777"/>
      <c r="DJ109" s="777"/>
      <c r="DK109" s="778"/>
      <c r="DL109" s="779" t="s">
        <v>474</v>
      </c>
      <c r="DM109" s="777"/>
      <c r="DN109" s="777"/>
      <c r="DO109" s="777"/>
      <c r="DP109" s="778"/>
      <c r="DQ109" s="779" t="s">
        <v>392</v>
      </c>
      <c r="DR109" s="777"/>
      <c r="DS109" s="777"/>
      <c r="DT109" s="777"/>
      <c r="DU109" s="778"/>
      <c r="DV109" s="779" t="s">
        <v>475</v>
      </c>
      <c r="DW109" s="777"/>
      <c r="DX109" s="777"/>
      <c r="DY109" s="777"/>
      <c r="DZ109" s="780"/>
    </row>
    <row r="110" spans="1:131" s="48" customFormat="1" ht="26.25" customHeight="1" x14ac:dyDescent="0.15">
      <c r="A110" s="782" t="s">
        <v>328</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2380674</v>
      </c>
      <c r="AB110" s="786"/>
      <c r="AC110" s="786"/>
      <c r="AD110" s="786"/>
      <c r="AE110" s="787"/>
      <c r="AF110" s="788">
        <v>2441893</v>
      </c>
      <c r="AG110" s="786"/>
      <c r="AH110" s="786"/>
      <c r="AI110" s="786"/>
      <c r="AJ110" s="787"/>
      <c r="AK110" s="788">
        <v>2474463</v>
      </c>
      <c r="AL110" s="786"/>
      <c r="AM110" s="786"/>
      <c r="AN110" s="786"/>
      <c r="AO110" s="787"/>
      <c r="AP110" s="789">
        <v>15.2</v>
      </c>
      <c r="AQ110" s="790"/>
      <c r="AR110" s="790"/>
      <c r="AS110" s="790"/>
      <c r="AT110" s="791"/>
      <c r="AU110" s="847" t="s">
        <v>126</v>
      </c>
      <c r="AV110" s="848"/>
      <c r="AW110" s="848"/>
      <c r="AX110" s="848"/>
      <c r="AY110" s="848"/>
      <c r="AZ110" s="792" t="s">
        <v>476</v>
      </c>
      <c r="BA110" s="783"/>
      <c r="BB110" s="783"/>
      <c r="BC110" s="783"/>
      <c r="BD110" s="783"/>
      <c r="BE110" s="783"/>
      <c r="BF110" s="783"/>
      <c r="BG110" s="783"/>
      <c r="BH110" s="783"/>
      <c r="BI110" s="783"/>
      <c r="BJ110" s="783"/>
      <c r="BK110" s="783"/>
      <c r="BL110" s="783"/>
      <c r="BM110" s="783"/>
      <c r="BN110" s="783"/>
      <c r="BO110" s="783"/>
      <c r="BP110" s="784"/>
      <c r="BQ110" s="793">
        <v>28985599</v>
      </c>
      <c r="BR110" s="794"/>
      <c r="BS110" s="794"/>
      <c r="BT110" s="794"/>
      <c r="BU110" s="794"/>
      <c r="BV110" s="794">
        <v>28307198</v>
      </c>
      <c r="BW110" s="794"/>
      <c r="BX110" s="794"/>
      <c r="BY110" s="794"/>
      <c r="BZ110" s="794"/>
      <c r="CA110" s="794">
        <v>28071104</v>
      </c>
      <c r="CB110" s="794"/>
      <c r="CC110" s="794"/>
      <c r="CD110" s="794"/>
      <c r="CE110" s="794"/>
      <c r="CF110" s="795">
        <v>172.8</v>
      </c>
      <c r="CG110" s="796"/>
      <c r="CH110" s="796"/>
      <c r="CI110" s="796"/>
      <c r="CJ110" s="796"/>
      <c r="CK110" s="853" t="s">
        <v>387</v>
      </c>
      <c r="CL110" s="854"/>
      <c r="CM110" s="792" t="s">
        <v>63</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202</v>
      </c>
      <c r="DH110" s="794"/>
      <c r="DI110" s="794"/>
      <c r="DJ110" s="794"/>
      <c r="DK110" s="794"/>
      <c r="DL110" s="794" t="s">
        <v>202</v>
      </c>
      <c r="DM110" s="794"/>
      <c r="DN110" s="794"/>
      <c r="DO110" s="794"/>
      <c r="DP110" s="794"/>
      <c r="DQ110" s="794" t="s">
        <v>202</v>
      </c>
      <c r="DR110" s="794"/>
      <c r="DS110" s="794"/>
      <c r="DT110" s="794"/>
      <c r="DU110" s="794"/>
      <c r="DV110" s="797" t="s">
        <v>202</v>
      </c>
      <c r="DW110" s="797"/>
      <c r="DX110" s="797"/>
      <c r="DY110" s="797"/>
      <c r="DZ110" s="798"/>
    </row>
    <row r="111" spans="1:131" s="48" customFormat="1" ht="26.25" customHeight="1" x14ac:dyDescent="0.15">
      <c r="A111" s="799" t="s">
        <v>455</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202</v>
      </c>
      <c r="AB111" s="802"/>
      <c r="AC111" s="802"/>
      <c r="AD111" s="802"/>
      <c r="AE111" s="803"/>
      <c r="AF111" s="804" t="s">
        <v>202</v>
      </c>
      <c r="AG111" s="802"/>
      <c r="AH111" s="802"/>
      <c r="AI111" s="802"/>
      <c r="AJ111" s="803"/>
      <c r="AK111" s="804" t="s">
        <v>202</v>
      </c>
      <c r="AL111" s="802"/>
      <c r="AM111" s="802"/>
      <c r="AN111" s="802"/>
      <c r="AO111" s="803"/>
      <c r="AP111" s="805" t="s">
        <v>202</v>
      </c>
      <c r="AQ111" s="806"/>
      <c r="AR111" s="806"/>
      <c r="AS111" s="806"/>
      <c r="AT111" s="807"/>
      <c r="AU111" s="849"/>
      <c r="AV111" s="850"/>
      <c r="AW111" s="850"/>
      <c r="AX111" s="850"/>
      <c r="AY111" s="850"/>
      <c r="AZ111" s="808" t="s">
        <v>477</v>
      </c>
      <c r="BA111" s="809"/>
      <c r="BB111" s="809"/>
      <c r="BC111" s="809"/>
      <c r="BD111" s="809"/>
      <c r="BE111" s="809"/>
      <c r="BF111" s="809"/>
      <c r="BG111" s="809"/>
      <c r="BH111" s="809"/>
      <c r="BI111" s="809"/>
      <c r="BJ111" s="809"/>
      <c r="BK111" s="809"/>
      <c r="BL111" s="809"/>
      <c r="BM111" s="809"/>
      <c r="BN111" s="809"/>
      <c r="BO111" s="809"/>
      <c r="BP111" s="810"/>
      <c r="BQ111" s="811">
        <v>108785</v>
      </c>
      <c r="BR111" s="812"/>
      <c r="BS111" s="812"/>
      <c r="BT111" s="812"/>
      <c r="BU111" s="812"/>
      <c r="BV111" s="812">
        <v>42529</v>
      </c>
      <c r="BW111" s="812"/>
      <c r="BX111" s="812"/>
      <c r="BY111" s="812"/>
      <c r="BZ111" s="812"/>
      <c r="CA111" s="812" t="s">
        <v>202</v>
      </c>
      <c r="CB111" s="812"/>
      <c r="CC111" s="812"/>
      <c r="CD111" s="812"/>
      <c r="CE111" s="812"/>
      <c r="CF111" s="813" t="s">
        <v>202</v>
      </c>
      <c r="CG111" s="814"/>
      <c r="CH111" s="814"/>
      <c r="CI111" s="814"/>
      <c r="CJ111" s="814"/>
      <c r="CK111" s="855"/>
      <c r="CL111" s="856"/>
      <c r="CM111" s="808" t="s">
        <v>143</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202</v>
      </c>
      <c r="DH111" s="812"/>
      <c r="DI111" s="812"/>
      <c r="DJ111" s="812"/>
      <c r="DK111" s="812"/>
      <c r="DL111" s="812" t="s">
        <v>202</v>
      </c>
      <c r="DM111" s="812"/>
      <c r="DN111" s="812"/>
      <c r="DO111" s="812"/>
      <c r="DP111" s="812"/>
      <c r="DQ111" s="812" t="s">
        <v>202</v>
      </c>
      <c r="DR111" s="812"/>
      <c r="DS111" s="812"/>
      <c r="DT111" s="812"/>
      <c r="DU111" s="812"/>
      <c r="DV111" s="815" t="s">
        <v>202</v>
      </c>
      <c r="DW111" s="815"/>
      <c r="DX111" s="815"/>
      <c r="DY111" s="815"/>
      <c r="DZ111" s="816"/>
    </row>
    <row r="112" spans="1:131" s="48" customFormat="1" ht="26.25" customHeight="1" x14ac:dyDescent="0.15">
      <c r="A112" s="965" t="s">
        <v>157</v>
      </c>
      <c r="B112" s="966"/>
      <c r="C112" s="809" t="s">
        <v>479</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202</v>
      </c>
      <c r="AB112" s="802"/>
      <c r="AC112" s="802"/>
      <c r="AD112" s="802"/>
      <c r="AE112" s="803"/>
      <c r="AF112" s="804" t="s">
        <v>202</v>
      </c>
      <c r="AG112" s="802"/>
      <c r="AH112" s="802"/>
      <c r="AI112" s="802"/>
      <c r="AJ112" s="803"/>
      <c r="AK112" s="804" t="s">
        <v>202</v>
      </c>
      <c r="AL112" s="802"/>
      <c r="AM112" s="802"/>
      <c r="AN112" s="802"/>
      <c r="AO112" s="803"/>
      <c r="AP112" s="805" t="s">
        <v>202</v>
      </c>
      <c r="AQ112" s="806"/>
      <c r="AR112" s="806"/>
      <c r="AS112" s="806"/>
      <c r="AT112" s="807"/>
      <c r="AU112" s="849"/>
      <c r="AV112" s="850"/>
      <c r="AW112" s="850"/>
      <c r="AX112" s="850"/>
      <c r="AY112" s="850"/>
      <c r="AZ112" s="808" t="s">
        <v>269</v>
      </c>
      <c r="BA112" s="809"/>
      <c r="BB112" s="809"/>
      <c r="BC112" s="809"/>
      <c r="BD112" s="809"/>
      <c r="BE112" s="809"/>
      <c r="BF112" s="809"/>
      <c r="BG112" s="809"/>
      <c r="BH112" s="809"/>
      <c r="BI112" s="809"/>
      <c r="BJ112" s="809"/>
      <c r="BK112" s="809"/>
      <c r="BL112" s="809"/>
      <c r="BM112" s="809"/>
      <c r="BN112" s="809"/>
      <c r="BO112" s="809"/>
      <c r="BP112" s="810"/>
      <c r="BQ112" s="811">
        <v>2451552</v>
      </c>
      <c r="BR112" s="812"/>
      <c r="BS112" s="812"/>
      <c r="BT112" s="812"/>
      <c r="BU112" s="812"/>
      <c r="BV112" s="812">
        <v>2499628</v>
      </c>
      <c r="BW112" s="812"/>
      <c r="BX112" s="812"/>
      <c r="BY112" s="812"/>
      <c r="BZ112" s="812"/>
      <c r="CA112" s="812">
        <v>2590821</v>
      </c>
      <c r="CB112" s="812"/>
      <c r="CC112" s="812"/>
      <c r="CD112" s="812"/>
      <c r="CE112" s="812"/>
      <c r="CF112" s="813">
        <v>15.9</v>
      </c>
      <c r="CG112" s="814"/>
      <c r="CH112" s="814"/>
      <c r="CI112" s="814"/>
      <c r="CJ112" s="814"/>
      <c r="CK112" s="855"/>
      <c r="CL112" s="856"/>
      <c r="CM112" s="808" t="s">
        <v>397</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v>85058</v>
      </c>
      <c r="DH112" s="812"/>
      <c r="DI112" s="812"/>
      <c r="DJ112" s="812"/>
      <c r="DK112" s="812"/>
      <c r="DL112" s="812">
        <v>42529</v>
      </c>
      <c r="DM112" s="812"/>
      <c r="DN112" s="812"/>
      <c r="DO112" s="812"/>
      <c r="DP112" s="812"/>
      <c r="DQ112" s="812" t="s">
        <v>202</v>
      </c>
      <c r="DR112" s="812"/>
      <c r="DS112" s="812"/>
      <c r="DT112" s="812"/>
      <c r="DU112" s="812"/>
      <c r="DV112" s="815" t="s">
        <v>202</v>
      </c>
      <c r="DW112" s="815"/>
      <c r="DX112" s="815"/>
      <c r="DY112" s="815"/>
      <c r="DZ112" s="816"/>
    </row>
    <row r="113" spans="1:130" s="48" customFormat="1" ht="26.25" customHeight="1" x14ac:dyDescent="0.15">
      <c r="A113" s="967"/>
      <c r="B113" s="968"/>
      <c r="C113" s="809" t="s">
        <v>480</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225638</v>
      </c>
      <c r="AB113" s="802"/>
      <c r="AC113" s="802"/>
      <c r="AD113" s="802"/>
      <c r="AE113" s="803"/>
      <c r="AF113" s="804">
        <v>198066</v>
      </c>
      <c r="AG113" s="802"/>
      <c r="AH113" s="802"/>
      <c r="AI113" s="802"/>
      <c r="AJ113" s="803"/>
      <c r="AK113" s="804">
        <v>190567</v>
      </c>
      <c r="AL113" s="802"/>
      <c r="AM113" s="802"/>
      <c r="AN113" s="802"/>
      <c r="AO113" s="803"/>
      <c r="AP113" s="805">
        <v>1.2</v>
      </c>
      <c r="AQ113" s="806"/>
      <c r="AR113" s="806"/>
      <c r="AS113" s="806"/>
      <c r="AT113" s="807"/>
      <c r="AU113" s="849"/>
      <c r="AV113" s="850"/>
      <c r="AW113" s="850"/>
      <c r="AX113" s="850"/>
      <c r="AY113" s="850"/>
      <c r="AZ113" s="808" t="s">
        <v>206</v>
      </c>
      <c r="BA113" s="809"/>
      <c r="BB113" s="809"/>
      <c r="BC113" s="809"/>
      <c r="BD113" s="809"/>
      <c r="BE113" s="809"/>
      <c r="BF113" s="809"/>
      <c r="BG113" s="809"/>
      <c r="BH113" s="809"/>
      <c r="BI113" s="809"/>
      <c r="BJ113" s="809"/>
      <c r="BK113" s="809"/>
      <c r="BL113" s="809"/>
      <c r="BM113" s="809"/>
      <c r="BN113" s="809"/>
      <c r="BO113" s="809"/>
      <c r="BP113" s="810"/>
      <c r="BQ113" s="811">
        <v>25747</v>
      </c>
      <c r="BR113" s="812"/>
      <c r="BS113" s="812"/>
      <c r="BT113" s="812"/>
      <c r="BU113" s="812"/>
      <c r="BV113" s="812">
        <v>18446</v>
      </c>
      <c r="BW113" s="812"/>
      <c r="BX113" s="812"/>
      <c r="BY113" s="812"/>
      <c r="BZ113" s="812"/>
      <c r="CA113" s="812">
        <v>10653</v>
      </c>
      <c r="CB113" s="812"/>
      <c r="CC113" s="812"/>
      <c r="CD113" s="812"/>
      <c r="CE113" s="812"/>
      <c r="CF113" s="813">
        <v>0.1</v>
      </c>
      <c r="CG113" s="814"/>
      <c r="CH113" s="814"/>
      <c r="CI113" s="814"/>
      <c r="CJ113" s="814"/>
      <c r="CK113" s="855"/>
      <c r="CL113" s="856"/>
      <c r="CM113" s="808" t="s">
        <v>404</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202</v>
      </c>
      <c r="DH113" s="802"/>
      <c r="DI113" s="802"/>
      <c r="DJ113" s="802"/>
      <c r="DK113" s="803"/>
      <c r="DL113" s="804" t="s">
        <v>202</v>
      </c>
      <c r="DM113" s="802"/>
      <c r="DN113" s="802"/>
      <c r="DO113" s="802"/>
      <c r="DP113" s="803"/>
      <c r="DQ113" s="804" t="s">
        <v>202</v>
      </c>
      <c r="DR113" s="802"/>
      <c r="DS113" s="802"/>
      <c r="DT113" s="802"/>
      <c r="DU113" s="803"/>
      <c r="DV113" s="805" t="s">
        <v>202</v>
      </c>
      <c r="DW113" s="806"/>
      <c r="DX113" s="806"/>
      <c r="DY113" s="806"/>
      <c r="DZ113" s="807"/>
    </row>
    <row r="114" spans="1:130" s="48" customFormat="1" ht="26.25" customHeight="1" x14ac:dyDescent="0.15">
      <c r="A114" s="967"/>
      <c r="B114" s="968"/>
      <c r="C114" s="809" t="s">
        <v>482</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13840</v>
      </c>
      <c r="AB114" s="802"/>
      <c r="AC114" s="802"/>
      <c r="AD114" s="802"/>
      <c r="AE114" s="803"/>
      <c r="AF114" s="804">
        <v>14231</v>
      </c>
      <c r="AG114" s="802"/>
      <c r="AH114" s="802"/>
      <c r="AI114" s="802"/>
      <c r="AJ114" s="803"/>
      <c r="AK114" s="804">
        <v>14355</v>
      </c>
      <c r="AL114" s="802"/>
      <c r="AM114" s="802"/>
      <c r="AN114" s="802"/>
      <c r="AO114" s="803"/>
      <c r="AP114" s="805">
        <v>0.1</v>
      </c>
      <c r="AQ114" s="806"/>
      <c r="AR114" s="806"/>
      <c r="AS114" s="806"/>
      <c r="AT114" s="807"/>
      <c r="AU114" s="849"/>
      <c r="AV114" s="850"/>
      <c r="AW114" s="850"/>
      <c r="AX114" s="850"/>
      <c r="AY114" s="850"/>
      <c r="AZ114" s="808" t="s">
        <v>483</v>
      </c>
      <c r="BA114" s="809"/>
      <c r="BB114" s="809"/>
      <c r="BC114" s="809"/>
      <c r="BD114" s="809"/>
      <c r="BE114" s="809"/>
      <c r="BF114" s="809"/>
      <c r="BG114" s="809"/>
      <c r="BH114" s="809"/>
      <c r="BI114" s="809"/>
      <c r="BJ114" s="809"/>
      <c r="BK114" s="809"/>
      <c r="BL114" s="809"/>
      <c r="BM114" s="809"/>
      <c r="BN114" s="809"/>
      <c r="BO114" s="809"/>
      <c r="BP114" s="810"/>
      <c r="BQ114" s="811" t="s">
        <v>202</v>
      </c>
      <c r="BR114" s="812"/>
      <c r="BS114" s="812"/>
      <c r="BT114" s="812"/>
      <c r="BU114" s="812"/>
      <c r="BV114" s="812" t="s">
        <v>202</v>
      </c>
      <c r="BW114" s="812"/>
      <c r="BX114" s="812"/>
      <c r="BY114" s="812"/>
      <c r="BZ114" s="812"/>
      <c r="CA114" s="812" t="s">
        <v>202</v>
      </c>
      <c r="CB114" s="812"/>
      <c r="CC114" s="812"/>
      <c r="CD114" s="812"/>
      <c r="CE114" s="812"/>
      <c r="CF114" s="813" t="s">
        <v>202</v>
      </c>
      <c r="CG114" s="814"/>
      <c r="CH114" s="814"/>
      <c r="CI114" s="814"/>
      <c r="CJ114" s="814"/>
      <c r="CK114" s="855"/>
      <c r="CL114" s="856"/>
      <c r="CM114" s="808" t="s">
        <v>154</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202</v>
      </c>
      <c r="DH114" s="802"/>
      <c r="DI114" s="802"/>
      <c r="DJ114" s="802"/>
      <c r="DK114" s="803"/>
      <c r="DL114" s="804" t="s">
        <v>202</v>
      </c>
      <c r="DM114" s="802"/>
      <c r="DN114" s="802"/>
      <c r="DO114" s="802"/>
      <c r="DP114" s="803"/>
      <c r="DQ114" s="804" t="s">
        <v>202</v>
      </c>
      <c r="DR114" s="802"/>
      <c r="DS114" s="802"/>
      <c r="DT114" s="802"/>
      <c r="DU114" s="803"/>
      <c r="DV114" s="805" t="s">
        <v>202</v>
      </c>
      <c r="DW114" s="806"/>
      <c r="DX114" s="806"/>
      <c r="DY114" s="806"/>
      <c r="DZ114" s="807"/>
    </row>
    <row r="115" spans="1:130" s="48" customFormat="1" ht="26.25" customHeight="1" x14ac:dyDescent="0.15">
      <c r="A115" s="967"/>
      <c r="B115" s="968"/>
      <c r="C115" s="809" t="s">
        <v>375</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v>42529</v>
      </c>
      <c r="AB115" s="802"/>
      <c r="AC115" s="802"/>
      <c r="AD115" s="802"/>
      <c r="AE115" s="803"/>
      <c r="AF115" s="804">
        <v>42529</v>
      </c>
      <c r="AG115" s="802"/>
      <c r="AH115" s="802"/>
      <c r="AI115" s="802"/>
      <c r="AJ115" s="803"/>
      <c r="AK115" s="804">
        <v>42530</v>
      </c>
      <c r="AL115" s="802"/>
      <c r="AM115" s="802"/>
      <c r="AN115" s="802"/>
      <c r="AO115" s="803"/>
      <c r="AP115" s="805">
        <v>0.3</v>
      </c>
      <c r="AQ115" s="806"/>
      <c r="AR115" s="806"/>
      <c r="AS115" s="806"/>
      <c r="AT115" s="807"/>
      <c r="AU115" s="849"/>
      <c r="AV115" s="850"/>
      <c r="AW115" s="850"/>
      <c r="AX115" s="850"/>
      <c r="AY115" s="850"/>
      <c r="AZ115" s="808" t="s">
        <v>345</v>
      </c>
      <c r="BA115" s="809"/>
      <c r="BB115" s="809"/>
      <c r="BC115" s="809"/>
      <c r="BD115" s="809"/>
      <c r="BE115" s="809"/>
      <c r="BF115" s="809"/>
      <c r="BG115" s="809"/>
      <c r="BH115" s="809"/>
      <c r="BI115" s="809"/>
      <c r="BJ115" s="809"/>
      <c r="BK115" s="809"/>
      <c r="BL115" s="809"/>
      <c r="BM115" s="809"/>
      <c r="BN115" s="809"/>
      <c r="BO115" s="809"/>
      <c r="BP115" s="810"/>
      <c r="BQ115" s="811" t="s">
        <v>202</v>
      </c>
      <c r="BR115" s="812"/>
      <c r="BS115" s="812"/>
      <c r="BT115" s="812"/>
      <c r="BU115" s="812"/>
      <c r="BV115" s="812" t="s">
        <v>202</v>
      </c>
      <c r="BW115" s="812"/>
      <c r="BX115" s="812"/>
      <c r="BY115" s="812"/>
      <c r="BZ115" s="812"/>
      <c r="CA115" s="812" t="s">
        <v>202</v>
      </c>
      <c r="CB115" s="812"/>
      <c r="CC115" s="812"/>
      <c r="CD115" s="812"/>
      <c r="CE115" s="812"/>
      <c r="CF115" s="813" t="s">
        <v>202</v>
      </c>
      <c r="CG115" s="814"/>
      <c r="CH115" s="814"/>
      <c r="CI115" s="814"/>
      <c r="CJ115" s="814"/>
      <c r="CK115" s="855"/>
      <c r="CL115" s="856"/>
      <c r="CM115" s="808" t="s">
        <v>32</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v>23727</v>
      </c>
      <c r="DH115" s="802"/>
      <c r="DI115" s="802"/>
      <c r="DJ115" s="802"/>
      <c r="DK115" s="803"/>
      <c r="DL115" s="804" t="s">
        <v>202</v>
      </c>
      <c r="DM115" s="802"/>
      <c r="DN115" s="802"/>
      <c r="DO115" s="802"/>
      <c r="DP115" s="803"/>
      <c r="DQ115" s="804" t="s">
        <v>202</v>
      </c>
      <c r="DR115" s="802"/>
      <c r="DS115" s="802"/>
      <c r="DT115" s="802"/>
      <c r="DU115" s="803"/>
      <c r="DV115" s="805" t="s">
        <v>202</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v>649</v>
      </c>
      <c r="AB116" s="802"/>
      <c r="AC116" s="802"/>
      <c r="AD116" s="802"/>
      <c r="AE116" s="803"/>
      <c r="AF116" s="804">
        <v>605</v>
      </c>
      <c r="AG116" s="802"/>
      <c r="AH116" s="802"/>
      <c r="AI116" s="802"/>
      <c r="AJ116" s="803"/>
      <c r="AK116" s="804">
        <v>252</v>
      </c>
      <c r="AL116" s="802"/>
      <c r="AM116" s="802"/>
      <c r="AN116" s="802"/>
      <c r="AO116" s="803"/>
      <c r="AP116" s="805">
        <v>0</v>
      </c>
      <c r="AQ116" s="806"/>
      <c r="AR116" s="806"/>
      <c r="AS116" s="806"/>
      <c r="AT116" s="807"/>
      <c r="AU116" s="849"/>
      <c r="AV116" s="850"/>
      <c r="AW116" s="850"/>
      <c r="AX116" s="850"/>
      <c r="AY116" s="850"/>
      <c r="AZ116" s="817" t="s">
        <v>227</v>
      </c>
      <c r="BA116" s="818"/>
      <c r="BB116" s="818"/>
      <c r="BC116" s="818"/>
      <c r="BD116" s="818"/>
      <c r="BE116" s="818"/>
      <c r="BF116" s="818"/>
      <c r="BG116" s="818"/>
      <c r="BH116" s="818"/>
      <c r="BI116" s="818"/>
      <c r="BJ116" s="818"/>
      <c r="BK116" s="818"/>
      <c r="BL116" s="818"/>
      <c r="BM116" s="818"/>
      <c r="BN116" s="818"/>
      <c r="BO116" s="818"/>
      <c r="BP116" s="819"/>
      <c r="BQ116" s="811" t="s">
        <v>202</v>
      </c>
      <c r="BR116" s="812"/>
      <c r="BS116" s="812"/>
      <c r="BT116" s="812"/>
      <c r="BU116" s="812"/>
      <c r="BV116" s="812" t="s">
        <v>202</v>
      </c>
      <c r="BW116" s="812"/>
      <c r="BX116" s="812"/>
      <c r="BY116" s="812"/>
      <c r="BZ116" s="812"/>
      <c r="CA116" s="812" t="s">
        <v>202</v>
      </c>
      <c r="CB116" s="812"/>
      <c r="CC116" s="812"/>
      <c r="CD116" s="812"/>
      <c r="CE116" s="812"/>
      <c r="CF116" s="813" t="s">
        <v>202</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202</v>
      </c>
      <c r="DH116" s="802"/>
      <c r="DI116" s="802"/>
      <c r="DJ116" s="802"/>
      <c r="DK116" s="803"/>
      <c r="DL116" s="804" t="s">
        <v>202</v>
      </c>
      <c r="DM116" s="802"/>
      <c r="DN116" s="802"/>
      <c r="DO116" s="802"/>
      <c r="DP116" s="803"/>
      <c r="DQ116" s="804" t="s">
        <v>202</v>
      </c>
      <c r="DR116" s="802"/>
      <c r="DS116" s="802"/>
      <c r="DT116" s="802"/>
      <c r="DU116" s="803"/>
      <c r="DV116" s="805" t="s">
        <v>202</v>
      </c>
      <c r="DW116" s="806"/>
      <c r="DX116" s="806"/>
      <c r="DY116" s="806"/>
      <c r="DZ116" s="807"/>
    </row>
    <row r="117" spans="1:130" s="48" customFormat="1" ht="26.25" customHeight="1" x14ac:dyDescent="0.15">
      <c r="A117" s="776" t="s">
        <v>274</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323</v>
      </c>
      <c r="Z117" s="778"/>
      <c r="AA117" s="821">
        <v>2663330</v>
      </c>
      <c r="AB117" s="822"/>
      <c r="AC117" s="822"/>
      <c r="AD117" s="822"/>
      <c r="AE117" s="823"/>
      <c r="AF117" s="824">
        <v>2697324</v>
      </c>
      <c r="AG117" s="822"/>
      <c r="AH117" s="822"/>
      <c r="AI117" s="822"/>
      <c r="AJ117" s="823"/>
      <c r="AK117" s="824">
        <v>2722167</v>
      </c>
      <c r="AL117" s="822"/>
      <c r="AM117" s="822"/>
      <c r="AN117" s="822"/>
      <c r="AO117" s="823"/>
      <c r="AP117" s="825"/>
      <c r="AQ117" s="826"/>
      <c r="AR117" s="826"/>
      <c r="AS117" s="826"/>
      <c r="AT117" s="827"/>
      <c r="AU117" s="849"/>
      <c r="AV117" s="850"/>
      <c r="AW117" s="850"/>
      <c r="AX117" s="850"/>
      <c r="AY117" s="850"/>
      <c r="AZ117" s="828" t="s">
        <v>362</v>
      </c>
      <c r="BA117" s="829"/>
      <c r="BB117" s="829"/>
      <c r="BC117" s="829"/>
      <c r="BD117" s="829"/>
      <c r="BE117" s="829"/>
      <c r="BF117" s="829"/>
      <c r="BG117" s="829"/>
      <c r="BH117" s="829"/>
      <c r="BI117" s="829"/>
      <c r="BJ117" s="829"/>
      <c r="BK117" s="829"/>
      <c r="BL117" s="829"/>
      <c r="BM117" s="829"/>
      <c r="BN117" s="829"/>
      <c r="BO117" s="829"/>
      <c r="BP117" s="830"/>
      <c r="BQ117" s="811" t="s">
        <v>202</v>
      </c>
      <c r="BR117" s="812"/>
      <c r="BS117" s="812"/>
      <c r="BT117" s="812"/>
      <c r="BU117" s="812"/>
      <c r="BV117" s="812" t="s">
        <v>202</v>
      </c>
      <c r="BW117" s="812"/>
      <c r="BX117" s="812"/>
      <c r="BY117" s="812"/>
      <c r="BZ117" s="812"/>
      <c r="CA117" s="812" t="s">
        <v>202</v>
      </c>
      <c r="CB117" s="812"/>
      <c r="CC117" s="812"/>
      <c r="CD117" s="812"/>
      <c r="CE117" s="812"/>
      <c r="CF117" s="813" t="s">
        <v>202</v>
      </c>
      <c r="CG117" s="814"/>
      <c r="CH117" s="814"/>
      <c r="CI117" s="814"/>
      <c r="CJ117" s="814"/>
      <c r="CK117" s="855"/>
      <c r="CL117" s="856"/>
      <c r="CM117" s="808" t="s">
        <v>338</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202</v>
      </c>
      <c r="DH117" s="802"/>
      <c r="DI117" s="802"/>
      <c r="DJ117" s="802"/>
      <c r="DK117" s="803"/>
      <c r="DL117" s="804" t="s">
        <v>202</v>
      </c>
      <c r="DM117" s="802"/>
      <c r="DN117" s="802"/>
      <c r="DO117" s="802"/>
      <c r="DP117" s="803"/>
      <c r="DQ117" s="804" t="s">
        <v>202</v>
      </c>
      <c r="DR117" s="802"/>
      <c r="DS117" s="802"/>
      <c r="DT117" s="802"/>
      <c r="DU117" s="803"/>
      <c r="DV117" s="805" t="s">
        <v>202</v>
      </c>
      <c r="DW117" s="806"/>
      <c r="DX117" s="806"/>
      <c r="DY117" s="806"/>
      <c r="DZ117" s="807"/>
    </row>
    <row r="118" spans="1:130" s="48" customFormat="1" ht="26.25" customHeight="1" x14ac:dyDescent="0.15">
      <c r="A118" s="776" t="s">
        <v>96</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473</v>
      </c>
      <c r="AB118" s="777"/>
      <c r="AC118" s="777"/>
      <c r="AD118" s="777"/>
      <c r="AE118" s="778"/>
      <c r="AF118" s="779" t="s">
        <v>474</v>
      </c>
      <c r="AG118" s="777"/>
      <c r="AH118" s="777"/>
      <c r="AI118" s="777"/>
      <c r="AJ118" s="778"/>
      <c r="AK118" s="779" t="s">
        <v>392</v>
      </c>
      <c r="AL118" s="777"/>
      <c r="AM118" s="777"/>
      <c r="AN118" s="777"/>
      <c r="AO118" s="778"/>
      <c r="AP118" s="779" t="s">
        <v>475</v>
      </c>
      <c r="AQ118" s="777"/>
      <c r="AR118" s="777"/>
      <c r="AS118" s="777"/>
      <c r="AT118" s="780"/>
      <c r="AU118" s="849"/>
      <c r="AV118" s="850"/>
      <c r="AW118" s="850"/>
      <c r="AX118" s="850"/>
      <c r="AY118" s="850"/>
      <c r="AZ118" s="831" t="s">
        <v>484</v>
      </c>
      <c r="BA118" s="832"/>
      <c r="BB118" s="832"/>
      <c r="BC118" s="832"/>
      <c r="BD118" s="832"/>
      <c r="BE118" s="832"/>
      <c r="BF118" s="832"/>
      <c r="BG118" s="832"/>
      <c r="BH118" s="832"/>
      <c r="BI118" s="832"/>
      <c r="BJ118" s="832"/>
      <c r="BK118" s="832"/>
      <c r="BL118" s="832"/>
      <c r="BM118" s="832"/>
      <c r="BN118" s="832"/>
      <c r="BO118" s="832"/>
      <c r="BP118" s="833"/>
      <c r="BQ118" s="834" t="s">
        <v>202</v>
      </c>
      <c r="BR118" s="835"/>
      <c r="BS118" s="835"/>
      <c r="BT118" s="835"/>
      <c r="BU118" s="835"/>
      <c r="BV118" s="835" t="s">
        <v>202</v>
      </c>
      <c r="BW118" s="835"/>
      <c r="BX118" s="835"/>
      <c r="BY118" s="835"/>
      <c r="BZ118" s="835"/>
      <c r="CA118" s="835" t="s">
        <v>202</v>
      </c>
      <c r="CB118" s="835"/>
      <c r="CC118" s="835"/>
      <c r="CD118" s="835"/>
      <c r="CE118" s="835"/>
      <c r="CF118" s="813" t="s">
        <v>202</v>
      </c>
      <c r="CG118" s="814"/>
      <c r="CH118" s="814"/>
      <c r="CI118" s="814"/>
      <c r="CJ118" s="814"/>
      <c r="CK118" s="855"/>
      <c r="CL118" s="856"/>
      <c r="CM118" s="808" t="s">
        <v>485</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202</v>
      </c>
      <c r="DH118" s="802"/>
      <c r="DI118" s="802"/>
      <c r="DJ118" s="802"/>
      <c r="DK118" s="803"/>
      <c r="DL118" s="804" t="s">
        <v>202</v>
      </c>
      <c r="DM118" s="802"/>
      <c r="DN118" s="802"/>
      <c r="DO118" s="802"/>
      <c r="DP118" s="803"/>
      <c r="DQ118" s="804" t="s">
        <v>202</v>
      </c>
      <c r="DR118" s="802"/>
      <c r="DS118" s="802"/>
      <c r="DT118" s="802"/>
      <c r="DU118" s="803"/>
      <c r="DV118" s="805" t="s">
        <v>202</v>
      </c>
      <c r="DW118" s="806"/>
      <c r="DX118" s="806"/>
      <c r="DY118" s="806"/>
      <c r="DZ118" s="807"/>
    </row>
    <row r="119" spans="1:130" s="48" customFormat="1" ht="26.25" customHeight="1" x14ac:dyDescent="0.15">
      <c r="A119" s="975" t="s">
        <v>387</v>
      </c>
      <c r="B119" s="854"/>
      <c r="C119" s="792" t="s">
        <v>63</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202</v>
      </c>
      <c r="AB119" s="786"/>
      <c r="AC119" s="786"/>
      <c r="AD119" s="786"/>
      <c r="AE119" s="787"/>
      <c r="AF119" s="788" t="s">
        <v>202</v>
      </c>
      <c r="AG119" s="786"/>
      <c r="AH119" s="786"/>
      <c r="AI119" s="786"/>
      <c r="AJ119" s="787"/>
      <c r="AK119" s="788" t="s">
        <v>202</v>
      </c>
      <c r="AL119" s="786"/>
      <c r="AM119" s="786"/>
      <c r="AN119" s="786"/>
      <c r="AO119" s="787"/>
      <c r="AP119" s="789" t="s">
        <v>202</v>
      </c>
      <c r="AQ119" s="790"/>
      <c r="AR119" s="790"/>
      <c r="AS119" s="790"/>
      <c r="AT119" s="791"/>
      <c r="AU119" s="851"/>
      <c r="AV119" s="852"/>
      <c r="AW119" s="852"/>
      <c r="AX119" s="852"/>
      <c r="AY119" s="852"/>
      <c r="AZ119" s="69" t="s">
        <v>274</v>
      </c>
      <c r="BA119" s="69"/>
      <c r="BB119" s="69"/>
      <c r="BC119" s="69"/>
      <c r="BD119" s="69"/>
      <c r="BE119" s="69"/>
      <c r="BF119" s="69"/>
      <c r="BG119" s="69"/>
      <c r="BH119" s="69"/>
      <c r="BI119" s="69"/>
      <c r="BJ119" s="69"/>
      <c r="BK119" s="69"/>
      <c r="BL119" s="69"/>
      <c r="BM119" s="69"/>
      <c r="BN119" s="69"/>
      <c r="BO119" s="820" t="s">
        <v>170</v>
      </c>
      <c r="BP119" s="836"/>
      <c r="BQ119" s="834">
        <v>31571683</v>
      </c>
      <c r="BR119" s="835"/>
      <c r="BS119" s="835"/>
      <c r="BT119" s="835"/>
      <c r="BU119" s="835"/>
      <c r="BV119" s="835">
        <v>30867801</v>
      </c>
      <c r="BW119" s="835"/>
      <c r="BX119" s="835"/>
      <c r="BY119" s="835"/>
      <c r="BZ119" s="835"/>
      <c r="CA119" s="835">
        <v>30672578</v>
      </c>
      <c r="CB119" s="835"/>
      <c r="CC119" s="835"/>
      <c r="CD119" s="835"/>
      <c r="CE119" s="835"/>
      <c r="CF119" s="837"/>
      <c r="CG119" s="838"/>
      <c r="CH119" s="838"/>
      <c r="CI119" s="838"/>
      <c r="CJ119" s="839"/>
      <c r="CK119" s="857"/>
      <c r="CL119" s="858"/>
      <c r="CM119" s="831" t="s">
        <v>486</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202</v>
      </c>
      <c r="DH119" s="841"/>
      <c r="DI119" s="841"/>
      <c r="DJ119" s="841"/>
      <c r="DK119" s="842"/>
      <c r="DL119" s="843" t="s">
        <v>202</v>
      </c>
      <c r="DM119" s="841"/>
      <c r="DN119" s="841"/>
      <c r="DO119" s="841"/>
      <c r="DP119" s="842"/>
      <c r="DQ119" s="843" t="s">
        <v>202</v>
      </c>
      <c r="DR119" s="841"/>
      <c r="DS119" s="841"/>
      <c r="DT119" s="841"/>
      <c r="DU119" s="842"/>
      <c r="DV119" s="844" t="s">
        <v>202</v>
      </c>
      <c r="DW119" s="845"/>
      <c r="DX119" s="845"/>
      <c r="DY119" s="845"/>
      <c r="DZ119" s="846"/>
    </row>
    <row r="120" spans="1:130" s="48" customFormat="1" ht="26.25" customHeight="1" x14ac:dyDescent="0.15">
      <c r="A120" s="976"/>
      <c r="B120" s="856"/>
      <c r="C120" s="808" t="s">
        <v>143</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202</v>
      </c>
      <c r="AB120" s="802"/>
      <c r="AC120" s="802"/>
      <c r="AD120" s="802"/>
      <c r="AE120" s="803"/>
      <c r="AF120" s="804" t="s">
        <v>202</v>
      </c>
      <c r="AG120" s="802"/>
      <c r="AH120" s="802"/>
      <c r="AI120" s="802"/>
      <c r="AJ120" s="803"/>
      <c r="AK120" s="804" t="s">
        <v>202</v>
      </c>
      <c r="AL120" s="802"/>
      <c r="AM120" s="802"/>
      <c r="AN120" s="802"/>
      <c r="AO120" s="803"/>
      <c r="AP120" s="805" t="s">
        <v>202</v>
      </c>
      <c r="AQ120" s="806"/>
      <c r="AR120" s="806"/>
      <c r="AS120" s="806"/>
      <c r="AT120" s="807"/>
      <c r="AU120" s="859" t="s">
        <v>478</v>
      </c>
      <c r="AV120" s="860"/>
      <c r="AW120" s="860"/>
      <c r="AX120" s="860"/>
      <c r="AY120" s="861"/>
      <c r="AZ120" s="792" t="s">
        <v>216</v>
      </c>
      <c r="BA120" s="783"/>
      <c r="BB120" s="783"/>
      <c r="BC120" s="783"/>
      <c r="BD120" s="783"/>
      <c r="BE120" s="783"/>
      <c r="BF120" s="783"/>
      <c r="BG120" s="783"/>
      <c r="BH120" s="783"/>
      <c r="BI120" s="783"/>
      <c r="BJ120" s="783"/>
      <c r="BK120" s="783"/>
      <c r="BL120" s="783"/>
      <c r="BM120" s="783"/>
      <c r="BN120" s="783"/>
      <c r="BO120" s="783"/>
      <c r="BP120" s="784"/>
      <c r="BQ120" s="793">
        <v>8188779</v>
      </c>
      <c r="BR120" s="794"/>
      <c r="BS120" s="794"/>
      <c r="BT120" s="794"/>
      <c r="BU120" s="794"/>
      <c r="BV120" s="794">
        <v>8526941</v>
      </c>
      <c r="BW120" s="794"/>
      <c r="BX120" s="794"/>
      <c r="BY120" s="794"/>
      <c r="BZ120" s="794"/>
      <c r="CA120" s="794">
        <v>6393624</v>
      </c>
      <c r="CB120" s="794"/>
      <c r="CC120" s="794"/>
      <c r="CD120" s="794"/>
      <c r="CE120" s="794"/>
      <c r="CF120" s="795">
        <v>39.4</v>
      </c>
      <c r="CG120" s="796"/>
      <c r="CH120" s="796"/>
      <c r="CI120" s="796"/>
      <c r="CJ120" s="796"/>
      <c r="CK120" s="873" t="s">
        <v>270</v>
      </c>
      <c r="CL120" s="874"/>
      <c r="CM120" s="874"/>
      <c r="CN120" s="874"/>
      <c r="CO120" s="875"/>
      <c r="CP120" s="867" t="s">
        <v>351</v>
      </c>
      <c r="CQ120" s="868"/>
      <c r="CR120" s="868"/>
      <c r="CS120" s="868"/>
      <c r="CT120" s="868"/>
      <c r="CU120" s="868"/>
      <c r="CV120" s="868"/>
      <c r="CW120" s="868"/>
      <c r="CX120" s="868"/>
      <c r="CY120" s="868"/>
      <c r="CZ120" s="868"/>
      <c r="DA120" s="868"/>
      <c r="DB120" s="868"/>
      <c r="DC120" s="868"/>
      <c r="DD120" s="868"/>
      <c r="DE120" s="868"/>
      <c r="DF120" s="869"/>
      <c r="DG120" s="793">
        <v>2441287</v>
      </c>
      <c r="DH120" s="794"/>
      <c r="DI120" s="794"/>
      <c r="DJ120" s="794"/>
      <c r="DK120" s="794"/>
      <c r="DL120" s="794">
        <v>2489910</v>
      </c>
      <c r="DM120" s="794"/>
      <c r="DN120" s="794"/>
      <c r="DO120" s="794"/>
      <c r="DP120" s="794"/>
      <c r="DQ120" s="794">
        <v>2581080</v>
      </c>
      <c r="DR120" s="794"/>
      <c r="DS120" s="794"/>
      <c r="DT120" s="794"/>
      <c r="DU120" s="794"/>
      <c r="DV120" s="797">
        <v>15.9</v>
      </c>
      <c r="DW120" s="797"/>
      <c r="DX120" s="797"/>
      <c r="DY120" s="797"/>
      <c r="DZ120" s="798"/>
    </row>
    <row r="121" spans="1:130" s="48" customFormat="1" ht="26.25" customHeight="1" x14ac:dyDescent="0.15">
      <c r="A121" s="976"/>
      <c r="B121" s="856"/>
      <c r="C121" s="828" t="s">
        <v>141</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v>42529</v>
      </c>
      <c r="AB121" s="802"/>
      <c r="AC121" s="802"/>
      <c r="AD121" s="802"/>
      <c r="AE121" s="803"/>
      <c r="AF121" s="804">
        <v>42529</v>
      </c>
      <c r="AG121" s="802"/>
      <c r="AH121" s="802"/>
      <c r="AI121" s="802"/>
      <c r="AJ121" s="803"/>
      <c r="AK121" s="804">
        <v>42530</v>
      </c>
      <c r="AL121" s="802"/>
      <c r="AM121" s="802"/>
      <c r="AN121" s="802"/>
      <c r="AO121" s="803"/>
      <c r="AP121" s="805">
        <v>0.3</v>
      </c>
      <c r="AQ121" s="806"/>
      <c r="AR121" s="806"/>
      <c r="AS121" s="806"/>
      <c r="AT121" s="807"/>
      <c r="AU121" s="862"/>
      <c r="AV121" s="863"/>
      <c r="AW121" s="863"/>
      <c r="AX121" s="863"/>
      <c r="AY121" s="864"/>
      <c r="AZ121" s="808" t="s">
        <v>391</v>
      </c>
      <c r="BA121" s="809"/>
      <c r="BB121" s="809"/>
      <c r="BC121" s="809"/>
      <c r="BD121" s="809"/>
      <c r="BE121" s="809"/>
      <c r="BF121" s="809"/>
      <c r="BG121" s="809"/>
      <c r="BH121" s="809"/>
      <c r="BI121" s="809"/>
      <c r="BJ121" s="809"/>
      <c r="BK121" s="809"/>
      <c r="BL121" s="809"/>
      <c r="BM121" s="809"/>
      <c r="BN121" s="809"/>
      <c r="BO121" s="809"/>
      <c r="BP121" s="810"/>
      <c r="BQ121" s="811">
        <v>2115797</v>
      </c>
      <c r="BR121" s="812"/>
      <c r="BS121" s="812"/>
      <c r="BT121" s="812"/>
      <c r="BU121" s="812"/>
      <c r="BV121" s="812">
        <v>2076386</v>
      </c>
      <c r="BW121" s="812"/>
      <c r="BX121" s="812"/>
      <c r="BY121" s="812"/>
      <c r="BZ121" s="812"/>
      <c r="CA121" s="812">
        <v>1876117</v>
      </c>
      <c r="CB121" s="812"/>
      <c r="CC121" s="812"/>
      <c r="CD121" s="812"/>
      <c r="CE121" s="812"/>
      <c r="CF121" s="813">
        <v>11.5</v>
      </c>
      <c r="CG121" s="814"/>
      <c r="CH121" s="814"/>
      <c r="CI121" s="814"/>
      <c r="CJ121" s="814"/>
      <c r="CK121" s="876"/>
      <c r="CL121" s="877"/>
      <c r="CM121" s="877"/>
      <c r="CN121" s="877"/>
      <c r="CO121" s="878"/>
      <c r="CP121" s="870" t="s">
        <v>462</v>
      </c>
      <c r="CQ121" s="871"/>
      <c r="CR121" s="871"/>
      <c r="CS121" s="871"/>
      <c r="CT121" s="871"/>
      <c r="CU121" s="871"/>
      <c r="CV121" s="871"/>
      <c r="CW121" s="871"/>
      <c r="CX121" s="871"/>
      <c r="CY121" s="871"/>
      <c r="CZ121" s="871"/>
      <c r="DA121" s="871"/>
      <c r="DB121" s="871"/>
      <c r="DC121" s="871"/>
      <c r="DD121" s="871"/>
      <c r="DE121" s="871"/>
      <c r="DF121" s="872"/>
      <c r="DG121" s="811">
        <v>10265</v>
      </c>
      <c r="DH121" s="812"/>
      <c r="DI121" s="812"/>
      <c r="DJ121" s="812"/>
      <c r="DK121" s="812"/>
      <c r="DL121" s="812">
        <v>9718</v>
      </c>
      <c r="DM121" s="812"/>
      <c r="DN121" s="812"/>
      <c r="DO121" s="812"/>
      <c r="DP121" s="812"/>
      <c r="DQ121" s="812">
        <v>9741</v>
      </c>
      <c r="DR121" s="812"/>
      <c r="DS121" s="812"/>
      <c r="DT121" s="812"/>
      <c r="DU121" s="812"/>
      <c r="DV121" s="815">
        <v>0.1</v>
      </c>
      <c r="DW121" s="815"/>
      <c r="DX121" s="815"/>
      <c r="DY121" s="815"/>
      <c r="DZ121" s="816"/>
    </row>
    <row r="122" spans="1:130" s="48" customFormat="1" ht="26.25" customHeight="1" x14ac:dyDescent="0.15">
      <c r="A122" s="976"/>
      <c r="B122" s="856"/>
      <c r="C122" s="808" t="s">
        <v>154</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202</v>
      </c>
      <c r="AB122" s="802"/>
      <c r="AC122" s="802"/>
      <c r="AD122" s="802"/>
      <c r="AE122" s="803"/>
      <c r="AF122" s="804" t="s">
        <v>202</v>
      </c>
      <c r="AG122" s="802"/>
      <c r="AH122" s="802"/>
      <c r="AI122" s="802"/>
      <c r="AJ122" s="803"/>
      <c r="AK122" s="804" t="s">
        <v>202</v>
      </c>
      <c r="AL122" s="802"/>
      <c r="AM122" s="802"/>
      <c r="AN122" s="802"/>
      <c r="AO122" s="803"/>
      <c r="AP122" s="805" t="s">
        <v>202</v>
      </c>
      <c r="AQ122" s="806"/>
      <c r="AR122" s="806"/>
      <c r="AS122" s="806"/>
      <c r="AT122" s="807"/>
      <c r="AU122" s="862"/>
      <c r="AV122" s="863"/>
      <c r="AW122" s="863"/>
      <c r="AX122" s="863"/>
      <c r="AY122" s="864"/>
      <c r="AZ122" s="831" t="s">
        <v>488</v>
      </c>
      <c r="BA122" s="832"/>
      <c r="BB122" s="832"/>
      <c r="BC122" s="832"/>
      <c r="BD122" s="832"/>
      <c r="BE122" s="832"/>
      <c r="BF122" s="832"/>
      <c r="BG122" s="832"/>
      <c r="BH122" s="832"/>
      <c r="BI122" s="832"/>
      <c r="BJ122" s="832"/>
      <c r="BK122" s="832"/>
      <c r="BL122" s="832"/>
      <c r="BM122" s="832"/>
      <c r="BN122" s="832"/>
      <c r="BO122" s="832"/>
      <c r="BP122" s="833"/>
      <c r="BQ122" s="834">
        <v>17631297</v>
      </c>
      <c r="BR122" s="835"/>
      <c r="BS122" s="835"/>
      <c r="BT122" s="835"/>
      <c r="BU122" s="835"/>
      <c r="BV122" s="835">
        <v>17345615</v>
      </c>
      <c r="BW122" s="835"/>
      <c r="BX122" s="835"/>
      <c r="BY122" s="835"/>
      <c r="BZ122" s="835"/>
      <c r="CA122" s="835">
        <v>17186735</v>
      </c>
      <c r="CB122" s="835"/>
      <c r="CC122" s="835"/>
      <c r="CD122" s="835"/>
      <c r="CE122" s="835"/>
      <c r="CF122" s="881">
        <v>105.8</v>
      </c>
      <c r="CG122" s="882"/>
      <c r="CH122" s="882"/>
      <c r="CI122" s="882"/>
      <c r="CJ122" s="882"/>
      <c r="CK122" s="876"/>
      <c r="CL122" s="877"/>
      <c r="CM122" s="877"/>
      <c r="CN122" s="877"/>
      <c r="CO122" s="878"/>
      <c r="CP122" s="870" t="s">
        <v>27</v>
      </c>
      <c r="CQ122" s="871"/>
      <c r="CR122" s="871"/>
      <c r="CS122" s="871"/>
      <c r="CT122" s="871"/>
      <c r="CU122" s="871"/>
      <c r="CV122" s="871"/>
      <c r="CW122" s="871"/>
      <c r="CX122" s="871"/>
      <c r="CY122" s="871"/>
      <c r="CZ122" s="871"/>
      <c r="DA122" s="871"/>
      <c r="DB122" s="871"/>
      <c r="DC122" s="871"/>
      <c r="DD122" s="871"/>
      <c r="DE122" s="871"/>
      <c r="DF122" s="872"/>
      <c r="DG122" s="811" t="s">
        <v>202</v>
      </c>
      <c r="DH122" s="812"/>
      <c r="DI122" s="812"/>
      <c r="DJ122" s="812"/>
      <c r="DK122" s="812"/>
      <c r="DL122" s="812" t="s">
        <v>202</v>
      </c>
      <c r="DM122" s="812"/>
      <c r="DN122" s="812"/>
      <c r="DO122" s="812"/>
      <c r="DP122" s="812"/>
      <c r="DQ122" s="812" t="s">
        <v>202</v>
      </c>
      <c r="DR122" s="812"/>
      <c r="DS122" s="812"/>
      <c r="DT122" s="812"/>
      <c r="DU122" s="812"/>
      <c r="DV122" s="815" t="s">
        <v>202</v>
      </c>
      <c r="DW122" s="815"/>
      <c r="DX122" s="815"/>
      <c r="DY122" s="815"/>
      <c r="DZ122" s="816"/>
    </row>
    <row r="123" spans="1:130" s="48" customFormat="1" ht="26.25" customHeight="1" x14ac:dyDescent="0.15">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202</v>
      </c>
      <c r="AB123" s="802"/>
      <c r="AC123" s="802"/>
      <c r="AD123" s="802"/>
      <c r="AE123" s="803"/>
      <c r="AF123" s="804" t="s">
        <v>202</v>
      </c>
      <c r="AG123" s="802"/>
      <c r="AH123" s="802"/>
      <c r="AI123" s="802"/>
      <c r="AJ123" s="803"/>
      <c r="AK123" s="804" t="s">
        <v>202</v>
      </c>
      <c r="AL123" s="802"/>
      <c r="AM123" s="802"/>
      <c r="AN123" s="802"/>
      <c r="AO123" s="803"/>
      <c r="AP123" s="805" t="s">
        <v>202</v>
      </c>
      <c r="AQ123" s="806"/>
      <c r="AR123" s="806"/>
      <c r="AS123" s="806"/>
      <c r="AT123" s="807"/>
      <c r="AU123" s="865"/>
      <c r="AV123" s="866"/>
      <c r="AW123" s="866"/>
      <c r="AX123" s="866"/>
      <c r="AY123" s="866"/>
      <c r="AZ123" s="69" t="s">
        <v>274</v>
      </c>
      <c r="BA123" s="69"/>
      <c r="BB123" s="69"/>
      <c r="BC123" s="69"/>
      <c r="BD123" s="69"/>
      <c r="BE123" s="69"/>
      <c r="BF123" s="69"/>
      <c r="BG123" s="69"/>
      <c r="BH123" s="69"/>
      <c r="BI123" s="69"/>
      <c r="BJ123" s="69"/>
      <c r="BK123" s="69"/>
      <c r="BL123" s="69"/>
      <c r="BM123" s="69"/>
      <c r="BN123" s="69"/>
      <c r="BO123" s="820" t="s">
        <v>225</v>
      </c>
      <c r="BP123" s="836"/>
      <c r="BQ123" s="883">
        <v>27935873</v>
      </c>
      <c r="BR123" s="884"/>
      <c r="BS123" s="884"/>
      <c r="BT123" s="884"/>
      <c r="BU123" s="884"/>
      <c r="BV123" s="884">
        <v>27948942</v>
      </c>
      <c r="BW123" s="884"/>
      <c r="BX123" s="884"/>
      <c r="BY123" s="884"/>
      <c r="BZ123" s="884"/>
      <c r="CA123" s="884">
        <v>25456476</v>
      </c>
      <c r="CB123" s="884"/>
      <c r="CC123" s="884"/>
      <c r="CD123" s="884"/>
      <c r="CE123" s="884"/>
      <c r="CF123" s="837"/>
      <c r="CG123" s="838"/>
      <c r="CH123" s="838"/>
      <c r="CI123" s="838"/>
      <c r="CJ123" s="839"/>
      <c r="CK123" s="876"/>
      <c r="CL123" s="877"/>
      <c r="CM123" s="877"/>
      <c r="CN123" s="877"/>
      <c r="CO123" s="878"/>
      <c r="CP123" s="870" t="s">
        <v>229</v>
      </c>
      <c r="CQ123" s="871"/>
      <c r="CR123" s="871"/>
      <c r="CS123" s="871"/>
      <c r="CT123" s="871"/>
      <c r="CU123" s="871"/>
      <c r="CV123" s="871"/>
      <c r="CW123" s="871"/>
      <c r="CX123" s="871"/>
      <c r="CY123" s="871"/>
      <c r="CZ123" s="871"/>
      <c r="DA123" s="871"/>
      <c r="DB123" s="871"/>
      <c r="DC123" s="871"/>
      <c r="DD123" s="871"/>
      <c r="DE123" s="871"/>
      <c r="DF123" s="872"/>
      <c r="DG123" s="801" t="s">
        <v>202</v>
      </c>
      <c r="DH123" s="802"/>
      <c r="DI123" s="802"/>
      <c r="DJ123" s="802"/>
      <c r="DK123" s="803"/>
      <c r="DL123" s="804" t="s">
        <v>202</v>
      </c>
      <c r="DM123" s="802"/>
      <c r="DN123" s="802"/>
      <c r="DO123" s="802"/>
      <c r="DP123" s="803"/>
      <c r="DQ123" s="804" t="s">
        <v>202</v>
      </c>
      <c r="DR123" s="802"/>
      <c r="DS123" s="802"/>
      <c r="DT123" s="802"/>
      <c r="DU123" s="803"/>
      <c r="DV123" s="805" t="s">
        <v>202</v>
      </c>
      <c r="DW123" s="806"/>
      <c r="DX123" s="806"/>
      <c r="DY123" s="806"/>
      <c r="DZ123" s="807"/>
    </row>
    <row r="124" spans="1:130" s="48" customFormat="1" ht="26.25" customHeight="1" x14ac:dyDescent="0.15">
      <c r="A124" s="976"/>
      <c r="B124" s="856"/>
      <c r="C124" s="808" t="s">
        <v>338</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202</v>
      </c>
      <c r="AB124" s="802"/>
      <c r="AC124" s="802"/>
      <c r="AD124" s="802"/>
      <c r="AE124" s="803"/>
      <c r="AF124" s="804" t="s">
        <v>202</v>
      </c>
      <c r="AG124" s="802"/>
      <c r="AH124" s="802"/>
      <c r="AI124" s="802"/>
      <c r="AJ124" s="803"/>
      <c r="AK124" s="804" t="s">
        <v>202</v>
      </c>
      <c r="AL124" s="802"/>
      <c r="AM124" s="802"/>
      <c r="AN124" s="802"/>
      <c r="AO124" s="803"/>
      <c r="AP124" s="805" t="s">
        <v>202</v>
      </c>
      <c r="AQ124" s="806"/>
      <c r="AR124" s="806"/>
      <c r="AS124" s="806"/>
      <c r="AT124" s="807"/>
      <c r="AU124" s="889" t="s">
        <v>489</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21.7</v>
      </c>
      <c r="BR124" s="893"/>
      <c r="BS124" s="893"/>
      <c r="BT124" s="893"/>
      <c r="BU124" s="893"/>
      <c r="BV124" s="893">
        <v>17.8</v>
      </c>
      <c r="BW124" s="893"/>
      <c r="BX124" s="893"/>
      <c r="BY124" s="893"/>
      <c r="BZ124" s="893"/>
      <c r="CA124" s="893">
        <v>32.1</v>
      </c>
      <c r="CB124" s="893"/>
      <c r="CC124" s="893"/>
      <c r="CD124" s="893"/>
      <c r="CE124" s="893"/>
      <c r="CF124" s="894"/>
      <c r="CG124" s="895"/>
      <c r="CH124" s="895"/>
      <c r="CI124" s="895"/>
      <c r="CJ124" s="896"/>
      <c r="CK124" s="879"/>
      <c r="CL124" s="879"/>
      <c r="CM124" s="879"/>
      <c r="CN124" s="879"/>
      <c r="CO124" s="880"/>
      <c r="CP124" s="870" t="s">
        <v>490</v>
      </c>
      <c r="CQ124" s="871"/>
      <c r="CR124" s="871"/>
      <c r="CS124" s="871"/>
      <c r="CT124" s="871"/>
      <c r="CU124" s="871"/>
      <c r="CV124" s="871"/>
      <c r="CW124" s="871"/>
      <c r="CX124" s="871"/>
      <c r="CY124" s="871"/>
      <c r="CZ124" s="871"/>
      <c r="DA124" s="871"/>
      <c r="DB124" s="871"/>
      <c r="DC124" s="871"/>
      <c r="DD124" s="871"/>
      <c r="DE124" s="871"/>
      <c r="DF124" s="872"/>
      <c r="DG124" s="840" t="s">
        <v>202</v>
      </c>
      <c r="DH124" s="841"/>
      <c r="DI124" s="841"/>
      <c r="DJ124" s="841"/>
      <c r="DK124" s="842"/>
      <c r="DL124" s="843" t="s">
        <v>202</v>
      </c>
      <c r="DM124" s="841"/>
      <c r="DN124" s="841"/>
      <c r="DO124" s="841"/>
      <c r="DP124" s="842"/>
      <c r="DQ124" s="843" t="s">
        <v>202</v>
      </c>
      <c r="DR124" s="841"/>
      <c r="DS124" s="841"/>
      <c r="DT124" s="841"/>
      <c r="DU124" s="842"/>
      <c r="DV124" s="844" t="s">
        <v>202</v>
      </c>
      <c r="DW124" s="845"/>
      <c r="DX124" s="845"/>
      <c r="DY124" s="845"/>
      <c r="DZ124" s="846"/>
    </row>
    <row r="125" spans="1:130" s="48" customFormat="1" ht="26.25" customHeight="1" x14ac:dyDescent="0.15">
      <c r="A125" s="976"/>
      <c r="B125" s="856"/>
      <c r="C125" s="808" t="s">
        <v>485</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202</v>
      </c>
      <c r="AB125" s="802"/>
      <c r="AC125" s="802"/>
      <c r="AD125" s="802"/>
      <c r="AE125" s="803"/>
      <c r="AF125" s="804" t="s">
        <v>202</v>
      </c>
      <c r="AG125" s="802"/>
      <c r="AH125" s="802"/>
      <c r="AI125" s="802"/>
      <c r="AJ125" s="803"/>
      <c r="AK125" s="804" t="s">
        <v>202</v>
      </c>
      <c r="AL125" s="802"/>
      <c r="AM125" s="802"/>
      <c r="AN125" s="802"/>
      <c r="AO125" s="803"/>
      <c r="AP125" s="805" t="s">
        <v>202</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493</v>
      </c>
      <c r="CL125" s="874"/>
      <c r="CM125" s="874"/>
      <c r="CN125" s="874"/>
      <c r="CO125" s="875"/>
      <c r="CP125" s="792" t="s">
        <v>144</v>
      </c>
      <c r="CQ125" s="783"/>
      <c r="CR125" s="783"/>
      <c r="CS125" s="783"/>
      <c r="CT125" s="783"/>
      <c r="CU125" s="783"/>
      <c r="CV125" s="783"/>
      <c r="CW125" s="783"/>
      <c r="CX125" s="783"/>
      <c r="CY125" s="783"/>
      <c r="CZ125" s="783"/>
      <c r="DA125" s="783"/>
      <c r="DB125" s="783"/>
      <c r="DC125" s="783"/>
      <c r="DD125" s="783"/>
      <c r="DE125" s="783"/>
      <c r="DF125" s="784"/>
      <c r="DG125" s="793" t="s">
        <v>202</v>
      </c>
      <c r="DH125" s="794"/>
      <c r="DI125" s="794"/>
      <c r="DJ125" s="794"/>
      <c r="DK125" s="794"/>
      <c r="DL125" s="794" t="s">
        <v>202</v>
      </c>
      <c r="DM125" s="794"/>
      <c r="DN125" s="794"/>
      <c r="DO125" s="794"/>
      <c r="DP125" s="794"/>
      <c r="DQ125" s="794" t="s">
        <v>202</v>
      </c>
      <c r="DR125" s="794"/>
      <c r="DS125" s="794"/>
      <c r="DT125" s="794"/>
      <c r="DU125" s="794"/>
      <c r="DV125" s="797" t="s">
        <v>202</v>
      </c>
      <c r="DW125" s="797"/>
      <c r="DX125" s="797"/>
      <c r="DY125" s="797"/>
      <c r="DZ125" s="798"/>
    </row>
    <row r="126" spans="1:130" s="48" customFormat="1" ht="26.25" customHeight="1" x14ac:dyDescent="0.15">
      <c r="A126" s="976"/>
      <c r="B126" s="856"/>
      <c r="C126" s="808" t="s">
        <v>486</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202</v>
      </c>
      <c r="AB126" s="802"/>
      <c r="AC126" s="802"/>
      <c r="AD126" s="802"/>
      <c r="AE126" s="803"/>
      <c r="AF126" s="804" t="s">
        <v>202</v>
      </c>
      <c r="AG126" s="802"/>
      <c r="AH126" s="802"/>
      <c r="AI126" s="802"/>
      <c r="AJ126" s="803"/>
      <c r="AK126" s="804" t="s">
        <v>202</v>
      </c>
      <c r="AL126" s="802"/>
      <c r="AM126" s="802"/>
      <c r="AN126" s="802"/>
      <c r="AO126" s="803"/>
      <c r="AP126" s="805" t="s">
        <v>202</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416</v>
      </c>
      <c r="CQ126" s="809"/>
      <c r="CR126" s="809"/>
      <c r="CS126" s="809"/>
      <c r="CT126" s="809"/>
      <c r="CU126" s="809"/>
      <c r="CV126" s="809"/>
      <c r="CW126" s="809"/>
      <c r="CX126" s="809"/>
      <c r="CY126" s="809"/>
      <c r="CZ126" s="809"/>
      <c r="DA126" s="809"/>
      <c r="DB126" s="809"/>
      <c r="DC126" s="809"/>
      <c r="DD126" s="809"/>
      <c r="DE126" s="809"/>
      <c r="DF126" s="810"/>
      <c r="DG126" s="811" t="s">
        <v>202</v>
      </c>
      <c r="DH126" s="812"/>
      <c r="DI126" s="812"/>
      <c r="DJ126" s="812"/>
      <c r="DK126" s="812"/>
      <c r="DL126" s="812" t="s">
        <v>202</v>
      </c>
      <c r="DM126" s="812"/>
      <c r="DN126" s="812"/>
      <c r="DO126" s="812"/>
      <c r="DP126" s="812"/>
      <c r="DQ126" s="812" t="s">
        <v>202</v>
      </c>
      <c r="DR126" s="812"/>
      <c r="DS126" s="812"/>
      <c r="DT126" s="812"/>
      <c r="DU126" s="812"/>
      <c r="DV126" s="815" t="s">
        <v>202</v>
      </c>
      <c r="DW126" s="815"/>
      <c r="DX126" s="815"/>
      <c r="DY126" s="815"/>
      <c r="DZ126" s="816"/>
    </row>
    <row r="127" spans="1:130" s="48" customFormat="1" ht="26.25" customHeight="1" x14ac:dyDescent="0.15">
      <c r="A127" s="977"/>
      <c r="B127" s="858"/>
      <c r="C127" s="831" t="s">
        <v>79</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202</v>
      </c>
      <c r="AB127" s="802"/>
      <c r="AC127" s="802"/>
      <c r="AD127" s="802"/>
      <c r="AE127" s="803"/>
      <c r="AF127" s="804" t="s">
        <v>202</v>
      </c>
      <c r="AG127" s="802"/>
      <c r="AH127" s="802"/>
      <c r="AI127" s="802"/>
      <c r="AJ127" s="803"/>
      <c r="AK127" s="804" t="s">
        <v>202</v>
      </c>
      <c r="AL127" s="802"/>
      <c r="AM127" s="802"/>
      <c r="AN127" s="802"/>
      <c r="AO127" s="803"/>
      <c r="AP127" s="805" t="s">
        <v>202</v>
      </c>
      <c r="AQ127" s="806"/>
      <c r="AR127" s="806"/>
      <c r="AS127" s="806"/>
      <c r="AT127" s="807"/>
      <c r="AU127" s="56"/>
      <c r="AV127" s="56"/>
      <c r="AW127" s="56"/>
      <c r="AX127" s="919" t="s">
        <v>494</v>
      </c>
      <c r="AY127" s="886"/>
      <c r="AZ127" s="886"/>
      <c r="BA127" s="886"/>
      <c r="BB127" s="886"/>
      <c r="BC127" s="886"/>
      <c r="BD127" s="886"/>
      <c r="BE127" s="887"/>
      <c r="BF127" s="885" t="s">
        <v>441</v>
      </c>
      <c r="BG127" s="886"/>
      <c r="BH127" s="886"/>
      <c r="BI127" s="886"/>
      <c r="BJ127" s="886"/>
      <c r="BK127" s="886"/>
      <c r="BL127" s="887"/>
      <c r="BM127" s="885" t="s">
        <v>417</v>
      </c>
      <c r="BN127" s="886"/>
      <c r="BO127" s="886"/>
      <c r="BP127" s="886"/>
      <c r="BQ127" s="886"/>
      <c r="BR127" s="886"/>
      <c r="BS127" s="887"/>
      <c r="BT127" s="885" t="s">
        <v>408</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445</v>
      </c>
      <c r="CQ127" s="809"/>
      <c r="CR127" s="809"/>
      <c r="CS127" s="809"/>
      <c r="CT127" s="809"/>
      <c r="CU127" s="809"/>
      <c r="CV127" s="809"/>
      <c r="CW127" s="809"/>
      <c r="CX127" s="809"/>
      <c r="CY127" s="809"/>
      <c r="CZ127" s="809"/>
      <c r="DA127" s="809"/>
      <c r="DB127" s="809"/>
      <c r="DC127" s="809"/>
      <c r="DD127" s="809"/>
      <c r="DE127" s="809"/>
      <c r="DF127" s="810"/>
      <c r="DG127" s="811" t="s">
        <v>202</v>
      </c>
      <c r="DH127" s="812"/>
      <c r="DI127" s="812"/>
      <c r="DJ127" s="812"/>
      <c r="DK127" s="812"/>
      <c r="DL127" s="812" t="s">
        <v>202</v>
      </c>
      <c r="DM127" s="812"/>
      <c r="DN127" s="812"/>
      <c r="DO127" s="812"/>
      <c r="DP127" s="812"/>
      <c r="DQ127" s="812" t="s">
        <v>202</v>
      </c>
      <c r="DR127" s="812"/>
      <c r="DS127" s="812"/>
      <c r="DT127" s="812"/>
      <c r="DU127" s="812"/>
      <c r="DV127" s="815" t="s">
        <v>202</v>
      </c>
      <c r="DW127" s="815"/>
      <c r="DX127" s="815"/>
      <c r="DY127" s="815"/>
      <c r="DZ127" s="816"/>
    </row>
    <row r="128" spans="1:130" s="48" customFormat="1" ht="26.25" customHeight="1" x14ac:dyDescent="0.15">
      <c r="A128" s="939" t="s">
        <v>495</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7</v>
      </c>
      <c r="X128" s="941"/>
      <c r="Y128" s="941"/>
      <c r="Z128" s="942"/>
      <c r="AA128" s="785">
        <v>179641</v>
      </c>
      <c r="AB128" s="786"/>
      <c r="AC128" s="786"/>
      <c r="AD128" s="786"/>
      <c r="AE128" s="787"/>
      <c r="AF128" s="788">
        <v>180869</v>
      </c>
      <c r="AG128" s="786"/>
      <c r="AH128" s="786"/>
      <c r="AI128" s="786"/>
      <c r="AJ128" s="787"/>
      <c r="AK128" s="788">
        <v>174600</v>
      </c>
      <c r="AL128" s="786"/>
      <c r="AM128" s="786"/>
      <c r="AN128" s="786"/>
      <c r="AO128" s="787"/>
      <c r="AP128" s="943"/>
      <c r="AQ128" s="944"/>
      <c r="AR128" s="944"/>
      <c r="AS128" s="944"/>
      <c r="AT128" s="945"/>
      <c r="AU128" s="56"/>
      <c r="AV128" s="56"/>
      <c r="AW128" s="56"/>
      <c r="AX128" s="782" t="s">
        <v>307</v>
      </c>
      <c r="AY128" s="783"/>
      <c r="AZ128" s="783"/>
      <c r="BA128" s="783"/>
      <c r="BB128" s="783"/>
      <c r="BC128" s="783"/>
      <c r="BD128" s="783"/>
      <c r="BE128" s="784"/>
      <c r="BF128" s="946" t="s">
        <v>202</v>
      </c>
      <c r="BG128" s="947"/>
      <c r="BH128" s="947"/>
      <c r="BI128" s="947"/>
      <c r="BJ128" s="947"/>
      <c r="BK128" s="947"/>
      <c r="BL128" s="948"/>
      <c r="BM128" s="946">
        <v>12.61</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400</v>
      </c>
      <c r="CQ128" s="656"/>
      <c r="CR128" s="656"/>
      <c r="CS128" s="656"/>
      <c r="CT128" s="656"/>
      <c r="CU128" s="656"/>
      <c r="CV128" s="656"/>
      <c r="CW128" s="656"/>
      <c r="CX128" s="656"/>
      <c r="CY128" s="656"/>
      <c r="CZ128" s="656"/>
      <c r="DA128" s="656"/>
      <c r="DB128" s="656"/>
      <c r="DC128" s="656"/>
      <c r="DD128" s="656"/>
      <c r="DE128" s="656"/>
      <c r="DF128" s="898"/>
      <c r="DG128" s="899" t="s">
        <v>202</v>
      </c>
      <c r="DH128" s="900"/>
      <c r="DI128" s="900"/>
      <c r="DJ128" s="900"/>
      <c r="DK128" s="900"/>
      <c r="DL128" s="900" t="s">
        <v>202</v>
      </c>
      <c r="DM128" s="900"/>
      <c r="DN128" s="900"/>
      <c r="DO128" s="900"/>
      <c r="DP128" s="900"/>
      <c r="DQ128" s="900" t="s">
        <v>202</v>
      </c>
      <c r="DR128" s="900"/>
      <c r="DS128" s="900"/>
      <c r="DT128" s="900"/>
      <c r="DU128" s="900"/>
      <c r="DV128" s="901" t="s">
        <v>202</v>
      </c>
      <c r="DW128" s="901"/>
      <c r="DX128" s="901"/>
      <c r="DY128" s="901"/>
      <c r="DZ128" s="902"/>
    </row>
    <row r="129" spans="1:131" s="48" customFormat="1" ht="26.25" customHeight="1" x14ac:dyDescent="0.15">
      <c r="A129" s="799" t="s">
        <v>176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240</v>
      </c>
      <c r="X129" s="904"/>
      <c r="Y129" s="904"/>
      <c r="Z129" s="905"/>
      <c r="AA129" s="801">
        <v>18208695</v>
      </c>
      <c r="AB129" s="802"/>
      <c r="AC129" s="802"/>
      <c r="AD129" s="802"/>
      <c r="AE129" s="803"/>
      <c r="AF129" s="804">
        <v>17844757</v>
      </c>
      <c r="AG129" s="802"/>
      <c r="AH129" s="802"/>
      <c r="AI129" s="802"/>
      <c r="AJ129" s="803"/>
      <c r="AK129" s="804">
        <v>17650738</v>
      </c>
      <c r="AL129" s="802"/>
      <c r="AM129" s="802"/>
      <c r="AN129" s="802"/>
      <c r="AO129" s="803"/>
      <c r="AP129" s="906"/>
      <c r="AQ129" s="907"/>
      <c r="AR129" s="907"/>
      <c r="AS129" s="907"/>
      <c r="AT129" s="908"/>
      <c r="AU129" s="67"/>
      <c r="AV129" s="67"/>
      <c r="AW129" s="67"/>
      <c r="AX129" s="909" t="s">
        <v>118</v>
      </c>
      <c r="AY129" s="809"/>
      <c r="AZ129" s="809"/>
      <c r="BA129" s="809"/>
      <c r="BB129" s="809"/>
      <c r="BC129" s="809"/>
      <c r="BD129" s="809"/>
      <c r="BE129" s="810"/>
      <c r="BF129" s="910" t="s">
        <v>202</v>
      </c>
      <c r="BG129" s="911"/>
      <c r="BH129" s="911"/>
      <c r="BI129" s="911"/>
      <c r="BJ129" s="911"/>
      <c r="BK129" s="911"/>
      <c r="BL129" s="912"/>
      <c r="BM129" s="910">
        <v>17.61</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497</v>
      </c>
      <c r="X130" s="904"/>
      <c r="Y130" s="904"/>
      <c r="Z130" s="905"/>
      <c r="AA130" s="801">
        <v>1494002</v>
      </c>
      <c r="AB130" s="802"/>
      <c r="AC130" s="802"/>
      <c r="AD130" s="802"/>
      <c r="AE130" s="803"/>
      <c r="AF130" s="804">
        <v>1456915</v>
      </c>
      <c r="AG130" s="802"/>
      <c r="AH130" s="802"/>
      <c r="AI130" s="802"/>
      <c r="AJ130" s="803"/>
      <c r="AK130" s="804">
        <v>1405545</v>
      </c>
      <c r="AL130" s="802"/>
      <c r="AM130" s="802"/>
      <c r="AN130" s="802"/>
      <c r="AO130" s="803"/>
      <c r="AP130" s="906"/>
      <c r="AQ130" s="907"/>
      <c r="AR130" s="907"/>
      <c r="AS130" s="907"/>
      <c r="AT130" s="908"/>
      <c r="AU130" s="67"/>
      <c r="AV130" s="67"/>
      <c r="AW130" s="67"/>
      <c r="AX130" s="909" t="s">
        <v>431</v>
      </c>
      <c r="AY130" s="809"/>
      <c r="AZ130" s="809"/>
      <c r="BA130" s="809"/>
      <c r="BB130" s="809"/>
      <c r="BC130" s="809"/>
      <c r="BD130" s="809"/>
      <c r="BE130" s="810"/>
      <c r="BF130" s="920">
        <v>6.4</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178</v>
      </c>
      <c r="X131" s="927"/>
      <c r="Y131" s="927"/>
      <c r="Z131" s="928"/>
      <c r="AA131" s="840">
        <v>16714693</v>
      </c>
      <c r="AB131" s="841"/>
      <c r="AC131" s="841"/>
      <c r="AD131" s="841"/>
      <c r="AE131" s="842"/>
      <c r="AF131" s="843">
        <v>16387842</v>
      </c>
      <c r="AG131" s="841"/>
      <c r="AH131" s="841"/>
      <c r="AI131" s="841"/>
      <c r="AJ131" s="842"/>
      <c r="AK131" s="843">
        <v>16245193</v>
      </c>
      <c r="AL131" s="841"/>
      <c r="AM131" s="841"/>
      <c r="AN131" s="841"/>
      <c r="AO131" s="842"/>
      <c r="AP131" s="929"/>
      <c r="AQ131" s="930"/>
      <c r="AR131" s="930"/>
      <c r="AS131" s="930"/>
      <c r="AT131" s="931"/>
      <c r="AU131" s="67"/>
      <c r="AV131" s="67"/>
      <c r="AW131" s="67"/>
      <c r="AX131" s="932" t="s">
        <v>62</v>
      </c>
      <c r="AY131" s="656"/>
      <c r="AZ131" s="656"/>
      <c r="BA131" s="656"/>
      <c r="BB131" s="656"/>
      <c r="BC131" s="656"/>
      <c r="BD131" s="656"/>
      <c r="BE131" s="898"/>
      <c r="BF131" s="933">
        <v>32.1</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29</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498</v>
      </c>
      <c r="W132" s="950"/>
      <c r="X132" s="950"/>
      <c r="Y132" s="950"/>
      <c r="Z132" s="951"/>
      <c r="AA132" s="952">
        <v>5.921059992</v>
      </c>
      <c r="AB132" s="953"/>
      <c r="AC132" s="953"/>
      <c r="AD132" s="953"/>
      <c r="AE132" s="954"/>
      <c r="AF132" s="955">
        <v>6.4654028270000001</v>
      </c>
      <c r="AG132" s="953"/>
      <c r="AH132" s="953"/>
      <c r="AI132" s="953"/>
      <c r="AJ132" s="954"/>
      <c r="AK132" s="955">
        <v>7.0299072469999997</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87</v>
      </c>
      <c r="W133" s="957"/>
      <c r="X133" s="957"/>
      <c r="Y133" s="957"/>
      <c r="Z133" s="958"/>
      <c r="AA133" s="959">
        <v>5.7</v>
      </c>
      <c r="AB133" s="960"/>
      <c r="AC133" s="960"/>
      <c r="AD133" s="960"/>
      <c r="AE133" s="961"/>
      <c r="AF133" s="959">
        <v>6.1</v>
      </c>
      <c r="AG133" s="960"/>
      <c r="AH133" s="960"/>
      <c r="AI133" s="960"/>
      <c r="AJ133" s="961"/>
      <c r="AK133" s="959">
        <v>6.4</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xdARoMxSxux2JGCMRCR5gWNSrHwdE+9ZFNmI+Mz6UbbqPjC2OwQOUtNs1xqOMTcwOHi4XAKSgB5q8a9oA6DE3w==" saltValue="f7dD/krHZU2THffOv9WCz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9" zoomScale="85" zoomScaleNormal="85" zoomScaleSheetLayoutView="85" workbookViewId="0">
      <selection activeCell="B21" sqref="B21:AX21"/>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T/o/Cup2OagiVDM0NWUjpuPDTpcU4QrWoTX16dqqVnHqhkBy1pRQYW/+Xe9AlC6OT9HrLXXjoWKnTW8RGwuiJQ==" saltValue="VM1l2+cZIconvnlwApkdkQ=="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85" zoomScaleNormal="85" zoomScaleSheetLayoutView="55" workbookViewId="0">
      <selection activeCell="B21" sqref="B21:AX21"/>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AODqVyP4cBBTYddXDwhd+Sv9K/n0m719d/6PAac3MraGCQH+tL5Y4tkuO7RAOVDyzA0oFqsPOiig2PrRIOFw==" saltValue="t+HnePdeb8Io8Ow60S6qnA==" spinCount="100000" sheet="1" objects="1" scenarios="1"/>
  <phoneticPr fontId="5"/>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B21" sqref="B21:AX21"/>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88</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501</v>
      </c>
      <c r="AQ8" s="139" t="s">
        <v>502</v>
      </c>
      <c r="AR8" s="153" t="s">
        <v>422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465</v>
      </c>
      <c r="AL9" s="996"/>
      <c r="AM9" s="996"/>
      <c r="AN9" s="997"/>
      <c r="AO9" s="117">
        <v>5942800</v>
      </c>
      <c r="AP9" s="117">
        <v>92059</v>
      </c>
      <c r="AQ9" s="140">
        <v>66486</v>
      </c>
      <c r="AR9" s="154">
        <v>38.5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209</v>
      </c>
      <c r="AL10" s="996"/>
      <c r="AM10" s="996"/>
      <c r="AN10" s="997"/>
      <c r="AO10" s="118">
        <v>110894</v>
      </c>
      <c r="AP10" s="118">
        <v>1718</v>
      </c>
      <c r="AQ10" s="141">
        <v>6147</v>
      </c>
      <c r="AR10" s="155">
        <v>-72.099999999999994</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198</v>
      </c>
      <c r="AL11" s="996"/>
      <c r="AM11" s="996"/>
      <c r="AN11" s="997"/>
      <c r="AO11" s="118">
        <v>96070</v>
      </c>
      <c r="AP11" s="118">
        <v>1488</v>
      </c>
      <c r="AQ11" s="141">
        <v>1219</v>
      </c>
      <c r="AR11" s="155">
        <v>22.1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137</v>
      </c>
      <c r="AL12" s="996"/>
      <c r="AM12" s="996"/>
      <c r="AN12" s="997"/>
      <c r="AO12" s="118" t="s">
        <v>202</v>
      </c>
      <c r="AP12" s="118" t="s">
        <v>202</v>
      </c>
      <c r="AQ12" s="141">
        <v>9</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166</v>
      </c>
      <c r="AL13" s="996"/>
      <c r="AM13" s="996"/>
      <c r="AN13" s="997"/>
      <c r="AO13" s="118">
        <v>269351</v>
      </c>
      <c r="AP13" s="118">
        <v>4172</v>
      </c>
      <c r="AQ13" s="141">
        <v>2955</v>
      </c>
      <c r="AR13" s="155">
        <v>41.2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503</v>
      </c>
      <c r="AL14" s="996"/>
      <c r="AM14" s="996"/>
      <c r="AN14" s="997"/>
      <c r="AO14" s="118">
        <v>141109</v>
      </c>
      <c r="AP14" s="118">
        <v>2186</v>
      </c>
      <c r="AQ14" s="141">
        <v>1434</v>
      </c>
      <c r="AR14" s="155">
        <v>52.4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309</v>
      </c>
      <c r="AL15" s="990"/>
      <c r="AM15" s="990"/>
      <c r="AN15" s="991"/>
      <c r="AO15" s="118">
        <v>-407625</v>
      </c>
      <c r="AP15" s="118">
        <v>-6314</v>
      </c>
      <c r="AQ15" s="141">
        <v>-3102</v>
      </c>
      <c r="AR15" s="155">
        <v>103.5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274</v>
      </c>
      <c r="AL16" s="990"/>
      <c r="AM16" s="990"/>
      <c r="AN16" s="991"/>
      <c r="AO16" s="118">
        <v>6152599</v>
      </c>
      <c r="AP16" s="118">
        <v>95309</v>
      </c>
      <c r="AQ16" s="141">
        <v>75147</v>
      </c>
      <c r="AR16" s="155">
        <v>26.8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335</v>
      </c>
      <c r="AQ20" s="142" t="s">
        <v>44</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505</v>
      </c>
      <c r="AL21" s="993"/>
      <c r="AM21" s="993"/>
      <c r="AN21" s="994"/>
      <c r="AO21" s="120">
        <v>8.7799999999999994</v>
      </c>
      <c r="AP21" s="130">
        <v>6.62</v>
      </c>
      <c r="AQ21" s="143">
        <v>2.16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506</v>
      </c>
      <c r="AL22" s="993"/>
      <c r="AM22" s="993"/>
      <c r="AN22" s="994"/>
      <c r="AO22" s="121">
        <v>94.3</v>
      </c>
      <c r="AP22" s="131">
        <v>98.3</v>
      </c>
      <c r="AQ22" s="144">
        <v>-4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507</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88</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501</v>
      </c>
      <c r="AQ31" s="139" t="s">
        <v>502</v>
      </c>
      <c r="AR31" s="153" t="s">
        <v>422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508</v>
      </c>
      <c r="AL32" s="1009"/>
      <c r="AM32" s="1009"/>
      <c r="AN32" s="1010"/>
      <c r="AO32" s="118">
        <v>2474463</v>
      </c>
      <c r="AP32" s="118">
        <v>38332</v>
      </c>
      <c r="AQ32" s="145">
        <v>34847</v>
      </c>
      <c r="AR32" s="155">
        <v>10</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509</v>
      </c>
      <c r="AL33" s="1009"/>
      <c r="AM33" s="1009"/>
      <c r="AN33" s="1010"/>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510</v>
      </c>
      <c r="AL34" s="1009"/>
      <c r="AM34" s="1009"/>
      <c r="AN34" s="1010"/>
      <c r="AO34" s="118" t="s">
        <v>202</v>
      </c>
      <c r="AP34" s="118" t="s">
        <v>202</v>
      </c>
      <c r="AQ34" s="145">
        <v>5</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511</v>
      </c>
      <c r="AL35" s="1009"/>
      <c r="AM35" s="1009"/>
      <c r="AN35" s="1010"/>
      <c r="AO35" s="118">
        <v>190567</v>
      </c>
      <c r="AP35" s="118">
        <v>2952</v>
      </c>
      <c r="AQ35" s="145">
        <v>8260</v>
      </c>
      <c r="AR35" s="155">
        <v>-64.3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39</v>
      </c>
      <c r="AL36" s="1009"/>
      <c r="AM36" s="1009"/>
      <c r="AN36" s="1010"/>
      <c r="AO36" s="118">
        <v>14355</v>
      </c>
      <c r="AP36" s="118">
        <v>222</v>
      </c>
      <c r="AQ36" s="145">
        <v>1689</v>
      </c>
      <c r="AR36" s="155">
        <v>-86.9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348</v>
      </c>
      <c r="AL37" s="1009"/>
      <c r="AM37" s="1009"/>
      <c r="AN37" s="1010"/>
      <c r="AO37" s="118">
        <v>42530</v>
      </c>
      <c r="AP37" s="118">
        <v>659</v>
      </c>
      <c r="AQ37" s="145">
        <v>748</v>
      </c>
      <c r="AR37" s="155">
        <v>-11.9</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512</v>
      </c>
      <c r="AL38" s="1012"/>
      <c r="AM38" s="1012"/>
      <c r="AN38" s="1013"/>
      <c r="AO38" s="122">
        <v>252</v>
      </c>
      <c r="AP38" s="122">
        <v>4</v>
      </c>
      <c r="AQ38" s="146">
        <v>1</v>
      </c>
      <c r="AR38" s="144">
        <v>300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85</v>
      </c>
      <c r="AL39" s="1012"/>
      <c r="AM39" s="1012"/>
      <c r="AN39" s="1013"/>
      <c r="AO39" s="118">
        <v>-174600</v>
      </c>
      <c r="AP39" s="118">
        <v>-2705</v>
      </c>
      <c r="AQ39" s="145">
        <v>-5762</v>
      </c>
      <c r="AR39" s="155">
        <v>-53.1</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513</v>
      </c>
      <c r="AL40" s="1009"/>
      <c r="AM40" s="1009"/>
      <c r="AN40" s="1010"/>
      <c r="AO40" s="118">
        <v>-1405545</v>
      </c>
      <c r="AP40" s="118">
        <v>-21773</v>
      </c>
      <c r="AQ40" s="145">
        <v>-27609</v>
      </c>
      <c r="AR40" s="155">
        <v>-21.1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389</v>
      </c>
      <c r="AL41" s="999"/>
      <c r="AM41" s="999"/>
      <c r="AN41" s="1000"/>
      <c r="AO41" s="118">
        <v>1142022</v>
      </c>
      <c r="AP41" s="118">
        <v>17691</v>
      </c>
      <c r="AQ41" s="145">
        <v>12179</v>
      </c>
      <c r="AR41" s="155">
        <v>45.3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88</v>
      </c>
      <c r="AN49" s="1001" t="s">
        <v>442</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491</v>
      </c>
      <c r="AO50" s="124" t="s">
        <v>492</v>
      </c>
      <c r="AP50" s="135" t="s">
        <v>516</v>
      </c>
      <c r="AQ50" s="148" t="s">
        <v>384</v>
      </c>
      <c r="AR50" s="158" t="s">
        <v>517</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518</v>
      </c>
      <c r="AL51" s="103"/>
      <c r="AM51" s="108">
        <v>8322533</v>
      </c>
      <c r="AN51" s="115">
        <v>131293</v>
      </c>
      <c r="AO51" s="125">
        <v>2.4</v>
      </c>
      <c r="AP51" s="136">
        <v>70166</v>
      </c>
      <c r="AQ51" s="149">
        <v>1.4</v>
      </c>
      <c r="AR51" s="159">
        <v>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2527519</v>
      </c>
      <c r="AN52" s="116">
        <v>39873</v>
      </c>
      <c r="AO52" s="126">
        <v>-27.7</v>
      </c>
      <c r="AP52" s="137">
        <v>36115</v>
      </c>
      <c r="AQ52" s="150">
        <v>-6.2</v>
      </c>
      <c r="AR52" s="160">
        <v>-21.5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5649868</v>
      </c>
      <c r="AN53" s="115">
        <v>88662</v>
      </c>
      <c r="AO53" s="125">
        <v>-32.5</v>
      </c>
      <c r="AP53" s="136">
        <v>70329</v>
      </c>
      <c r="AQ53" s="149">
        <v>0.2</v>
      </c>
      <c r="AR53" s="159">
        <v>-32.700000000000003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845138</v>
      </c>
      <c r="AN54" s="116">
        <v>13262</v>
      </c>
      <c r="AO54" s="126">
        <v>-66.7</v>
      </c>
      <c r="AP54" s="137">
        <v>39403</v>
      </c>
      <c r="AQ54" s="150">
        <v>9.1</v>
      </c>
      <c r="AR54" s="160">
        <v>-75.8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317</v>
      </c>
      <c r="AL55" s="103"/>
      <c r="AM55" s="108">
        <v>5571163</v>
      </c>
      <c r="AN55" s="115">
        <v>87000</v>
      </c>
      <c r="AO55" s="125">
        <v>-1.9</v>
      </c>
      <c r="AP55" s="136">
        <v>45945</v>
      </c>
      <c r="AQ55" s="149">
        <v>-34.700000000000003</v>
      </c>
      <c r="AR55" s="159">
        <v>32.799999999999997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1168244</v>
      </c>
      <c r="AN56" s="116">
        <v>18244</v>
      </c>
      <c r="AO56" s="126">
        <v>37.6</v>
      </c>
      <c r="AP56" s="137">
        <v>25180</v>
      </c>
      <c r="AQ56" s="150">
        <v>-36.1</v>
      </c>
      <c r="AR56" s="160">
        <v>73.7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142</v>
      </c>
      <c r="AL57" s="103"/>
      <c r="AM57" s="108">
        <v>6474831</v>
      </c>
      <c r="AN57" s="115">
        <v>100713</v>
      </c>
      <c r="AO57" s="125">
        <v>15.8</v>
      </c>
      <c r="AP57" s="136">
        <v>44475</v>
      </c>
      <c r="AQ57" s="149">
        <v>-3.2</v>
      </c>
      <c r="AR57" s="159">
        <v>19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1178381</v>
      </c>
      <c r="AN58" s="116">
        <v>18329</v>
      </c>
      <c r="AO58" s="126">
        <v>0.5</v>
      </c>
      <c r="AP58" s="137">
        <v>24780</v>
      </c>
      <c r="AQ58" s="150">
        <v>-1.6</v>
      </c>
      <c r="AR58" s="160">
        <v>2.1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519</v>
      </c>
      <c r="AL59" s="103"/>
      <c r="AM59" s="108">
        <v>8282733</v>
      </c>
      <c r="AN59" s="115">
        <v>128307</v>
      </c>
      <c r="AO59" s="125">
        <v>27.4</v>
      </c>
      <c r="AP59" s="136">
        <v>45982</v>
      </c>
      <c r="AQ59" s="149">
        <v>3.4</v>
      </c>
      <c r="AR59" s="159">
        <v>24</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950591</v>
      </c>
      <c r="AN60" s="116">
        <v>14726</v>
      </c>
      <c r="AO60" s="126">
        <v>-19.7</v>
      </c>
      <c r="AP60" s="137">
        <v>25583</v>
      </c>
      <c r="AQ60" s="150">
        <v>3.2</v>
      </c>
      <c r="AR60" s="160">
        <v>-22.9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520</v>
      </c>
      <c r="AL61" s="106"/>
      <c r="AM61" s="108">
        <v>6860226</v>
      </c>
      <c r="AN61" s="115">
        <v>107195</v>
      </c>
      <c r="AO61" s="125">
        <v>2.2000000000000002</v>
      </c>
      <c r="AP61" s="136">
        <v>55379</v>
      </c>
      <c r="AQ61" s="151">
        <v>-6.6</v>
      </c>
      <c r="AR61" s="159">
        <v>8.8000000000000007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1333975</v>
      </c>
      <c r="AN62" s="116">
        <v>20887</v>
      </c>
      <c r="AO62" s="126">
        <v>-15.2</v>
      </c>
      <c r="AP62" s="137">
        <v>30212</v>
      </c>
      <c r="AQ62" s="150">
        <v>-6.3</v>
      </c>
      <c r="AR62" s="160">
        <v>-8.9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6isqn4i+biNvygOZHRRu1WvzOfWjCoI51+RzBN7kWjuRVL52VP32DPEO+T4hhwBRHlO68QQ5zqimweTOryenmg==" saltValue="uuQd1a6tLaX4X1l8XesjL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SheetLayoutView="55" workbookViewId="0">
      <selection activeCell="B21" sqref="B21:AX21"/>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0" spans="125:125" ht="13.5" hidden="1" customHeight="1" x14ac:dyDescent="0.15"/>
    <row r="121" spans="125:125" ht="13.5" hidden="1" customHeight="1" x14ac:dyDescent="0.15">
      <c r="DU121" s="78"/>
    </row>
  </sheetData>
  <sheetProtection algorithmName="SHA-512" hashValue="tNcvypqrO/vXB6W94VwLE584xmotFxp7SPdIFZAodsqSJ4ipxsa/UpFUmPu7aVIB7sbTDjtUEWOeE2n/BNQxCQ==" saltValue="13azJGr6zx1wdrR1wDM80g=="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5" zoomScale="85" zoomScaleNormal="85" zoomScaleSheetLayoutView="55" workbookViewId="0">
      <selection activeCell="B21" sqref="B21:AX21"/>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OLc9J60+dtc+5zOfWQAqKMEa/2cund3h1H1QmLGyG19OarIlzNH/kyqB4GpKdGiQkaJFM5mqW7U+ChMbfmTrCg==" saltValue="1Kh7gGIT3VyTfPXV4kmVjQ=="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048576" zoomScaleSheetLayoutView="100" workbookViewId="0">
      <selection activeCell="B21" sqref="B21:AX21"/>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522</v>
      </c>
      <c r="G46" s="177" t="s">
        <v>523</v>
      </c>
      <c r="H46" s="177" t="s">
        <v>524</v>
      </c>
      <c r="I46" s="177" t="s">
        <v>525</v>
      </c>
      <c r="J46" s="182" t="s">
        <v>256</v>
      </c>
    </row>
    <row r="47" spans="2:10" ht="57.75" customHeight="1" x14ac:dyDescent="0.15">
      <c r="B47" s="168"/>
      <c r="C47" s="1015" t="s">
        <v>3</v>
      </c>
      <c r="D47" s="1015"/>
      <c r="E47" s="1016"/>
      <c r="F47" s="174">
        <v>20.37</v>
      </c>
      <c r="G47" s="178">
        <v>20.02</v>
      </c>
      <c r="H47" s="178">
        <v>21.54</v>
      </c>
      <c r="I47" s="178">
        <v>22.58</v>
      </c>
      <c r="J47" s="183">
        <v>15.39</v>
      </c>
    </row>
    <row r="48" spans="2:10" ht="57.75" customHeight="1" x14ac:dyDescent="0.15">
      <c r="B48" s="169"/>
      <c r="C48" s="1017" t="s">
        <v>4</v>
      </c>
      <c r="D48" s="1017"/>
      <c r="E48" s="1018"/>
      <c r="F48" s="175">
        <v>5.79</v>
      </c>
      <c r="G48" s="179">
        <v>6.81</v>
      </c>
      <c r="H48" s="179">
        <v>10.73</v>
      </c>
      <c r="I48" s="179">
        <v>8.9700000000000006</v>
      </c>
      <c r="J48" s="184">
        <v>8.7899999999999991</v>
      </c>
    </row>
    <row r="49" spans="2:10" ht="57.75" customHeight="1" x14ac:dyDescent="0.15">
      <c r="B49" s="170"/>
      <c r="C49" s="1019" t="s">
        <v>16</v>
      </c>
      <c r="D49" s="1019"/>
      <c r="E49" s="1020"/>
      <c r="F49" s="176" t="s">
        <v>120</v>
      </c>
      <c r="G49" s="180">
        <v>1.97</v>
      </c>
      <c r="H49" s="180">
        <v>6.86</v>
      </c>
      <c r="I49" s="180" t="s">
        <v>446</v>
      </c>
      <c r="J49" s="185" t="s">
        <v>222</v>
      </c>
    </row>
    <row r="50" spans="2:10" x14ac:dyDescent="0.15"/>
  </sheetData>
  <sheetProtection algorithmName="SHA-512" hashValue="ZT56SjkcTdm5UZGrG8kCGAjHhsbDqi+GmF6Hg1l7YckUD8PcoA5Xb+K9fxuJvkexnIIgDICOlImfKEWlKycPDA==" saltValue="fAK2kTvak1qSbQUoZP8xu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B21" sqref="B21:AX21"/>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522</v>
      </c>
      <c r="G33" s="201" t="s">
        <v>523</v>
      </c>
      <c r="H33" s="201" t="s">
        <v>524</v>
      </c>
      <c r="I33" s="201" t="s">
        <v>525</v>
      </c>
      <c r="J33" s="205" t="s">
        <v>256</v>
      </c>
      <c r="K33" s="186"/>
      <c r="L33" s="186"/>
      <c r="M33" s="186"/>
      <c r="N33" s="186"/>
      <c r="O33" s="186"/>
      <c r="P33" s="186"/>
    </row>
    <row r="34" spans="1:16" ht="39" customHeight="1" x14ac:dyDescent="0.15">
      <c r="A34" s="186"/>
      <c r="B34" s="188"/>
      <c r="C34" s="1021" t="s">
        <v>461</v>
      </c>
      <c r="D34" s="1021"/>
      <c r="E34" s="1022"/>
      <c r="F34" s="197" t="s">
        <v>526</v>
      </c>
      <c r="G34" s="202" t="s">
        <v>527</v>
      </c>
      <c r="H34" s="202" t="s">
        <v>34</v>
      </c>
      <c r="I34" s="202" t="s">
        <v>528</v>
      </c>
      <c r="J34" s="206" t="s">
        <v>529</v>
      </c>
      <c r="K34" s="186"/>
      <c r="L34" s="186"/>
      <c r="M34" s="186"/>
      <c r="N34" s="186"/>
      <c r="O34" s="186"/>
      <c r="P34" s="186"/>
    </row>
    <row r="35" spans="1:16" ht="39" customHeight="1" x14ac:dyDescent="0.15">
      <c r="A35" s="186"/>
      <c r="B35" s="189"/>
      <c r="C35" s="1023" t="s">
        <v>462</v>
      </c>
      <c r="D35" s="1023"/>
      <c r="E35" s="1024"/>
      <c r="F35" s="198">
        <v>10.8</v>
      </c>
      <c r="G35" s="203">
        <v>11.12</v>
      </c>
      <c r="H35" s="203">
        <v>11.15</v>
      </c>
      <c r="I35" s="203">
        <v>12.51</v>
      </c>
      <c r="J35" s="207">
        <v>13.09</v>
      </c>
      <c r="K35" s="186"/>
      <c r="L35" s="186"/>
      <c r="M35" s="186"/>
      <c r="N35" s="186"/>
      <c r="O35" s="186"/>
      <c r="P35" s="186"/>
    </row>
    <row r="36" spans="1:16" ht="39" customHeight="1" x14ac:dyDescent="0.15">
      <c r="A36" s="186"/>
      <c r="B36" s="189"/>
      <c r="C36" s="1023" t="s">
        <v>452</v>
      </c>
      <c r="D36" s="1023"/>
      <c r="E36" s="1024"/>
      <c r="F36" s="198">
        <v>5.78</v>
      </c>
      <c r="G36" s="203">
        <v>6.7</v>
      </c>
      <c r="H36" s="203">
        <v>10.68</v>
      </c>
      <c r="I36" s="203">
        <v>8.9600000000000009</v>
      </c>
      <c r="J36" s="207">
        <v>8.7899999999999991</v>
      </c>
      <c r="K36" s="186"/>
      <c r="L36" s="186"/>
      <c r="M36" s="186"/>
      <c r="N36" s="186"/>
      <c r="O36" s="186"/>
      <c r="P36" s="186"/>
    </row>
    <row r="37" spans="1:16" ht="39" customHeight="1" x14ac:dyDescent="0.15">
      <c r="A37" s="186"/>
      <c r="B37" s="189"/>
      <c r="C37" s="1023" t="s">
        <v>351</v>
      </c>
      <c r="D37" s="1023"/>
      <c r="E37" s="1024"/>
      <c r="F37" s="198" t="s">
        <v>202</v>
      </c>
      <c r="G37" s="203">
        <v>1.32</v>
      </c>
      <c r="H37" s="203">
        <v>1.54</v>
      </c>
      <c r="I37" s="203">
        <v>1.8199999999999998</v>
      </c>
      <c r="J37" s="207">
        <v>2.5499999999999998</v>
      </c>
      <c r="K37" s="186"/>
      <c r="L37" s="186"/>
      <c r="M37" s="186"/>
      <c r="N37" s="186"/>
      <c r="O37" s="186"/>
      <c r="P37" s="186"/>
    </row>
    <row r="38" spans="1:16" ht="39" customHeight="1" x14ac:dyDescent="0.15">
      <c r="A38" s="186"/>
      <c r="B38" s="189"/>
      <c r="C38" s="1023" t="s">
        <v>27</v>
      </c>
      <c r="D38" s="1023"/>
      <c r="E38" s="1024"/>
      <c r="F38" s="198">
        <v>0.21</v>
      </c>
      <c r="G38" s="203">
        <v>0.01</v>
      </c>
      <c r="H38" s="203">
        <v>0.36</v>
      </c>
      <c r="I38" s="203">
        <v>0.33</v>
      </c>
      <c r="J38" s="207">
        <v>0.2</v>
      </c>
      <c r="K38" s="186"/>
      <c r="L38" s="186"/>
      <c r="M38" s="186"/>
      <c r="N38" s="186"/>
      <c r="O38" s="186"/>
      <c r="P38" s="186"/>
    </row>
    <row r="39" spans="1:16" ht="39" customHeight="1" x14ac:dyDescent="0.15">
      <c r="A39" s="186"/>
      <c r="B39" s="189"/>
      <c r="C39" s="1023" t="s">
        <v>229</v>
      </c>
      <c r="D39" s="1023"/>
      <c r="E39" s="1024"/>
      <c r="F39" s="198">
        <v>0</v>
      </c>
      <c r="G39" s="203">
        <v>0</v>
      </c>
      <c r="H39" s="203">
        <v>0</v>
      </c>
      <c r="I39" s="203">
        <v>0</v>
      </c>
      <c r="J39" s="207">
        <v>7.0000000000000007E-2</v>
      </c>
      <c r="K39" s="186"/>
      <c r="L39" s="186"/>
      <c r="M39" s="186"/>
      <c r="N39" s="186"/>
      <c r="O39" s="186"/>
      <c r="P39" s="186"/>
    </row>
    <row r="40" spans="1:16" ht="39" customHeight="1" x14ac:dyDescent="0.15">
      <c r="A40" s="186"/>
      <c r="B40" s="189"/>
      <c r="C40" s="1023" t="s">
        <v>464</v>
      </c>
      <c r="D40" s="1023"/>
      <c r="E40" s="1024"/>
      <c r="F40" s="198" t="s">
        <v>202</v>
      </c>
      <c r="G40" s="203" t="s">
        <v>202</v>
      </c>
      <c r="H40" s="203">
        <v>0.01</v>
      </c>
      <c r="I40" s="203">
        <v>0.01</v>
      </c>
      <c r="J40" s="207">
        <v>0.01</v>
      </c>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530</v>
      </c>
      <c r="D42" s="1023"/>
      <c r="E42" s="1024"/>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25" t="s">
        <v>487</v>
      </c>
      <c r="D43" s="1025"/>
      <c r="E43" s="1026"/>
      <c r="F43" s="199">
        <v>0.65</v>
      </c>
      <c r="G43" s="204">
        <v>0.11</v>
      </c>
      <c r="H43" s="204">
        <v>0.04</v>
      </c>
      <c r="I43" s="204">
        <v>0</v>
      </c>
      <c r="J43" s="208" t="s">
        <v>202</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BU3TSHJgQ1Bx31UVjYdPGBDwHwXU1/RpLLft4RVksdqbRXoxu8ldvNGjX4JOu/StphAo46KFNxAirFIVUUqn1A==" saltValue="6inEzs2UM22GmOG4Jw9mz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37" zoomScaleSheetLayoutView="55" workbookViewId="0">
      <selection activeCell="B21" sqref="B21:AX21"/>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522</v>
      </c>
      <c r="L44" s="237" t="s">
        <v>523</v>
      </c>
      <c r="M44" s="237" t="s">
        <v>524</v>
      </c>
      <c r="N44" s="237" t="s">
        <v>525</v>
      </c>
      <c r="O44" s="246" t="s">
        <v>256</v>
      </c>
      <c r="P44" s="85"/>
      <c r="Q44" s="85"/>
      <c r="R44" s="85"/>
      <c r="S44" s="85"/>
      <c r="T44" s="85"/>
      <c r="U44" s="85"/>
    </row>
    <row r="45" spans="1:21" ht="30.75" customHeight="1" x14ac:dyDescent="0.15">
      <c r="A45" s="85"/>
      <c r="B45" s="1042" t="s">
        <v>26</v>
      </c>
      <c r="C45" s="1043"/>
      <c r="D45" s="218"/>
      <c r="E45" s="1056" t="s">
        <v>23</v>
      </c>
      <c r="F45" s="1056"/>
      <c r="G45" s="1056"/>
      <c r="H45" s="1056"/>
      <c r="I45" s="1056"/>
      <c r="J45" s="1057"/>
      <c r="K45" s="229">
        <v>2275</v>
      </c>
      <c r="L45" s="238">
        <v>2354</v>
      </c>
      <c r="M45" s="238">
        <v>2381</v>
      </c>
      <c r="N45" s="238">
        <v>2442</v>
      </c>
      <c r="O45" s="247">
        <v>2474</v>
      </c>
      <c r="P45" s="85"/>
      <c r="Q45" s="85"/>
      <c r="R45" s="85"/>
      <c r="S45" s="85"/>
      <c r="T45" s="85"/>
      <c r="U45" s="85"/>
    </row>
    <row r="46" spans="1:21" ht="30.75" customHeight="1" x14ac:dyDescent="0.15">
      <c r="A46" s="85"/>
      <c r="B46" s="1044"/>
      <c r="C46" s="1045"/>
      <c r="D46" s="219"/>
      <c r="E46" s="1048" t="s">
        <v>30</v>
      </c>
      <c r="F46" s="1048"/>
      <c r="G46" s="1048"/>
      <c r="H46" s="1048"/>
      <c r="I46" s="1048"/>
      <c r="J46" s="1049"/>
      <c r="K46" s="230" t="s">
        <v>202</v>
      </c>
      <c r="L46" s="239" t="s">
        <v>202</v>
      </c>
      <c r="M46" s="239" t="s">
        <v>202</v>
      </c>
      <c r="N46" s="239" t="s">
        <v>202</v>
      </c>
      <c r="O46" s="248" t="s">
        <v>202</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202</v>
      </c>
      <c r="L47" s="239" t="s">
        <v>202</v>
      </c>
      <c r="M47" s="239" t="s">
        <v>202</v>
      </c>
      <c r="N47" s="239" t="s">
        <v>202</v>
      </c>
      <c r="O47" s="248" t="s">
        <v>202</v>
      </c>
      <c r="P47" s="85"/>
      <c r="Q47" s="85"/>
      <c r="R47" s="85"/>
      <c r="S47" s="85"/>
      <c r="T47" s="85"/>
      <c r="U47" s="85"/>
    </row>
    <row r="48" spans="1:21" ht="30.75" customHeight="1" x14ac:dyDescent="0.15">
      <c r="A48" s="85"/>
      <c r="B48" s="1044"/>
      <c r="C48" s="1045"/>
      <c r="D48" s="219"/>
      <c r="E48" s="1048" t="s">
        <v>40</v>
      </c>
      <c r="F48" s="1048"/>
      <c r="G48" s="1048"/>
      <c r="H48" s="1048"/>
      <c r="I48" s="1048"/>
      <c r="J48" s="1049"/>
      <c r="K48" s="230">
        <v>208</v>
      </c>
      <c r="L48" s="239">
        <v>224</v>
      </c>
      <c r="M48" s="239">
        <v>226</v>
      </c>
      <c r="N48" s="239">
        <v>198</v>
      </c>
      <c r="O48" s="248">
        <v>191</v>
      </c>
      <c r="P48" s="85"/>
      <c r="Q48" s="85"/>
      <c r="R48" s="85"/>
      <c r="S48" s="85"/>
      <c r="T48" s="85"/>
      <c r="U48" s="85"/>
    </row>
    <row r="49" spans="1:21" ht="30.75" customHeight="1" x14ac:dyDescent="0.15">
      <c r="A49" s="85"/>
      <c r="B49" s="1044"/>
      <c r="C49" s="1045"/>
      <c r="D49" s="219"/>
      <c r="E49" s="1048" t="s">
        <v>0</v>
      </c>
      <c r="F49" s="1048"/>
      <c r="G49" s="1048"/>
      <c r="H49" s="1048"/>
      <c r="I49" s="1048"/>
      <c r="J49" s="1049"/>
      <c r="K49" s="230">
        <v>18</v>
      </c>
      <c r="L49" s="239">
        <v>14</v>
      </c>
      <c r="M49" s="239">
        <v>14</v>
      </c>
      <c r="N49" s="239">
        <v>14</v>
      </c>
      <c r="O49" s="248">
        <v>14</v>
      </c>
      <c r="P49" s="85"/>
      <c r="Q49" s="85"/>
      <c r="R49" s="85"/>
      <c r="S49" s="85"/>
      <c r="T49" s="85"/>
      <c r="U49" s="85"/>
    </row>
    <row r="50" spans="1:21" ht="30.75" customHeight="1" x14ac:dyDescent="0.15">
      <c r="A50" s="85"/>
      <c r="B50" s="1044"/>
      <c r="C50" s="1045"/>
      <c r="D50" s="219"/>
      <c r="E50" s="1048" t="s">
        <v>43</v>
      </c>
      <c r="F50" s="1048"/>
      <c r="G50" s="1048"/>
      <c r="H50" s="1048"/>
      <c r="I50" s="1048"/>
      <c r="J50" s="1049"/>
      <c r="K50" s="230">
        <v>43</v>
      </c>
      <c r="L50" s="239">
        <v>43</v>
      </c>
      <c r="M50" s="239">
        <v>43</v>
      </c>
      <c r="N50" s="239">
        <v>43</v>
      </c>
      <c r="O50" s="248">
        <v>43</v>
      </c>
      <c r="P50" s="85"/>
      <c r="Q50" s="85"/>
      <c r="R50" s="85"/>
      <c r="S50" s="85"/>
      <c r="T50" s="85"/>
      <c r="U50" s="85"/>
    </row>
    <row r="51" spans="1:21" ht="30.75" customHeight="1" x14ac:dyDescent="0.15">
      <c r="A51" s="85"/>
      <c r="B51" s="1046"/>
      <c r="C51" s="1047"/>
      <c r="D51" s="220"/>
      <c r="E51" s="1048" t="s">
        <v>47</v>
      </c>
      <c r="F51" s="1048"/>
      <c r="G51" s="1048"/>
      <c r="H51" s="1048"/>
      <c r="I51" s="1048"/>
      <c r="J51" s="1049"/>
      <c r="K51" s="230">
        <v>1</v>
      </c>
      <c r="L51" s="239">
        <v>1</v>
      </c>
      <c r="M51" s="239">
        <v>1</v>
      </c>
      <c r="N51" s="239">
        <v>1</v>
      </c>
      <c r="O51" s="248">
        <v>0</v>
      </c>
      <c r="P51" s="85"/>
      <c r="Q51" s="85"/>
      <c r="R51" s="85"/>
      <c r="S51" s="85"/>
      <c r="T51" s="85"/>
      <c r="U51" s="85"/>
    </row>
    <row r="52" spans="1:21" ht="30.75" customHeight="1" x14ac:dyDescent="0.15">
      <c r="A52" s="85"/>
      <c r="B52" s="1050" t="s">
        <v>49</v>
      </c>
      <c r="C52" s="1051"/>
      <c r="D52" s="220"/>
      <c r="E52" s="1048" t="s">
        <v>50</v>
      </c>
      <c r="F52" s="1048"/>
      <c r="G52" s="1048"/>
      <c r="H52" s="1048"/>
      <c r="I52" s="1048"/>
      <c r="J52" s="1049"/>
      <c r="K52" s="230">
        <v>1720</v>
      </c>
      <c r="L52" s="239">
        <v>1705</v>
      </c>
      <c r="M52" s="239">
        <v>1674</v>
      </c>
      <c r="N52" s="239">
        <v>1638</v>
      </c>
      <c r="O52" s="248">
        <v>1581</v>
      </c>
      <c r="P52" s="85"/>
      <c r="Q52" s="85"/>
      <c r="R52" s="85"/>
      <c r="S52" s="85"/>
      <c r="T52" s="85"/>
      <c r="U52" s="85"/>
    </row>
    <row r="53" spans="1:21" ht="30.75" customHeight="1" x14ac:dyDescent="0.15">
      <c r="A53" s="85"/>
      <c r="B53" s="1052" t="s">
        <v>51</v>
      </c>
      <c r="C53" s="1053"/>
      <c r="D53" s="221"/>
      <c r="E53" s="1054" t="s">
        <v>54</v>
      </c>
      <c r="F53" s="1054"/>
      <c r="G53" s="1054"/>
      <c r="H53" s="1054"/>
      <c r="I53" s="1054"/>
      <c r="J53" s="1055"/>
      <c r="K53" s="231">
        <v>825</v>
      </c>
      <c r="L53" s="240">
        <v>931</v>
      </c>
      <c r="M53" s="240">
        <v>991</v>
      </c>
      <c r="N53" s="240">
        <v>1060</v>
      </c>
      <c r="O53" s="249">
        <v>1141</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522</v>
      </c>
      <c r="L57" s="241" t="s">
        <v>523</v>
      </c>
      <c r="M57" s="241" t="s">
        <v>524</v>
      </c>
      <c r="N57" s="241" t="s">
        <v>525</v>
      </c>
      <c r="O57" s="251" t="s">
        <v>256</v>
      </c>
      <c r="P57" s="85"/>
      <c r="Q57" s="85"/>
      <c r="R57" s="85"/>
      <c r="S57" s="85"/>
      <c r="T57" s="85"/>
      <c r="U57" s="85"/>
    </row>
    <row r="58" spans="1:21" ht="31.5" customHeight="1" x14ac:dyDescent="0.15">
      <c r="B58" s="1036" t="s">
        <v>61</v>
      </c>
      <c r="C58" s="1037"/>
      <c r="D58" s="1027" t="s">
        <v>64</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67</v>
      </c>
      <c r="E60" s="1034"/>
      <c r="F60" s="1034"/>
      <c r="G60" s="1034"/>
      <c r="H60" s="1034"/>
      <c r="I60" s="1034"/>
      <c r="J60" s="1035"/>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42</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w4GPgAK1xCASUWAeUwdgPSv7r4z2tWDIKaRCTlo8du+pSiZmqd+MHVH1IJcHoFh46RWj4vxdjOEAL11tFLT10g==" saltValue="1AZnGFVuKLTx9sfroKYTI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1" zoomScaleSheetLayoutView="100" workbookViewId="0">
      <selection activeCell="B21" sqref="B21:AX21"/>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522</v>
      </c>
      <c r="J40" s="237" t="s">
        <v>523</v>
      </c>
      <c r="K40" s="237" t="s">
        <v>524</v>
      </c>
      <c r="L40" s="237" t="s">
        <v>525</v>
      </c>
      <c r="M40" s="266" t="s">
        <v>256</v>
      </c>
    </row>
    <row r="41" spans="2:13" ht="27.75" customHeight="1" x14ac:dyDescent="0.15">
      <c r="B41" s="1042" t="s">
        <v>36</v>
      </c>
      <c r="C41" s="1043"/>
      <c r="D41" s="218"/>
      <c r="E41" s="1067" t="s">
        <v>56</v>
      </c>
      <c r="F41" s="1067"/>
      <c r="G41" s="1067"/>
      <c r="H41" s="1068"/>
      <c r="I41" s="259">
        <v>29338</v>
      </c>
      <c r="J41" s="263">
        <v>29178</v>
      </c>
      <c r="K41" s="263">
        <v>28986</v>
      </c>
      <c r="L41" s="263">
        <v>28307</v>
      </c>
      <c r="M41" s="267">
        <v>28071</v>
      </c>
    </row>
    <row r="42" spans="2:13" ht="27.75" customHeight="1" x14ac:dyDescent="0.15">
      <c r="B42" s="1044"/>
      <c r="C42" s="1045"/>
      <c r="D42" s="219"/>
      <c r="E42" s="1058" t="s">
        <v>73</v>
      </c>
      <c r="F42" s="1058"/>
      <c r="G42" s="1058"/>
      <c r="H42" s="1059"/>
      <c r="I42" s="260">
        <v>170</v>
      </c>
      <c r="J42" s="264">
        <v>137</v>
      </c>
      <c r="K42" s="264">
        <v>109</v>
      </c>
      <c r="L42" s="264">
        <v>43</v>
      </c>
      <c r="M42" s="268" t="s">
        <v>202</v>
      </c>
    </row>
    <row r="43" spans="2:13" ht="27.75" customHeight="1" x14ac:dyDescent="0.15">
      <c r="B43" s="1044"/>
      <c r="C43" s="1045"/>
      <c r="D43" s="219"/>
      <c r="E43" s="1058" t="s">
        <v>74</v>
      </c>
      <c r="F43" s="1058"/>
      <c r="G43" s="1058"/>
      <c r="H43" s="1059"/>
      <c r="I43" s="260">
        <v>2364</v>
      </c>
      <c r="J43" s="264">
        <v>2379</v>
      </c>
      <c r="K43" s="264">
        <v>2452</v>
      </c>
      <c r="L43" s="264">
        <v>2500</v>
      </c>
      <c r="M43" s="268">
        <v>2591</v>
      </c>
    </row>
    <row r="44" spans="2:13" ht="27.75" customHeight="1" x14ac:dyDescent="0.15">
      <c r="B44" s="1044"/>
      <c r="C44" s="1045"/>
      <c r="D44" s="219"/>
      <c r="E44" s="1058" t="s">
        <v>76</v>
      </c>
      <c r="F44" s="1058"/>
      <c r="G44" s="1058"/>
      <c r="H44" s="1059"/>
      <c r="I44" s="260">
        <v>41</v>
      </c>
      <c r="J44" s="264">
        <v>34</v>
      </c>
      <c r="K44" s="264">
        <v>26</v>
      </c>
      <c r="L44" s="264">
        <v>18</v>
      </c>
      <c r="M44" s="268">
        <v>11</v>
      </c>
    </row>
    <row r="45" spans="2:13" ht="27.75" customHeight="1" x14ac:dyDescent="0.15">
      <c r="B45" s="1044"/>
      <c r="C45" s="1045"/>
      <c r="D45" s="219"/>
      <c r="E45" s="1058" t="s">
        <v>78</v>
      </c>
      <c r="F45" s="1058"/>
      <c r="G45" s="1058"/>
      <c r="H45" s="1059"/>
      <c r="I45" s="260">
        <v>411</v>
      </c>
      <c r="J45" s="264">
        <v>296</v>
      </c>
      <c r="K45" s="264" t="s">
        <v>202</v>
      </c>
      <c r="L45" s="264" t="s">
        <v>202</v>
      </c>
      <c r="M45" s="268" t="s">
        <v>202</v>
      </c>
    </row>
    <row r="46" spans="2:13" ht="27.75" customHeight="1" x14ac:dyDescent="0.15">
      <c r="B46" s="1044"/>
      <c r="C46" s="1045"/>
      <c r="D46" s="220"/>
      <c r="E46" s="1058" t="s">
        <v>77</v>
      </c>
      <c r="F46" s="1058"/>
      <c r="G46" s="1058"/>
      <c r="H46" s="1059"/>
      <c r="I46" s="260" t="s">
        <v>202</v>
      </c>
      <c r="J46" s="264" t="s">
        <v>202</v>
      </c>
      <c r="K46" s="264" t="s">
        <v>202</v>
      </c>
      <c r="L46" s="264" t="s">
        <v>202</v>
      </c>
      <c r="M46" s="268" t="s">
        <v>202</v>
      </c>
    </row>
    <row r="47" spans="2:13" ht="27.75" customHeight="1" x14ac:dyDescent="0.15">
      <c r="B47" s="1044"/>
      <c r="C47" s="1045"/>
      <c r="D47" s="256"/>
      <c r="E47" s="1064" t="s">
        <v>80</v>
      </c>
      <c r="F47" s="1065"/>
      <c r="G47" s="1065"/>
      <c r="H47" s="1066"/>
      <c r="I47" s="260" t="s">
        <v>202</v>
      </c>
      <c r="J47" s="264" t="s">
        <v>202</v>
      </c>
      <c r="K47" s="264" t="s">
        <v>202</v>
      </c>
      <c r="L47" s="264" t="s">
        <v>202</v>
      </c>
      <c r="M47" s="268" t="s">
        <v>202</v>
      </c>
    </row>
    <row r="48" spans="2:13" ht="27.75" customHeight="1" x14ac:dyDescent="0.15">
      <c r="B48" s="1044"/>
      <c r="C48" s="1045"/>
      <c r="D48" s="219"/>
      <c r="E48" s="1058" t="s">
        <v>84</v>
      </c>
      <c r="F48" s="1058"/>
      <c r="G48" s="1058"/>
      <c r="H48" s="1059"/>
      <c r="I48" s="260" t="s">
        <v>202</v>
      </c>
      <c r="J48" s="264" t="s">
        <v>202</v>
      </c>
      <c r="K48" s="264" t="s">
        <v>202</v>
      </c>
      <c r="L48" s="264" t="s">
        <v>202</v>
      </c>
      <c r="M48" s="268" t="s">
        <v>202</v>
      </c>
    </row>
    <row r="49" spans="2:13" ht="27.75" customHeight="1" x14ac:dyDescent="0.15">
      <c r="B49" s="1046"/>
      <c r="C49" s="1047"/>
      <c r="D49" s="219"/>
      <c r="E49" s="1058" t="s">
        <v>90</v>
      </c>
      <c r="F49" s="1058"/>
      <c r="G49" s="1058"/>
      <c r="H49" s="1059"/>
      <c r="I49" s="260" t="s">
        <v>202</v>
      </c>
      <c r="J49" s="264" t="s">
        <v>202</v>
      </c>
      <c r="K49" s="264" t="s">
        <v>202</v>
      </c>
      <c r="L49" s="264" t="s">
        <v>202</v>
      </c>
      <c r="M49" s="268" t="s">
        <v>202</v>
      </c>
    </row>
    <row r="50" spans="2:13" ht="27.75" customHeight="1" x14ac:dyDescent="0.15">
      <c r="B50" s="1062" t="s">
        <v>92</v>
      </c>
      <c r="C50" s="1063"/>
      <c r="D50" s="257"/>
      <c r="E50" s="1058" t="s">
        <v>94</v>
      </c>
      <c r="F50" s="1058"/>
      <c r="G50" s="1058"/>
      <c r="H50" s="1059"/>
      <c r="I50" s="260">
        <v>6862</v>
      </c>
      <c r="J50" s="264">
        <v>7205</v>
      </c>
      <c r="K50" s="264">
        <v>8189</v>
      </c>
      <c r="L50" s="264">
        <v>8527</v>
      </c>
      <c r="M50" s="268">
        <v>6394</v>
      </c>
    </row>
    <row r="51" spans="2:13" ht="27.75" customHeight="1" x14ac:dyDescent="0.15">
      <c r="B51" s="1044"/>
      <c r="C51" s="1045"/>
      <c r="D51" s="219"/>
      <c r="E51" s="1058" t="s">
        <v>97</v>
      </c>
      <c r="F51" s="1058"/>
      <c r="G51" s="1058"/>
      <c r="H51" s="1059"/>
      <c r="I51" s="260">
        <v>2175</v>
      </c>
      <c r="J51" s="264">
        <v>2233</v>
      </c>
      <c r="K51" s="264">
        <v>2116</v>
      </c>
      <c r="L51" s="264">
        <v>2076</v>
      </c>
      <c r="M51" s="268">
        <v>1876</v>
      </c>
    </row>
    <row r="52" spans="2:13" ht="27.75" customHeight="1" x14ac:dyDescent="0.15">
      <c r="B52" s="1046"/>
      <c r="C52" s="1047"/>
      <c r="D52" s="219"/>
      <c r="E52" s="1058" t="s">
        <v>45</v>
      </c>
      <c r="F52" s="1058"/>
      <c r="G52" s="1058"/>
      <c r="H52" s="1059"/>
      <c r="I52" s="260">
        <v>18062</v>
      </c>
      <c r="J52" s="264">
        <v>18043</v>
      </c>
      <c r="K52" s="264">
        <v>17631</v>
      </c>
      <c r="L52" s="264">
        <v>17346</v>
      </c>
      <c r="M52" s="268">
        <v>17187</v>
      </c>
    </row>
    <row r="53" spans="2:13" ht="27.75" customHeight="1" x14ac:dyDescent="0.15">
      <c r="B53" s="1052" t="s">
        <v>51</v>
      </c>
      <c r="C53" s="1053"/>
      <c r="D53" s="221"/>
      <c r="E53" s="1060" t="s">
        <v>99</v>
      </c>
      <c r="F53" s="1060"/>
      <c r="G53" s="1060"/>
      <c r="H53" s="1061"/>
      <c r="I53" s="261">
        <v>5226</v>
      </c>
      <c r="J53" s="265">
        <v>4542</v>
      </c>
      <c r="K53" s="265">
        <v>3636</v>
      </c>
      <c r="L53" s="265">
        <v>2919</v>
      </c>
      <c r="M53" s="269">
        <v>5216</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MX6s5cHbcmEfMo/VYwh+l3e5DCT0f0sCUbnl5mROQFrkMPVsRoeqnN050xYQ1hFVlJKb0DvoXwkEGCnyMm1d9Q==" saltValue="v3liLTvjXLQHWd2DyRUAy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9" zoomScale="70" zoomScaleNormal="70" zoomScaleSheetLayoutView="100" workbookViewId="0">
      <selection activeCell="B21" sqref="B21:AX21"/>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8</v>
      </c>
      <c r="C54" s="276"/>
      <c r="D54" s="276"/>
      <c r="E54" s="277" t="s">
        <v>17</v>
      </c>
      <c r="F54" s="278" t="s">
        <v>524</v>
      </c>
      <c r="G54" s="278" t="s">
        <v>525</v>
      </c>
      <c r="H54" s="286" t="s">
        <v>256</v>
      </c>
    </row>
    <row r="55" spans="2:8" ht="52.5" customHeight="1" x14ac:dyDescent="0.15">
      <c r="B55" s="271"/>
      <c r="C55" s="1077" t="s">
        <v>103</v>
      </c>
      <c r="D55" s="1077"/>
      <c r="E55" s="1078"/>
      <c r="F55" s="279">
        <v>3922</v>
      </c>
      <c r="G55" s="279">
        <v>4030</v>
      </c>
      <c r="H55" s="287">
        <v>2716</v>
      </c>
    </row>
    <row r="56" spans="2:8" ht="52.5" customHeight="1" x14ac:dyDescent="0.15">
      <c r="B56" s="272"/>
      <c r="C56" s="1079" t="s">
        <v>106</v>
      </c>
      <c r="D56" s="1079"/>
      <c r="E56" s="1080"/>
      <c r="F56" s="280">
        <v>790</v>
      </c>
      <c r="G56" s="280">
        <v>791</v>
      </c>
      <c r="H56" s="288">
        <v>854</v>
      </c>
    </row>
    <row r="57" spans="2:8" ht="53.25" customHeight="1" x14ac:dyDescent="0.15">
      <c r="B57" s="272"/>
      <c r="C57" s="1081" t="s">
        <v>70</v>
      </c>
      <c r="D57" s="1081"/>
      <c r="E57" s="1082"/>
      <c r="F57" s="281">
        <v>6718</v>
      </c>
      <c r="G57" s="281">
        <v>7292</v>
      </c>
      <c r="H57" s="289">
        <v>6431</v>
      </c>
    </row>
    <row r="58" spans="2:8" ht="45.75" customHeight="1" x14ac:dyDescent="0.15">
      <c r="B58" s="273"/>
      <c r="C58" s="1069" t="s">
        <v>124</v>
      </c>
      <c r="D58" s="1070"/>
      <c r="E58" s="1071"/>
      <c r="F58" s="282">
        <v>3321</v>
      </c>
      <c r="G58" s="282">
        <v>3674</v>
      </c>
      <c r="H58" s="290">
        <v>3633</v>
      </c>
    </row>
    <row r="59" spans="2:8" ht="45.75" customHeight="1" x14ac:dyDescent="0.15">
      <c r="B59" s="273"/>
      <c r="C59" s="1069" t="s">
        <v>531</v>
      </c>
      <c r="D59" s="1070"/>
      <c r="E59" s="1071"/>
      <c r="F59" s="282">
        <v>2518</v>
      </c>
      <c r="G59" s="282">
        <v>2688</v>
      </c>
      <c r="H59" s="290">
        <v>1839</v>
      </c>
    </row>
    <row r="60" spans="2:8" ht="45.75" customHeight="1" x14ac:dyDescent="0.15">
      <c r="B60" s="273"/>
      <c r="C60" s="1069" t="s">
        <v>60</v>
      </c>
      <c r="D60" s="1070"/>
      <c r="E60" s="1071"/>
      <c r="F60" s="282">
        <v>303</v>
      </c>
      <c r="G60" s="282">
        <v>347</v>
      </c>
      <c r="H60" s="290">
        <v>370</v>
      </c>
    </row>
    <row r="61" spans="2:8" ht="45.75" customHeight="1" x14ac:dyDescent="0.15">
      <c r="B61" s="273"/>
      <c r="C61" s="1069" t="s">
        <v>532</v>
      </c>
      <c r="D61" s="1070"/>
      <c r="E61" s="1071"/>
      <c r="F61" s="282">
        <v>330</v>
      </c>
      <c r="G61" s="282">
        <v>330</v>
      </c>
      <c r="H61" s="290">
        <v>331</v>
      </c>
    </row>
    <row r="62" spans="2:8" ht="45.75" customHeight="1" x14ac:dyDescent="0.15">
      <c r="B62" s="274"/>
      <c r="C62" s="1072" t="s">
        <v>41</v>
      </c>
      <c r="D62" s="1073"/>
      <c r="E62" s="1074"/>
      <c r="F62" s="283">
        <v>94</v>
      </c>
      <c r="G62" s="283">
        <v>88</v>
      </c>
      <c r="H62" s="291">
        <v>107</v>
      </c>
    </row>
    <row r="63" spans="2:8" ht="52.5" customHeight="1" x14ac:dyDescent="0.15">
      <c r="B63" s="275"/>
      <c r="C63" s="1075" t="s">
        <v>108</v>
      </c>
      <c r="D63" s="1075"/>
      <c r="E63" s="1076"/>
      <c r="F63" s="284">
        <v>11431</v>
      </c>
      <c r="G63" s="284">
        <v>12112</v>
      </c>
      <c r="H63" s="292">
        <v>10001</v>
      </c>
    </row>
    <row r="64" spans="2:8" x14ac:dyDescent="0.15"/>
  </sheetData>
  <sheetProtection algorithmName="SHA-512" hashValue="Fb23JFdF3UfbyJ/o5OHDvPHC/7AfKIkyqBf5ND24eI6fESE13MhWUUbUgO8IdCdNF3+cozOTvan0zv1ffAVcZA==" saltValue="QAsVlmDZKS4gw9ZjateIn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82</v>
      </c>
      <c r="E2" s="124"/>
      <c r="F2" s="308" t="s">
        <v>521</v>
      </c>
      <c r="G2" s="148"/>
      <c r="H2" s="158"/>
    </row>
    <row r="3" spans="1:8" x14ac:dyDescent="0.15">
      <c r="A3" s="114" t="s">
        <v>518</v>
      </c>
      <c r="B3" s="106"/>
      <c r="C3" s="301"/>
      <c r="D3" s="304">
        <v>131293</v>
      </c>
      <c r="E3" s="306"/>
      <c r="F3" s="309">
        <v>70166</v>
      </c>
      <c r="G3" s="311"/>
      <c r="H3" s="314"/>
    </row>
    <row r="4" spans="1:8" x14ac:dyDescent="0.15">
      <c r="A4" s="99"/>
      <c r="B4" s="105"/>
      <c r="C4" s="302"/>
      <c r="D4" s="305">
        <v>39873</v>
      </c>
      <c r="E4" s="307"/>
      <c r="F4" s="310">
        <v>36115</v>
      </c>
      <c r="G4" s="312"/>
      <c r="H4" s="315"/>
    </row>
    <row r="5" spans="1:8" x14ac:dyDescent="0.15">
      <c r="A5" s="114" t="s">
        <v>481</v>
      </c>
      <c r="B5" s="106"/>
      <c r="C5" s="301"/>
      <c r="D5" s="304">
        <v>88662</v>
      </c>
      <c r="E5" s="306"/>
      <c r="F5" s="309">
        <v>70329</v>
      </c>
      <c r="G5" s="311"/>
      <c r="H5" s="314"/>
    </row>
    <row r="6" spans="1:8" x14ac:dyDescent="0.15">
      <c r="A6" s="99"/>
      <c r="B6" s="105"/>
      <c r="C6" s="302"/>
      <c r="D6" s="305">
        <v>13262</v>
      </c>
      <c r="E6" s="307"/>
      <c r="F6" s="310">
        <v>39403</v>
      </c>
      <c r="G6" s="312"/>
      <c r="H6" s="315"/>
    </row>
    <row r="7" spans="1:8" x14ac:dyDescent="0.15">
      <c r="A7" s="114" t="s">
        <v>317</v>
      </c>
      <c r="B7" s="106"/>
      <c r="C7" s="301"/>
      <c r="D7" s="304">
        <v>87000</v>
      </c>
      <c r="E7" s="306"/>
      <c r="F7" s="309">
        <v>45945</v>
      </c>
      <c r="G7" s="311"/>
      <c r="H7" s="314"/>
    </row>
    <row r="8" spans="1:8" x14ac:dyDescent="0.15">
      <c r="A8" s="99"/>
      <c r="B8" s="105"/>
      <c r="C8" s="302"/>
      <c r="D8" s="305">
        <v>18244</v>
      </c>
      <c r="E8" s="307"/>
      <c r="F8" s="310">
        <v>25180</v>
      </c>
      <c r="G8" s="312"/>
      <c r="H8" s="315"/>
    </row>
    <row r="9" spans="1:8" x14ac:dyDescent="0.15">
      <c r="A9" s="114" t="s">
        <v>142</v>
      </c>
      <c r="B9" s="106"/>
      <c r="C9" s="301"/>
      <c r="D9" s="304">
        <v>100713</v>
      </c>
      <c r="E9" s="306"/>
      <c r="F9" s="309">
        <v>44475</v>
      </c>
      <c r="G9" s="311"/>
      <c r="H9" s="314"/>
    </row>
    <row r="10" spans="1:8" x14ac:dyDescent="0.15">
      <c r="A10" s="99"/>
      <c r="B10" s="105"/>
      <c r="C10" s="302"/>
      <c r="D10" s="305">
        <v>18329</v>
      </c>
      <c r="E10" s="307"/>
      <c r="F10" s="310">
        <v>24780</v>
      </c>
      <c r="G10" s="312"/>
      <c r="H10" s="315"/>
    </row>
    <row r="11" spans="1:8" x14ac:dyDescent="0.15">
      <c r="A11" s="114" t="s">
        <v>519</v>
      </c>
      <c r="B11" s="106"/>
      <c r="C11" s="301"/>
      <c r="D11" s="304">
        <v>128307</v>
      </c>
      <c r="E11" s="306"/>
      <c r="F11" s="309">
        <v>45982</v>
      </c>
      <c r="G11" s="311"/>
      <c r="H11" s="314"/>
    </row>
    <row r="12" spans="1:8" x14ac:dyDescent="0.15">
      <c r="A12" s="99"/>
      <c r="B12" s="105"/>
      <c r="C12" s="303"/>
      <c r="D12" s="305">
        <v>14726</v>
      </c>
      <c r="E12" s="307"/>
      <c r="F12" s="310">
        <v>25583</v>
      </c>
      <c r="G12" s="312"/>
      <c r="H12" s="315"/>
    </row>
    <row r="13" spans="1:8" x14ac:dyDescent="0.15">
      <c r="A13" s="114"/>
      <c r="B13" s="106"/>
      <c r="C13" s="301"/>
      <c r="D13" s="304">
        <v>107195</v>
      </c>
      <c r="E13" s="306"/>
      <c r="F13" s="309">
        <v>55379</v>
      </c>
      <c r="G13" s="313"/>
      <c r="H13" s="314"/>
    </row>
    <row r="14" spans="1:8" x14ac:dyDescent="0.15">
      <c r="A14" s="99"/>
      <c r="B14" s="105"/>
      <c r="C14" s="302"/>
      <c r="D14" s="305">
        <v>20887</v>
      </c>
      <c r="E14" s="307"/>
      <c r="F14" s="310">
        <v>30212</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89</v>
      </c>
      <c r="B19" s="294">
        <f>ROUND(VALUE(SUBSTITUTE(実質収支比率等に係る経年分析!F$48,"▲","-")),2)</f>
        <v>5.79</v>
      </c>
      <c r="C19" s="294">
        <f>ROUND(VALUE(SUBSTITUTE(実質収支比率等に係る経年分析!G$48,"▲","-")),2)</f>
        <v>6.81</v>
      </c>
      <c r="D19" s="294">
        <f>ROUND(VALUE(SUBSTITUTE(実質収支比率等に係る経年分析!H$48,"▲","-")),2)</f>
        <v>10.73</v>
      </c>
      <c r="E19" s="294">
        <f>ROUND(VALUE(SUBSTITUTE(実質収支比率等に係る経年分析!I$48,"▲","-")),2)</f>
        <v>8.9700000000000006</v>
      </c>
      <c r="F19" s="294">
        <f>ROUND(VALUE(SUBSTITUTE(実質収支比率等に係る経年分析!J$48,"▲","-")),2)</f>
        <v>8.7899999999999991</v>
      </c>
    </row>
    <row r="20" spans="1:11" x14ac:dyDescent="0.15">
      <c r="A20" s="294" t="s">
        <v>35</v>
      </c>
      <c r="B20" s="294">
        <f>ROUND(VALUE(SUBSTITUTE(実質収支比率等に係る経年分析!F$47,"▲","-")),2)</f>
        <v>20.37</v>
      </c>
      <c r="C20" s="294">
        <f>ROUND(VALUE(SUBSTITUTE(実質収支比率等に係る経年分析!G$47,"▲","-")),2)</f>
        <v>20.02</v>
      </c>
      <c r="D20" s="294">
        <f>ROUND(VALUE(SUBSTITUTE(実質収支比率等に係る経年分析!H$47,"▲","-")),2)</f>
        <v>21.54</v>
      </c>
      <c r="E20" s="294">
        <f>ROUND(VALUE(SUBSTITUTE(実質収支比率等に係る経年分析!I$47,"▲","-")),2)</f>
        <v>22.58</v>
      </c>
      <c r="F20" s="294">
        <f>ROUND(VALUE(SUBSTITUTE(実質収支比率等に係る経年分析!J$47,"▲","-")),2)</f>
        <v>15.39</v>
      </c>
    </row>
    <row r="21" spans="1:11" x14ac:dyDescent="0.15">
      <c r="A21" s="294" t="s">
        <v>112</v>
      </c>
      <c r="B21" s="294">
        <f>IF(ISNUMBER(VALUE(SUBSTITUTE(実質収支比率等に係る経年分析!F$49,"▲","-"))),ROUND(VALUE(SUBSTITUTE(実質収支比率等に係る経年分析!F$49,"▲","-")),2),NA())</f>
        <v>-1.06</v>
      </c>
      <c r="C21" s="294">
        <f>IF(ISNUMBER(VALUE(SUBSTITUTE(実質収支比率等に係る経年分析!G$49,"▲","-"))),ROUND(VALUE(SUBSTITUTE(実質収支比率等に係る経年分析!G$49,"▲","-")),2),NA())</f>
        <v>1.97</v>
      </c>
      <c r="D21" s="294">
        <f>IF(ISNUMBER(VALUE(SUBSTITUTE(実質収支比率等に係る経年分析!H$49,"▲","-"))),ROUND(VALUE(SUBSTITUTE(実質収支比率等に係る経年分析!H$49,"▲","-")),2),NA())</f>
        <v>6.86</v>
      </c>
      <c r="E21" s="294">
        <f>IF(ISNUMBER(VALUE(SUBSTITUTE(実質収支比率等に係る経年分析!I$49,"▲","-"))),ROUND(VALUE(SUBSTITUTE(実質収支比率等に係る経年分析!I$49,"▲","-")),2),NA())</f>
        <v>-1.37</v>
      </c>
      <c r="F21" s="294">
        <f>IF(ISNUMBER(VALUE(SUBSTITUTE(実質収支比率等に係る経年分析!J$49,"▲","-"))),ROUND(VALUE(SUBSTITUTE(実質収支比率等に係る経年分析!J$49,"▲","-")),2),NA())</f>
        <v>-7.73</v>
      </c>
    </row>
    <row r="24" spans="1:11" x14ac:dyDescent="0.15">
      <c r="A24" s="293" t="s">
        <v>101</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113</v>
      </c>
      <c r="C26" s="295" t="s">
        <v>68</v>
      </c>
      <c r="D26" s="295" t="s">
        <v>113</v>
      </c>
      <c r="E26" s="295" t="s">
        <v>68</v>
      </c>
      <c r="F26" s="295" t="s">
        <v>113</v>
      </c>
      <c r="G26" s="295" t="s">
        <v>68</v>
      </c>
      <c r="H26" s="295" t="s">
        <v>113</v>
      </c>
      <c r="I26" s="295" t="s">
        <v>68</v>
      </c>
      <c r="J26" s="295" t="s">
        <v>113</v>
      </c>
      <c r="K26" s="295" t="s">
        <v>68</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0.65</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0.04</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農業集落排水事業特別会計</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7.0000000000000007E-2</v>
      </c>
    </row>
    <row r="32" spans="1:11" x14ac:dyDescent="0.15">
      <c r="A32" s="295" t="str">
        <f>IF(連結実質赤字比率に係る赤字・黒字の構成分析!C$38="",NA(),連結実質赤字比率に係る赤字・黒字の構成分析!C$38)</f>
        <v>介護保険特別会計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0.21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0.36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0.33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1.32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1.54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1.8199999999999998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2.5499999999999998</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5.78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10.68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8.9600000000000009</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8.7899999999999991</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10.8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11.12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11.15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12.51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13.09</v>
      </c>
    </row>
    <row r="36" spans="1:16" x14ac:dyDescent="0.15">
      <c r="A36" s="295" t="str">
        <f>IF(連結実質赤字比率に係る赤字・黒字の構成分析!C$34="",NA(),連結実質赤字比率に係る赤字・黒字の構成分析!C$34)</f>
        <v>国民健康保険特別会計</v>
      </c>
      <c r="B36" s="295">
        <f>IF(ROUND(VALUE(SUBSTITUTE(連結実質赤字比率に係る赤字・黒字の構成分析!F$34,"▲","-")),2)&lt;0,ABS(ROUND(VALUE(SUBSTITUTE(連結実質赤字比率に係る赤字・黒字の構成分析!F$34,"▲","-")),2)),NA())</f>
        <v>1.5</v>
      </c>
      <c r="C36" s="295" t="e">
        <f>IF(ROUND(VALUE(SUBSTITUTE(連結実質赤字比率に係る赤字・黒字の構成分析!F$34,"▲","-")),2)&gt;=0,ABS(ROUND(VALUE(SUBSTITUTE(連結実質赤字比率に係る赤字・黒字の構成分析!F$34,"▲","-")),2)),NA())</f>
        <v>#N/A</v>
      </c>
      <c r="D36" s="295">
        <f>IF(ROUND(VALUE(SUBSTITUTE(連結実質赤字比率に係る赤字・黒字の構成分析!G$34,"▲","-")),2)&lt;0,ABS(ROUND(VALUE(SUBSTITUTE(連結実質赤字比率に係る赤字・黒字の構成分析!G$34,"▲","-")),2)),NA())</f>
        <v>2.14</v>
      </c>
      <c r="E36" s="295" t="e">
        <f>IF(ROUND(VALUE(SUBSTITUTE(連結実質赤字比率に係る赤字・黒字の構成分析!G$34,"▲","-")),2)&gt;=0,ABS(ROUND(VALUE(SUBSTITUTE(連結実質赤字比率に係る赤字・黒字の構成分析!G$34,"▲","-")),2)),NA())</f>
        <v>#N/A</v>
      </c>
      <c r="F36" s="295">
        <f>IF(ROUND(VALUE(SUBSTITUTE(連結実質赤字比率に係る赤字・黒字の構成分析!H$34,"▲","-")),2)&lt;0,ABS(ROUND(VALUE(SUBSTITUTE(連結実質赤字比率に係る赤字・黒字の構成分析!H$34,"▲","-")),2)),NA())</f>
        <v>1.53</v>
      </c>
      <c r="G36" s="295" t="e">
        <f>IF(ROUND(VALUE(SUBSTITUTE(連結実質赤字比率に係る赤字・黒字の構成分析!H$34,"▲","-")),2)&gt;=0,ABS(ROUND(VALUE(SUBSTITUTE(連結実質赤字比率に係る赤字・黒字の構成分析!H$34,"▲","-")),2)),NA())</f>
        <v>#N/A</v>
      </c>
      <c r="H36" s="295">
        <f>IF(ROUND(VALUE(SUBSTITUTE(連結実質赤字比率に係る赤字・黒字の構成分析!I$34,"▲","-")),2)&lt;0,ABS(ROUND(VALUE(SUBSTITUTE(連結実質赤字比率に係る赤字・黒字の構成分析!I$34,"▲","-")),2)),NA())</f>
        <v>2.19</v>
      </c>
      <c r="I36" s="295" t="e">
        <f>IF(ROUND(VALUE(SUBSTITUTE(連結実質赤字比率に係る赤字・黒字の構成分析!I$34,"▲","-")),2)&gt;=0,ABS(ROUND(VALUE(SUBSTITUTE(連結実質赤字比率に係る赤字・黒字の構成分析!I$34,"▲","-")),2)),NA())</f>
        <v>#N/A</v>
      </c>
      <c r="J36" s="295">
        <f>IF(ROUND(VALUE(SUBSTITUTE(連結実質赤字比率に係る赤字・黒字の構成分析!J$34,"▲","-")),2)&lt;0,ABS(ROUND(VALUE(SUBSTITUTE(連結実質赤字比率に係る赤字・黒字の構成分析!J$34,"▲","-")),2)),NA())</f>
        <v>4.0199999999999996</v>
      </c>
      <c r="K36" s="295" t="e">
        <f>IF(ROUND(VALUE(SUBSTITUTE(連結実質赤字比率に係る赤字・黒字の構成分析!J$34,"▲","-")),2)&gt;=0,ABS(ROUND(VALUE(SUBSTITUTE(連結実質赤字比率に係る赤字・黒字の構成分析!J$34,"▲","-")),2)),NA())</f>
        <v>#N/A</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15">
      <c r="A42" s="296" t="s">
        <v>119</v>
      </c>
      <c r="B42" s="296"/>
      <c r="C42" s="296"/>
      <c r="D42" s="296">
        <f>'実質公債費比率（分子）の構造'!K$52</f>
        <v>1720</v>
      </c>
      <c r="E42" s="296"/>
      <c r="F42" s="296"/>
      <c r="G42" s="296">
        <f>'実質公債費比率（分子）の構造'!L$52</f>
        <v>1705</v>
      </c>
      <c r="H42" s="296"/>
      <c r="I42" s="296"/>
      <c r="J42" s="296">
        <f>'実質公債費比率（分子）の構造'!M$52</f>
        <v>1674</v>
      </c>
      <c r="K42" s="296"/>
      <c r="L42" s="296"/>
      <c r="M42" s="296">
        <f>'実質公債費比率（分子）の構造'!N$52</f>
        <v>1638</v>
      </c>
      <c r="N42" s="296"/>
      <c r="O42" s="296"/>
      <c r="P42" s="296">
        <f>'実質公債費比率（分子）の構造'!O$52</f>
        <v>1581</v>
      </c>
    </row>
    <row r="43" spans="1:16" x14ac:dyDescent="0.15">
      <c r="A43" s="296" t="s">
        <v>47</v>
      </c>
      <c r="B43" s="296">
        <f>'実質公債費比率（分子）の構造'!K$51</f>
        <v>1</v>
      </c>
      <c r="C43" s="296"/>
      <c r="D43" s="296"/>
      <c r="E43" s="296">
        <f>'実質公債費比率（分子）の構造'!L$51</f>
        <v>1</v>
      </c>
      <c r="F43" s="296"/>
      <c r="G43" s="296"/>
      <c r="H43" s="296">
        <f>'実質公債費比率（分子）の構造'!M$51</f>
        <v>1</v>
      </c>
      <c r="I43" s="296"/>
      <c r="J43" s="296"/>
      <c r="K43" s="296">
        <f>'実質公債費比率（分子）の構造'!N$51</f>
        <v>1</v>
      </c>
      <c r="L43" s="296"/>
      <c r="M43" s="296"/>
      <c r="N43" s="296">
        <f>'実質公債費比率（分子）の構造'!O$51</f>
        <v>0</v>
      </c>
      <c r="O43" s="296"/>
      <c r="P43" s="296"/>
    </row>
    <row r="44" spans="1:16" x14ac:dyDescent="0.15">
      <c r="A44" s="296" t="s">
        <v>43</v>
      </c>
      <c r="B44" s="296">
        <f>'実質公債費比率（分子）の構造'!K$50</f>
        <v>43</v>
      </c>
      <c r="C44" s="296"/>
      <c r="D44" s="296"/>
      <c r="E44" s="296">
        <f>'実質公債費比率（分子）の構造'!L$50</f>
        <v>43</v>
      </c>
      <c r="F44" s="296"/>
      <c r="G44" s="296"/>
      <c r="H44" s="296">
        <f>'実質公債費比率（分子）の構造'!M$50</f>
        <v>43</v>
      </c>
      <c r="I44" s="296"/>
      <c r="J44" s="296"/>
      <c r="K44" s="296">
        <f>'実質公債費比率（分子）の構造'!N$50</f>
        <v>43</v>
      </c>
      <c r="L44" s="296"/>
      <c r="M44" s="296"/>
      <c r="N44" s="296">
        <f>'実質公債費比率（分子）の構造'!O$50</f>
        <v>43</v>
      </c>
      <c r="O44" s="296"/>
      <c r="P44" s="296"/>
    </row>
    <row r="45" spans="1:16" x14ac:dyDescent="0.15">
      <c r="A45" s="296" t="s">
        <v>0</v>
      </c>
      <c r="B45" s="296">
        <f>'実質公債費比率（分子）の構造'!K$49</f>
        <v>18</v>
      </c>
      <c r="C45" s="296"/>
      <c r="D45" s="296"/>
      <c r="E45" s="296">
        <f>'実質公債費比率（分子）の構造'!L$49</f>
        <v>14</v>
      </c>
      <c r="F45" s="296"/>
      <c r="G45" s="296"/>
      <c r="H45" s="296">
        <f>'実質公債費比率（分子）の構造'!M$49</f>
        <v>14</v>
      </c>
      <c r="I45" s="296"/>
      <c r="J45" s="296"/>
      <c r="K45" s="296">
        <f>'実質公債費比率（分子）の構造'!N$49</f>
        <v>14</v>
      </c>
      <c r="L45" s="296"/>
      <c r="M45" s="296"/>
      <c r="N45" s="296">
        <f>'実質公債費比率（分子）の構造'!O$49</f>
        <v>14</v>
      </c>
      <c r="O45" s="296"/>
      <c r="P45" s="296"/>
    </row>
    <row r="46" spans="1:16" x14ac:dyDescent="0.15">
      <c r="A46" s="296" t="s">
        <v>40</v>
      </c>
      <c r="B46" s="296">
        <f>'実質公債費比率（分子）の構造'!K$48</f>
        <v>208</v>
      </c>
      <c r="C46" s="296"/>
      <c r="D46" s="296"/>
      <c r="E46" s="296">
        <f>'実質公債費比率（分子）の構造'!L$48</f>
        <v>224</v>
      </c>
      <c r="F46" s="296"/>
      <c r="G46" s="296"/>
      <c r="H46" s="296">
        <f>'実質公債費比率（分子）の構造'!M$48</f>
        <v>226</v>
      </c>
      <c r="I46" s="296"/>
      <c r="J46" s="296"/>
      <c r="K46" s="296">
        <f>'実質公債費比率（分子）の構造'!N$48</f>
        <v>198</v>
      </c>
      <c r="L46" s="296"/>
      <c r="M46" s="296"/>
      <c r="N46" s="296">
        <f>'実質公債費比率（分子）の構造'!O$48</f>
        <v>191</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2275</v>
      </c>
      <c r="C49" s="296"/>
      <c r="D49" s="296"/>
      <c r="E49" s="296">
        <f>'実質公債費比率（分子）の構造'!L$45</f>
        <v>2354</v>
      </c>
      <c r="F49" s="296"/>
      <c r="G49" s="296"/>
      <c r="H49" s="296">
        <f>'実質公債費比率（分子）の構造'!M$45</f>
        <v>2381</v>
      </c>
      <c r="I49" s="296"/>
      <c r="J49" s="296"/>
      <c r="K49" s="296">
        <f>'実質公債費比率（分子）の構造'!N$45</f>
        <v>2442</v>
      </c>
      <c r="L49" s="296"/>
      <c r="M49" s="296"/>
      <c r="N49" s="296">
        <f>'実質公債費比率（分子）の構造'!O$45</f>
        <v>2474</v>
      </c>
      <c r="O49" s="296"/>
      <c r="P49" s="296"/>
    </row>
    <row r="50" spans="1:16" x14ac:dyDescent="0.15">
      <c r="A50" s="296" t="s">
        <v>54</v>
      </c>
      <c r="B50" s="296" t="e">
        <f>NA()</f>
        <v>#N/A</v>
      </c>
      <c r="C50" s="296">
        <f>IF(ISNUMBER('実質公債費比率（分子）の構造'!K$53),'実質公債費比率（分子）の構造'!K$53,NA())</f>
        <v>825</v>
      </c>
      <c r="D50" s="296" t="e">
        <f>NA()</f>
        <v>#N/A</v>
      </c>
      <c r="E50" s="296" t="e">
        <f>NA()</f>
        <v>#N/A</v>
      </c>
      <c r="F50" s="296">
        <f>IF(ISNUMBER('実質公債費比率（分子）の構造'!L$53),'実質公債費比率（分子）の構造'!L$53,NA())</f>
        <v>931</v>
      </c>
      <c r="G50" s="296" t="e">
        <f>NA()</f>
        <v>#N/A</v>
      </c>
      <c r="H50" s="296" t="e">
        <f>NA()</f>
        <v>#N/A</v>
      </c>
      <c r="I50" s="296">
        <f>IF(ISNUMBER('実質公債費比率（分子）の構造'!M$53),'実質公債費比率（分子）の構造'!M$53,NA())</f>
        <v>991</v>
      </c>
      <c r="J50" s="296" t="e">
        <f>NA()</f>
        <v>#N/A</v>
      </c>
      <c r="K50" s="296" t="e">
        <f>NA()</f>
        <v>#N/A</v>
      </c>
      <c r="L50" s="296">
        <f>IF(ISNUMBER('実質公債費比率（分子）の構造'!N$53),'実質公債費比率（分子）の構造'!N$53,NA())</f>
        <v>1060</v>
      </c>
      <c r="M50" s="296" t="e">
        <f>NA()</f>
        <v>#N/A</v>
      </c>
      <c r="N50" s="296" t="e">
        <f>NA()</f>
        <v>#N/A</v>
      </c>
      <c r="O50" s="296">
        <f>IF(ISNUMBER('実質公債費比率（分子）の構造'!O$53),'実質公債費比率（分子）の構造'!O$53,NA())</f>
        <v>1141</v>
      </c>
      <c r="P50" s="296" t="e">
        <f>NA()</f>
        <v>#N/A</v>
      </c>
    </row>
    <row r="53" spans="1:16" x14ac:dyDescent="0.15">
      <c r="A53" s="293" t="s">
        <v>121</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126</v>
      </c>
      <c r="C55" s="295"/>
      <c r="D55" s="295" t="s">
        <v>129</v>
      </c>
      <c r="E55" s="295" t="s">
        <v>126</v>
      </c>
      <c r="F55" s="295"/>
      <c r="G55" s="295" t="s">
        <v>129</v>
      </c>
      <c r="H55" s="295" t="s">
        <v>126</v>
      </c>
      <c r="I55" s="295"/>
      <c r="J55" s="295" t="s">
        <v>129</v>
      </c>
      <c r="K55" s="295" t="s">
        <v>126</v>
      </c>
      <c r="L55" s="295"/>
      <c r="M55" s="295" t="s">
        <v>129</v>
      </c>
      <c r="N55" s="295" t="s">
        <v>126</v>
      </c>
      <c r="O55" s="295"/>
      <c r="P55" s="295" t="s">
        <v>129</v>
      </c>
    </row>
    <row r="56" spans="1:16" x14ac:dyDescent="0.15">
      <c r="A56" s="295" t="s">
        <v>45</v>
      </c>
      <c r="B56" s="295"/>
      <c r="C56" s="295"/>
      <c r="D56" s="295">
        <f>'将来負担比率（分子）の構造'!I$52</f>
        <v>18062</v>
      </c>
      <c r="E56" s="295"/>
      <c r="F56" s="295"/>
      <c r="G56" s="295">
        <f>'将来負担比率（分子）の構造'!J$52</f>
        <v>18043</v>
      </c>
      <c r="H56" s="295"/>
      <c r="I56" s="295"/>
      <c r="J56" s="295">
        <f>'将来負担比率（分子）の構造'!K$52</f>
        <v>17631</v>
      </c>
      <c r="K56" s="295"/>
      <c r="L56" s="295"/>
      <c r="M56" s="295">
        <f>'将来負担比率（分子）の構造'!L$52</f>
        <v>17346</v>
      </c>
      <c r="N56" s="295"/>
      <c r="O56" s="295"/>
      <c r="P56" s="295">
        <f>'将来負担比率（分子）の構造'!M$52</f>
        <v>17187</v>
      </c>
    </row>
    <row r="57" spans="1:16" x14ac:dyDescent="0.15">
      <c r="A57" s="295" t="s">
        <v>97</v>
      </c>
      <c r="B57" s="295"/>
      <c r="C57" s="295"/>
      <c r="D57" s="295">
        <f>'将来負担比率（分子）の構造'!I$51</f>
        <v>2175</v>
      </c>
      <c r="E57" s="295"/>
      <c r="F57" s="295"/>
      <c r="G57" s="295">
        <f>'将来負担比率（分子）の構造'!J$51</f>
        <v>2233</v>
      </c>
      <c r="H57" s="295"/>
      <c r="I57" s="295"/>
      <c r="J57" s="295">
        <f>'将来負担比率（分子）の構造'!K$51</f>
        <v>2116</v>
      </c>
      <c r="K57" s="295"/>
      <c r="L57" s="295"/>
      <c r="M57" s="295">
        <f>'将来負担比率（分子）の構造'!L$51</f>
        <v>2076</v>
      </c>
      <c r="N57" s="295"/>
      <c r="O57" s="295"/>
      <c r="P57" s="295">
        <f>'将来負担比率（分子）の構造'!M$51</f>
        <v>1876</v>
      </c>
    </row>
    <row r="58" spans="1:16" x14ac:dyDescent="0.15">
      <c r="A58" s="295" t="s">
        <v>94</v>
      </c>
      <c r="B58" s="295"/>
      <c r="C58" s="295"/>
      <c r="D58" s="295">
        <f>'将来負担比率（分子）の構造'!I$50</f>
        <v>6862</v>
      </c>
      <c r="E58" s="295"/>
      <c r="F58" s="295"/>
      <c r="G58" s="295">
        <f>'将来負担比率（分子）の構造'!J$50</f>
        <v>7205</v>
      </c>
      <c r="H58" s="295"/>
      <c r="I58" s="295"/>
      <c r="J58" s="295">
        <f>'将来負担比率（分子）の構造'!K$50</f>
        <v>8189</v>
      </c>
      <c r="K58" s="295"/>
      <c r="L58" s="295"/>
      <c r="M58" s="295">
        <f>'将来負担比率（分子）の構造'!L$50</f>
        <v>8527</v>
      </c>
      <c r="N58" s="295"/>
      <c r="O58" s="295"/>
      <c r="P58" s="295">
        <f>'将来負担比率（分子）の構造'!M$50</f>
        <v>6394</v>
      </c>
    </row>
    <row r="59" spans="1:16" x14ac:dyDescent="0.15">
      <c r="A59" s="295" t="s">
        <v>90</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411</v>
      </c>
      <c r="C62" s="295"/>
      <c r="D62" s="295"/>
      <c r="E62" s="295">
        <f>'将来負担比率（分子）の構造'!J$45</f>
        <v>296</v>
      </c>
      <c r="F62" s="295"/>
      <c r="G62" s="295"/>
      <c r="H62" s="295" t="str">
        <f>'将来負担比率（分子）の構造'!K$45</f>
        <v>-</v>
      </c>
      <c r="I62" s="295"/>
      <c r="J62" s="295"/>
      <c r="K62" s="295" t="str">
        <f>'将来負担比率（分子）の構造'!L$45</f>
        <v>-</v>
      </c>
      <c r="L62" s="295"/>
      <c r="M62" s="295"/>
      <c r="N62" s="295" t="str">
        <f>'将来負担比率（分子）の構造'!M$45</f>
        <v>-</v>
      </c>
      <c r="O62" s="295"/>
      <c r="P62" s="295"/>
    </row>
    <row r="63" spans="1:16" x14ac:dyDescent="0.15">
      <c r="A63" s="295" t="s">
        <v>76</v>
      </c>
      <c r="B63" s="295">
        <f>'将来負担比率（分子）の構造'!I$44</f>
        <v>41</v>
      </c>
      <c r="C63" s="295"/>
      <c r="D63" s="295"/>
      <c r="E63" s="295">
        <f>'将来負担比率（分子）の構造'!J$44</f>
        <v>34</v>
      </c>
      <c r="F63" s="295"/>
      <c r="G63" s="295"/>
      <c r="H63" s="295">
        <f>'将来負担比率（分子）の構造'!K$44</f>
        <v>26</v>
      </c>
      <c r="I63" s="295"/>
      <c r="J63" s="295"/>
      <c r="K63" s="295">
        <f>'将来負担比率（分子）の構造'!L$44</f>
        <v>18</v>
      </c>
      <c r="L63" s="295"/>
      <c r="M63" s="295"/>
      <c r="N63" s="295">
        <f>'将来負担比率（分子）の構造'!M$44</f>
        <v>11</v>
      </c>
      <c r="O63" s="295"/>
      <c r="P63" s="295"/>
    </row>
    <row r="64" spans="1:16" x14ac:dyDescent="0.15">
      <c r="A64" s="295" t="s">
        <v>74</v>
      </c>
      <c r="B64" s="295">
        <f>'将来負担比率（分子）の構造'!I$43</f>
        <v>2364</v>
      </c>
      <c r="C64" s="295"/>
      <c r="D64" s="295"/>
      <c r="E64" s="295">
        <f>'将来負担比率（分子）の構造'!J$43</f>
        <v>2379</v>
      </c>
      <c r="F64" s="295"/>
      <c r="G64" s="295"/>
      <c r="H64" s="295">
        <f>'将来負担比率（分子）の構造'!K$43</f>
        <v>2452</v>
      </c>
      <c r="I64" s="295"/>
      <c r="J64" s="295"/>
      <c r="K64" s="295">
        <f>'将来負担比率（分子）の構造'!L$43</f>
        <v>2500</v>
      </c>
      <c r="L64" s="295"/>
      <c r="M64" s="295"/>
      <c r="N64" s="295">
        <f>'将来負担比率（分子）の構造'!M$43</f>
        <v>2591</v>
      </c>
      <c r="O64" s="295"/>
      <c r="P64" s="295"/>
    </row>
    <row r="65" spans="1:16" x14ac:dyDescent="0.15">
      <c r="A65" s="295" t="s">
        <v>73</v>
      </c>
      <c r="B65" s="295">
        <f>'将来負担比率（分子）の構造'!I$42</f>
        <v>170</v>
      </c>
      <c r="C65" s="295"/>
      <c r="D65" s="295"/>
      <c r="E65" s="295">
        <f>'将来負担比率（分子）の構造'!J$42</f>
        <v>137</v>
      </c>
      <c r="F65" s="295"/>
      <c r="G65" s="295"/>
      <c r="H65" s="295">
        <f>'将来負担比率（分子）の構造'!K$42</f>
        <v>109</v>
      </c>
      <c r="I65" s="295"/>
      <c r="J65" s="295"/>
      <c r="K65" s="295">
        <f>'将来負担比率（分子）の構造'!L$42</f>
        <v>43</v>
      </c>
      <c r="L65" s="295"/>
      <c r="M65" s="295"/>
      <c r="N65" s="295" t="str">
        <f>'将来負担比率（分子）の構造'!M$42</f>
        <v>-</v>
      </c>
      <c r="O65" s="295"/>
      <c r="P65" s="295"/>
    </row>
    <row r="66" spans="1:16" x14ac:dyDescent="0.15">
      <c r="A66" s="295" t="s">
        <v>56</v>
      </c>
      <c r="B66" s="295">
        <f>'将来負担比率（分子）の構造'!I$41</f>
        <v>29338</v>
      </c>
      <c r="C66" s="295"/>
      <c r="D66" s="295"/>
      <c r="E66" s="295">
        <f>'将来負担比率（分子）の構造'!J$41</f>
        <v>29178</v>
      </c>
      <c r="F66" s="295"/>
      <c r="G66" s="295"/>
      <c r="H66" s="295">
        <f>'将来負担比率（分子）の構造'!K$41</f>
        <v>28986</v>
      </c>
      <c r="I66" s="295"/>
      <c r="J66" s="295"/>
      <c r="K66" s="295">
        <f>'将来負担比率（分子）の構造'!L$41</f>
        <v>28307</v>
      </c>
      <c r="L66" s="295"/>
      <c r="M66" s="295"/>
      <c r="N66" s="295">
        <f>'将来負担比率（分子）の構造'!M$41</f>
        <v>28071</v>
      </c>
      <c r="O66" s="295"/>
      <c r="P66" s="295"/>
    </row>
    <row r="67" spans="1:16" x14ac:dyDescent="0.15">
      <c r="A67" s="295" t="s">
        <v>99</v>
      </c>
      <c r="B67" s="295" t="e">
        <f>NA()</f>
        <v>#N/A</v>
      </c>
      <c r="C67" s="295">
        <f>IF(ISNUMBER('将来負担比率（分子）の構造'!I$53),IF('将来負担比率（分子）の構造'!I$53&lt;0,0,'将来負担比率（分子）の構造'!I$53),NA())</f>
        <v>5226</v>
      </c>
      <c r="D67" s="295" t="e">
        <f>NA()</f>
        <v>#N/A</v>
      </c>
      <c r="E67" s="295" t="e">
        <f>NA()</f>
        <v>#N/A</v>
      </c>
      <c r="F67" s="295">
        <f>IF(ISNUMBER('将来負担比率（分子）の構造'!J$53),IF('将来負担比率（分子）の構造'!J$53&lt;0,0,'将来負担比率（分子）の構造'!J$53),NA())</f>
        <v>4542</v>
      </c>
      <c r="G67" s="295" t="e">
        <f>NA()</f>
        <v>#N/A</v>
      </c>
      <c r="H67" s="295" t="e">
        <f>NA()</f>
        <v>#N/A</v>
      </c>
      <c r="I67" s="295">
        <f>IF(ISNUMBER('将来負担比率（分子）の構造'!K$53),IF('将来負担比率（分子）の構造'!K$53&lt;0,0,'将来負担比率（分子）の構造'!K$53),NA())</f>
        <v>3636</v>
      </c>
      <c r="J67" s="295" t="e">
        <f>NA()</f>
        <v>#N/A</v>
      </c>
      <c r="K67" s="295" t="e">
        <f>NA()</f>
        <v>#N/A</v>
      </c>
      <c r="L67" s="295">
        <f>IF(ISNUMBER('将来負担比率（分子）の構造'!L$53),IF('将来負担比率（分子）の構造'!L$53&lt;0,0,'将来負担比率（分子）の構造'!L$53),NA())</f>
        <v>2919</v>
      </c>
      <c r="M67" s="295" t="e">
        <f>NA()</f>
        <v>#N/A</v>
      </c>
      <c r="N67" s="295" t="e">
        <f>NA()</f>
        <v>#N/A</v>
      </c>
      <c r="O67" s="295">
        <f>IF(ISNUMBER('将来負担比率（分子）の構造'!M$53),IF('将来負担比率（分子）の構造'!M$53&lt;0,0,'将来負担比率（分子）の構造'!M$53),NA())</f>
        <v>5216</v>
      </c>
      <c r="P67" s="295" t="e">
        <f>NA()</f>
        <v>#N/A</v>
      </c>
    </row>
    <row r="70" spans="1:16" x14ac:dyDescent="0.15">
      <c r="A70" s="298" t="s">
        <v>130</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131</v>
      </c>
      <c r="B72" s="299">
        <f>基金残高に係る経年分析!F55</f>
        <v>3922</v>
      </c>
      <c r="C72" s="299">
        <f>基金残高に係る経年分析!G55</f>
        <v>4030</v>
      </c>
      <c r="D72" s="299">
        <f>基金残高に係る経年分析!H55</f>
        <v>2716</v>
      </c>
    </row>
    <row r="73" spans="1:16" x14ac:dyDescent="0.15">
      <c r="A73" s="297" t="s">
        <v>132</v>
      </c>
      <c r="B73" s="299">
        <f>基金残高に係る経年分析!F56</f>
        <v>790</v>
      </c>
      <c r="C73" s="299">
        <f>基金残高に係る経年分析!G56</f>
        <v>791</v>
      </c>
      <c r="D73" s="299">
        <f>基金残高に係る経年分析!H56</f>
        <v>854</v>
      </c>
    </row>
    <row r="74" spans="1:16" x14ac:dyDescent="0.15">
      <c r="A74" s="297" t="s">
        <v>134</v>
      </c>
      <c r="B74" s="299">
        <f>基金残高に係る経年分析!F57</f>
        <v>6718</v>
      </c>
      <c r="C74" s="299">
        <f>基金残高に係る経年分析!G57</f>
        <v>7292</v>
      </c>
      <c r="D74" s="299">
        <f>基金残高に係る経年分析!H57</f>
        <v>6431</v>
      </c>
    </row>
  </sheetData>
  <sheetProtection algorithmName="SHA-512" hashValue="CyhGwPvI/t+qbJiRwzVd/nKZbUfAGCT4KLZr8sQ44VYDLP6fuFizU8PEJALxTTvFFGwN98DzeHmBZ9y62xA7cQ==" saltValue="dV05/R2E9YF9Bb+/gKJos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2025-03-14T06:59:41Z</cp:lastPrinted>
  <dcterms:created xsi:type="dcterms:W3CDTF">2025-02-19T05:44:06Z</dcterms:created>
  <dcterms:modified xsi:type="dcterms:W3CDTF">2025-03-14T07:00:53Z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2025-03-13T07:20:13Z</vt:filetime>
  </property>
</Properties>
</file>