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T:\企画部\企画部_財政課\財政課専用キャビネッ\■03.【決算統計担当用フォルダ】\令和６年度決算統計担当\05_決算関連調査（1-2-0）\20250304_令和５年度財政状況資料集の作成・公表について（依頼）\③市回答\"/>
    </mc:Choice>
  </mc:AlternateContent>
  <xr:revisionPtr revIDLastSave="0" documentId="13_ncr:1_{789D1710-FD6E-4B3D-9A2D-3606E56850D2}" xr6:coauthVersionLast="47" xr6:coauthVersionMax="47" xr10:uidLastSave="{00000000-0000-0000-0000-000000000000}"/>
  <bookViews>
    <workbookView xWindow="20370" yWindow="-2175" windowWidth="29040" windowHeight="15720"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BE35" i="10"/>
  <c r="CO34" i="10"/>
  <c r="CO35" i="10" s="1"/>
  <c r="BW34" i="10"/>
  <c r="BW35" i="10" s="1"/>
  <c r="BW36" i="10" s="1"/>
  <c r="BW37" i="10" s="1"/>
  <c r="BW38" i="10" s="1"/>
  <c r="BW39" i="10" s="1"/>
  <c r="BW40" i="10" s="1"/>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alcChain>
</file>

<file path=xl/sharedStrings.xml><?xml version="1.0" encoding="utf-8"?>
<sst xmlns="http://schemas.openxmlformats.org/spreadsheetml/2006/main" count="1086" uniqueCount="567">
  <si>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</si>
  <si>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</si>
  <si>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</si>
  <si>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</si>
  <si>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</si>
  <si>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</si>
  <si>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</si>
  <si>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</si>
  <si>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</si>
  <si>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</si>
  <si>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</si>
  <si>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</si>
  <si>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</si>
  <si>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</si>
  <si>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</si>
  <si>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</si>
  <si>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</si>
  <si>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</si>
  <si>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</si>
  <si>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</si>
  <si>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</si>
  <si>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</si>
  <si>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</si>
  <si>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</si>
  <si>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</si>
  <si>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</si>
  <si>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</si>
  <si>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</si>
  <si>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</si>
  <si>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</si>
  <si>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</si>
  <si>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</si>
  <si>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</si>
  <si>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</si>
  <si>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</si>
  <si>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</si>
  <si>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</si>
  <si>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</si>
  <si>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</si>
  <si>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</si>
  <si>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</si>
  <si>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</si>
  <si>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</si>
  <si>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</si>
  <si>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</si>
  <si>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</si>
  <si>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</si>
  <si>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</si>
  <si>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</si>
  <si>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</si>
  <si>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</si>
  <si>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</si>
  <si>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</si>
  <si>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</si>
  <si>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</si>
  <si>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</si>
  <si>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</si>
  <si>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</si>
  <si>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</si>
  <si>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</si>
  <si>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</si>
  <si>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</si>
  <si>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</si>
  <si>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</si>
  <si>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</si>
  <si>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</si>
  <si>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</si>
  <si>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</si>
  <si>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</si>
  <si>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</si>
  <si>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</si>
  <si>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</si>
  <si>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</si>
  <si>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</si>
  <si>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</si>
  <si>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</si>
  <si>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</si>
  <si>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</si>
  <si>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</si>
  <si>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</si>
  <si>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</si>
  <si>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</si>
  <si>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</si>
  <si>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</si>
  <si>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</si>
  <si>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</si>
  <si>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</si>
  <si>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</si>
  <si>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</si>
  <si>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</si>
  <si>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</si>
  <si>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</si>
  <si>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</si>
  <si>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</si>
  <si>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宜野湾市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</si>
  <si>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</si>
  <si>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</si>
  <si>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</si>
  <si>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</si>
  <si>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</si>
  <si>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</si>
  <si>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</si>
  <si>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</si>
  <si>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</si>
  <si>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</si>
  <si>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</si>
  <si>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</si>
  <si>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</si>
  <si>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</si>
  <si>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</si>
  <si>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</si>
  <si>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</si>
  <si>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</si>
  <si>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</si>
  <si>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</si>
  <si>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</si>
  <si>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</si>
  <si>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</si>
  <si>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</si>
  <si>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</si>
  <si>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</si>
  <si>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</si>
  <si>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</si>
  <si>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</si>
  <si>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</si>
  <si>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</si>
  <si>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</si>
  <si>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</si>
  <si>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</si>
  <si>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</si>
  <si>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</si>
  <si>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</si>
  <si>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</si>
  <si>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</si>
  <si>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</si>
  <si>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</si>
  <si>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</si>
  <si>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</si>
  <si>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</si>
  <si>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</si>
  <si>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</si>
  <si>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</si>
  <si>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</si>
  <si>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</si>
  <si>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</si>
  <si>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</si>
  <si>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</si>
  <si>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</si>
  <si>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</si>
  <si>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</si>
  <si>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</si>
  <si>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</si>
  <si>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</si>
  <si>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</si>
  <si>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</si>
  <si>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</si>
  <si>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</si>
  <si>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</si>
  <si>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</si>
  <si>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</si>
  <si>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</si>
  <si>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</si>
  <si>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</si>
  <si>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</si>
  <si>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</si>
  <si>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</si>
  <si>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</si>
  <si>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</si>
  <si>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</si>
  <si>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</si>
  <si>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</si>
  <si>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</si>
  <si>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</si>
  <si>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</si>
  <si>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</si>
  <si>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</si>
  <si>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</si>
  <si>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</si>
  <si>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</si>
  <si>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</si>
  <si>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</si>
  <si>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</si>
  <si>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</si>
  <si>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</si>
  <si>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</si>
  <si>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</si>
  <si>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</si>
  <si>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</si>
  <si>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</si>
  <si>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</si>
  <si>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</si>
  <si>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</si>
  <si>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</si>
  <si>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</si>
  <si>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</si>
  <si>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</si>
  <si>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</si>
  <si>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</si>
  <si>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</si>
  <si>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</si>
  <si>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</si>
  <si>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</si>
  <si>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</si>
  <si>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沖縄県宜野湾市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</si>
  <si>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</si>
  <si>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</si>
  <si>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</si>
  <si>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</si>
  <si>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</si>
  <si>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</si>
  <si>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</si>
  <si>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</si>
  <si>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</si>
  <si>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</si>
  <si>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</si>
  <si>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</si>
  <si>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</si>
  <si>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</si>
  <si>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</si>
  <si>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</si>
  <si>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</si>
  <si>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</si>
  <si>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</si>
  <si>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</si>
  <si>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</si>
  <si>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</si>
  <si>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</si>
  <si>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</si>
  <si>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</si>
  <si>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</si>
  <si>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</si>
  <si>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</si>
  <si>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</si>
  <si>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</si>
  <si>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</si>
  <si>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</si>
  <si>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</si>
  <si>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</si>
  <si>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</si>
  <si>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</si>
  <si>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</si>
  <si>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</si>
  <si>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</si>
  <si>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</si>
  <si>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</si>
  <si>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</si>
  <si>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</si>
  <si>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</si>
  <si>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</si>
  <si>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</si>
  <si>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</si>
  <si>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</si>
  <si>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</si>
  <si>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</si>
  <si>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</si>
  <si>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</si>
  <si>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</si>
  <si>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</si>
  <si>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</si>
  <si>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</si>
  <si>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</si>
  <si>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</si>
  <si>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</si>
  <si>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</si>
  <si>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</si>
  <si>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</si>
  <si>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</si>
  <si>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</si>
  <si>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</si>
  <si>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</si>
  <si>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</si>
  <si>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</si>
  <si>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</si>
  <si>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</si>
  <si>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</si>
  <si>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</si>
  <si>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</si>
  <si>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</si>
  <si>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</si>
  <si>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</si>
  <si>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</si>
  <si>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</si>
  <si>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</si>
  <si>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</si>
  <si>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</si>
  <si>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</si>
  <si>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</si>
  <si>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</si>
  <si>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</si>
  <si>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</si>
  <si>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</si>
  <si>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</si>
  <si>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</si>
  <si>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</si>
  <si>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</si>
  <si>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</si>
  <si>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</si>
  <si>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</si>
  <si>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</si>
  <si>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</si>
  <si>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</si>
  <si>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</si>
  <si>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</si>
  <si>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</si>
  <si>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</si>
  <si>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</si>
  <si>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</si>
  <si>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</si>
  <si>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</si>
  <si>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</si>
  <si>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</si>
  <si>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</si>
  <si>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</si>
  <si>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</si>
  <si>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</si>
  <si>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</si>
  <si>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</si>
  <si>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</si>
  <si>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</si>
  <si>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</si>
  <si>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</si>
  <si>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</si>
  <si>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</si>
  <si>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</si>
  <si>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</si>
  <si>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</si>
  <si>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</si>
  <si>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</si>
  <si>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</si>
  <si>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</si>
  <si>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</si>
  <si>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</si>
  <si>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</si>
  <si>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</si>
  <si>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</si>
  <si>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</si>
  <si>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</si>
  <si>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</si>
  <si>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</si>
  <si>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</si>
  <si>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</si>
  <si>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</si>
  <si>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</si>
  <si>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</si>
  <si>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</si>
  <si>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</si>
  <si>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</si>
  <si>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</si>
  <si>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</si>
  <si>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</si>
  <si>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</si>
  <si>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</si>
  <si>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</si>
  <si>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</si>
  <si>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沖縄県宜野湾市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</si>
  <si>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</si>
  <si>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</si>
  <si>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</si>
  <si>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</si>
  <si>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</si>
  <si>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</si>
  <si>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</si>
  <si>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</si>
  <si>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</si>
  <si>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</si>
  <si>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</si>
  <si>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</si>
  <si>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</si>
  <si>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</si>
  <si>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</si>
  <si>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</si>
  <si>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</si>
  <si>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</si>
  <si>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</si>
  <si>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</si>
  <si>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宇地泊第二土地区画整理事業特別会計</t>
    <phoneticPr fontId="5"/>
  </si>
  <si>
    <t>佐真下第二土地区画整理事業特別会計</t>
    <phoneticPr fontId="5"/>
  </si>
  <si>
    <t>西普天間住宅地区土地区画整理事業特別会計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</si>
  <si>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</si>
  <si>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</si>
  <si>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</si>
  <si>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</si>
  <si>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</si>
  <si>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</si>
  <si>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</si>
  <si>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</si>
  <si>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</si>
  <si>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</si>
  <si>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</si>
  <si>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</si>
  <si>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</si>
  <si>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</si>
  <si>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</si>
  <si>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</si>
  <si>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</si>
  <si>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</si>
  <si>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</si>
  <si>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</si>
  <si>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</si>
  <si>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</si>
  <si>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</si>
  <si>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</si>
  <si>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</si>
  <si>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</si>
  <si>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</si>
  <si>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</si>
  <si>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</si>
  <si>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</si>
  <si>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</si>
  <si>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</si>
  <si>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</si>
  <si>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</si>
  <si>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</si>
  <si>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</si>
  <si>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</si>
  <si>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</si>
  <si>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</si>
  <si>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</si>
  <si>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</si>
  <si>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</si>
  <si>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</si>
  <si>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</si>
  <si>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</si>
  <si>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</si>
  <si>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</si>
  <si>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</si>
  <si>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</si>
  <si>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</si>
  <si>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</si>
  <si>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</si>
  <si>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</si>
  <si>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</si>
  <si>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</si>
  <si>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</si>
  <si>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</si>
  <si>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</si>
  <si>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</si>
  <si>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</si>
  <si>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</si>
  <si>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</si>
  <si>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</si>
  <si>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</si>
  <si>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</si>
  <si>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</si>
  <si>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</si>
  <si>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</si>
  <si>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</si>
  <si>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</si>
  <si>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</si>
  <si>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</si>
  <si>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</si>
  <si>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</si>
  <si>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</si>
  <si>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</si>
  <si>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</si>
  <si>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</si>
  <si>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</si>
  <si>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</si>
  <si>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</si>
  <si>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</si>
  <si>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</si>
  <si>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</si>
  <si>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</si>
  <si>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</si>
  <si>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</si>
  <si>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</si>
  <si>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</si>
  <si>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</si>
  <si>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</si>
  <si>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</si>
  <si>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</si>
  <si>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</si>
  <si>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</si>
  <si>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</si>
  <si>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</si>
  <si>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</si>
  <si>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</si>
  <si>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</si>
  <si>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</si>
  <si>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</si>
  <si>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</si>
  <si>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</si>
  <si>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</si>
  <si>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</si>
  <si>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</si>
  <si>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</si>
  <si>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</si>
  <si>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</si>
  <si>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</si>
  <si>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</si>
  <si>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</si>
  <si>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</si>
  <si>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</si>
  <si>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</si>
  <si>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</si>
  <si>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</si>
  <si>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</si>
  <si>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</si>
  <si>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</si>
  <si>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</si>
  <si>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</si>
  <si>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</si>
  <si>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</si>
  <si>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</si>
  <si>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</si>
  <si>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</si>
  <si>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</si>
  <si>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</si>
  <si>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</si>
  <si>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</si>
  <si>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</si>
  <si>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</si>
  <si>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</si>
  <si>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</si>
  <si>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</si>
  <si>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</si>
  <si>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</si>
  <si>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</si>
  <si>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</si>
  <si>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</si>
  <si>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</si>
  <si>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</si>
  <si>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</si>
  <si>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</si>
  <si>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</si>
  <si>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</si>
  <si>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</si>
  <si>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</si>
  <si>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</si>
  <si>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</si>
  <si>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</si>
  <si>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</si>
  <si>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国民健康保険特別会計</t>
  </si>
  <si>
    <t>▲ 4.61</t>
  </si>
  <si>
    <t>▲ 5.61</t>
  </si>
  <si>
    <t>▲ 2.94</t>
  </si>
  <si>
    <t>▲ 1.60</t>
  </si>
  <si>
    <t>▲ 0.09</t>
  </si>
  <si>
    <t>水道事業会計</t>
  </si>
  <si>
    <t>一般会計</t>
  </si>
  <si>
    <t>下水道事業会計</t>
  </si>
  <si>
    <t>介護保険特別会計</t>
  </si>
  <si>
    <t>後期高齢者医療特別会計</t>
  </si>
  <si>
    <t>佐真下第二土地区画整理事業特別会計</t>
  </si>
  <si>
    <t>宇地泊第二土地区画整理事業特別会計</t>
  </si>
  <si>
    <t>その他会計（赤字）</t>
  </si>
  <si>
    <t>その他会計（黒字）</t>
  </si>
  <si>
    <t>R01</t>
    <phoneticPr fontId="5"/>
  </si>
  <si>
    <t>R02</t>
    <phoneticPr fontId="5"/>
  </si>
  <si>
    <t>R03</t>
    <phoneticPr fontId="5"/>
  </si>
  <si>
    <t>R04</t>
    <phoneticPr fontId="5"/>
  </si>
  <si>
    <t>R05</t>
    <phoneticPr fontId="5"/>
  </si>
  <si>
    <t>-</t>
    <phoneticPr fontId="2"/>
  </si>
  <si>
    <t>倉浜衛生施設組合</t>
    <rPh sb="0" eb="2">
      <t>クラハマ</t>
    </rPh>
    <rPh sb="2" eb="4">
      <t>エイセイ</t>
    </rPh>
    <rPh sb="4" eb="6">
      <t>シセツ</t>
    </rPh>
    <rPh sb="6" eb="8">
      <t>クミアイ</t>
    </rPh>
    <phoneticPr fontId="10"/>
  </si>
  <si>
    <t>沖縄県市町村自治会館管理組合</t>
    <rPh sb="0" eb="3">
      <t>オキナワケン</t>
    </rPh>
    <rPh sb="3" eb="6">
      <t>シチョウソン</t>
    </rPh>
    <rPh sb="6" eb="8">
      <t>ジチ</t>
    </rPh>
    <rPh sb="8" eb="10">
      <t>カイカン</t>
    </rPh>
    <rPh sb="10" eb="12">
      <t>カンリ</t>
    </rPh>
    <rPh sb="12" eb="14">
      <t>クミアイ</t>
    </rPh>
    <phoneticPr fontId="10"/>
  </si>
  <si>
    <t>沖縄県市町村総合事務組合</t>
    <rPh sb="0" eb="3">
      <t>オキナワケン</t>
    </rPh>
    <rPh sb="3" eb="6">
      <t>シチョウソン</t>
    </rPh>
    <rPh sb="6" eb="8">
      <t>ソウゴウ</t>
    </rPh>
    <rPh sb="8" eb="10">
      <t>ジム</t>
    </rPh>
    <rPh sb="10" eb="12">
      <t>クミアイ</t>
    </rPh>
    <phoneticPr fontId="10"/>
  </si>
  <si>
    <t>中部広域市町村圏事務組合</t>
    <rPh sb="0" eb="2">
      <t>チュウブ</t>
    </rPh>
    <rPh sb="2" eb="4">
      <t>コウイキ</t>
    </rPh>
    <rPh sb="4" eb="7">
      <t>シチョウソン</t>
    </rPh>
    <rPh sb="7" eb="8">
      <t>ケン</t>
    </rPh>
    <rPh sb="8" eb="10">
      <t>ジム</t>
    </rPh>
    <rPh sb="10" eb="12">
      <t>クミアイ</t>
    </rPh>
    <phoneticPr fontId="10"/>
  </si>
  <si>
    <t>中部広域特別会計（ふるさと市町村圏基金）</t>
    <rPh sb="0" eb="2">
      <t>チュウブ</t>
    </rPh>
    <rPh sb="2" eb="4">
      <t>コウイキ</t>
    </rPh>
    <rPh sb="4" eb="6">
      <t>トクベツ</t>
    </rPh>
    <rPh sb="6" eb="8">
      <t>カイケイ</t>
    </rPh>
    <rPh sb="13" eb="16">
      <t>シチョウソン</t>
    </rPh>
    <rPh sb="16" eb="17">
      <t>ケン</t>
    </rPh>
    <rPh sb="17" eb="19">
      <t>キキン</t>
    </rPh>
    <phoneticPr fontId="10"/>
  </si>
  <si>
    <t>沖縄県後期高齢者医療広域連合</t>
  </si>
  <si>
    <t>沖縄県後期高齢者医療広域連合（事業勘定）</t>
  </si>
  <si>
    <t>宜野湾市土地開発公社</t>
    <rPh sb="0" eb="4">
      <t>ギノワンシ</t>
    </rPh>
    <rPh sb="4" eb="6">
      <t>トチ</t>
    </rPh>
    <rPh sb="6" eb="8">
      <t>カイハツ</t>
    </rPh>
    <rPh sb="8" eb="10">
      <t>コウシャ</t>
    </rPh>
    <phoneticPr fontId="10"/>
  </si>
  <si>
    <t>株式会社ティ・エム・オ普天間</t>
    <rPh sb="0" eb="4">
      <t>カブシキガイシャ</t>
    </rPh>
    <rPh sb="11" eb="14">
      <t>フテンマ</t>
    </rPh>
    <phoneticPr fontId="10"/>
  </si>
  <si>
    <t>退職手当基金
(R05年度末現在)</t>
    <phoneticPr fontId="2"/>
  </si>
  <si>
    <t>公共施設等整備基金
(R05年度末現在)</t>
    <phoneticPr fontId="2"/>
  </si>
  <si>
    <t>市庁舎建設基金
(R05年度末現在)</t>
    <phoneticPr fontId="2"/>
  </si>
  <si>
    <t>市営住宅整備基金
(R05年度末現在)</t>
    <phoneticPr fontId="2"/>
  </si>
  <si>
    <t>特定駐留軍用地等内土地取得事業基金
(R05年度末現在)</t>
    <rPh sb="7" eb="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</si>
</sst>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72756</c:v>
                </c:pt>
                <c:pt idx="2">
                  <c:v>43955</c:v>
                </c:pt>
                <c:pt idx="3">
                  <c:v>41921</c:v>
                </c:pt>
                <c:pt idx="4">
                  <c:v>44585</c:v>
                </c:pt>
              </c:numCache>
            </c:numRef>
          </c:val>
          <c:smooth val="0"/>
          <c:extLst>
            <c:ext xmlns:c16="http://schemas.microsoft.com/office/drawing/2014/chart" uri="{C3380CC4-5D6E-409C-BE32-E72D297353CC}">
              <c16:uniqueId val="{00000000-CE1B-48CA-AF04-5257B52F1B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77069</c:v>
                </c:pt>
                <c:pt idx="1">
                  <c:v>75849</c:v>
                </c:pt>
                <c:pt idx="2">
                  <c:v>79282</c:v>
                </c:pt>
                <c:pt idx="3">
                  <c:v>102006</c:v>
                </c:pt>
                <c:pt idx="4">
                  <c:v>92875</c:v>
                </c:pt>
              </c:numCache>
            </c:numRef>
          </c:val>
          <c:smooth val="0"/>
          <c:extLst>
            <c:ext xmlns:c16="http://schemas.microsoft.com/office/drawing/2014/chart" uri="{C3380CC4-5D6E-409C-BE32-E72D297353CC}">
              <c16:uniqueId val="{00000001-CE1B-48CA-AF04-5257B52F1B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5.68</c:v>
                </c:pt>
                <c:pt idx="1">
                  <c:v>7.17</c:v>
                </c:pt>
                <c:pt idx="2">
                  <c:v>6.59</c:v>
                </c:pt>
                <c:pt idx="3">
                  <c:v>8.1</c:v>
                </c:pt>
                <c:pt idx="4">
                  <c:v>6.75</c:v>
                </c:pt>
              </c:numCache>
            </c:numRef>
          </c:val>
          <c:extLst>
            <c:ext xmlns:c16="http://schemas.microsoft.com/office/drawing/2014/chart" uri="{C3380CC4-5D6E-409C-BE32-E72D297353CC}">
              <c16:uniqueId val="{00000000-482A-415B-88ED-9DF7684A04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11.82</c:v>
                </c:pt>
                <c:pt idx="1">
                  <c:v>14.45</c:v>
                </c:pt>
                <c:pt idx="2">
                  <c:v>17.11</c:v>
                </c:pt>
                <c:pt idx="3">
                  <c:v>20.72</c:v>
                </c:pt>
                <c:pt idx="4">
                  <c:v>24.35</c:v>
                </c:pt>
              </c:numCache>
            </c:numRef>
          </c:val>
          <c:extLst>
            <c:ext xmlns:c16="http://schemas.microsoft.com/office/drawing/2014/chart" uri="{C3380CC4-5D6E-409C-BE32-E72D297353CC}">
              <c16:uniqueId val="{00000001-482A-415B-88ED-9DF7684A04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2.76</c:v>
                </c:pt>
                <c:pt idx="1">
                  <c:v>4.83</c:v>
                </c:pt>
                <c:pt idx="2">
                  <c:v>3.41</c:v>
                </c:pt>
                <c:pt idx="3">
                  <c:v>4.93</c:v>
                </c:pt>
                <c:pt idx="4">
                  <c:v>2.82</c:v>
                </c:pt>
              </c:numCache>
            </c:numRef>
          </c:val>
          <c:smooth val="0"/>
          <c:extLst>
            <c:ext xmlns:c16="http://schemas.microsoft.com/office/drawing/2014/chart" uri="{C3380CC4-5D6E-409C-BE32-E72D297353CC}">
              <c16:uniqueId val="{00000002-482A-415B-88ED-9DF7684A04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0.15</c:v>
                </c:pt>
                <c:pt idx="6">
                  <c:v>#N/A</c:v>
                </c:pt>
                <c:pt idx="7">
                  <c:v>0.2</c:v>
                </c:pt>
                <c:pt idx="8">
                  <c:v>#N/A</c:v>
                </c:pt>
                <c:pt idx="9">
                  <c:v>0.02</c:v>
                </c:pt>
              </c:numCache>
            </c:numRef>
          </c:val>
          <c:extLst>
            <c:ext xmlns:c16="http://schemas.microsoft.com/office/drawing/2014/chart" uri="{C3380CC4-5D6E-409C-BE32-E72D297353CC}">
              <c16:uniqueId val="{00000000-2E14-4544-AEC4-E8286236AA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14-4544-AEC4-E8286236AACC}"/>
            </c:ext>
          </c:extLst>
        </c:ser>
        <c:ser>
          <c:idx val="2"/>
          <c:order val="2"/>
          <c:tx>
            <c:strRef>
              <c:f>データシート!$A$29</c:f>
              <c:strCache>
                <c:ptCount val="1"/>
                <c:pt idx="0">
                  <c:v>宇地泊第二土地区画整理事業特別会計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0.52</c:v>
                </c:pt>
                <c:pt idx="2">
                  <c:v>#N/A</c:v>
                </c:pt>
                <c:pt idx="3">
                  <c:v>0</c:v>
                </c:pt>
                <c:pt idx="4">
                  <c:v>#N/A</c:v>
                </c:pt>
                <c:pt idx="5">
                  <c:v>0.03</c:v>
                </c:pt>
                <c:pt idx="6">
                  <c:v>#N/A</c:v>
                </c:pt>
                <c:pt idx="7">
                  <c:v>0</c:v>
                </c:pt>
                <c:pt idx="8">
                  <c:v>#N/A</c:v>
                </c:pt>
                <c:pt idx="9">
                  <c:v>0.02</c:v>
                </c:pt>
              </c:numCache>
            </c:numRef>
          </c:val>
          <c:extLst>
            <c:ext xmlns:c16="http://schemas.microsoft.com/office/drawing/2014/chart" uri="{C3380CC4-5D6E-409C-BE32-E72D297353CC}">
              <c16:uniqueId val="{00000002-2E14-4544-AEC4-E8286236AACC}"/>
            </c:ext>
          </c:extLst>
        </c:ser>
        <c:ser>
          <c:idx val="3"/>
          <c:order val="3"/>
          <c:tx>
            <c:strRef>
              <c:f>データシート!$A$30</c:f>
              <c:strCache>
                <c:ptCount val="1"/>
                <c:pt idx="0">
                  <c:v>佐真下第二土地区画整理事業特別会計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c:v>
                </c:pt>
                <c:pt idx="4">
                  <c:v>#N/A</c:v>
                </c:pt>
                <c:pt idx="5">
                  <c:v>0.36</c:v>
                </c:pt>
                <c:pt idx="6">
                  <c:v>#N/A</c:v>
                </c:pt>
                <c:pt idx="7">
                  <c:v>0.01</c:v>
                </c:pt>
                <c:pt idx="8">
                  <c:v>#N/A</c:v>
                </c:pt>
                <c:pt idx="9">
                  <c:v>0.06</c:v>
                </c:pt>
              </c:numCache>
            </c:numRef>
          </c:val>
          <c:extLst>
            <c:ext xmlns:c16="http://schemas.microsoft.com/office/drawing/2014/chart" uri="{C3380CC4-5D6E-409C-BE32-E72D297353CC}">
              <c16:uniqueId val="{00000003-2E14-4544-AEC4-E8286236AAC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0.17</c:v>
                </c:pt>
                <c:pt idx="2">
                  <c:v>#N/A</c:v>
                </c:pt>
                <c:pt idx="3">
                  <c:v>0.17</c:v>
                </c:pt>
                <c:pt idx="4">
                  <c:v>#N/A</c:v>
                </c:pt>
                <c:pt idx="5">
                  <c:v>0.15</c:v>
                </c:pt>
                <c:pt idx="6">
                  <c:v>#N/A</c:v>
                </c:pt>
                <c:pt idx="7">
                  <c:v>0.17</c:v>
                </c:pt>
                <c:pt idx="8">
                  <c:v>#N/A</c:v>
                </c:pt>
                <c:pt idx="9">
                  <c:v>0.18</c:v>
                </c:pt>
              </c:numCache>
            </c:numRef>
          </c:val>
          <c:extLst>
            <c:ext xmlns:c16="http://schemas.microsoft.com/office/drawing/2014/chart" uri="{C3380CC4-5D6E-409C-BE32-E72D297353CC}">
              <c16:uniqueId val="{00000004-2E14-4544-AEC4-E8286236AAC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0.66</c:v>
                </c:pt>
                <c:pt idx="2">
                  <c:v>#N/A</c:v>
                </c:pt>
                <c:pt idx="3">
                  <c:v>0.31</c:v>
                </c:pt>
                <c:pt idx="4">
                  <c:v>#N/A</c:v>
                </c:pt>
                <c:pt idx="5">
                  <c:v>1.01</c:v>
                </c:pt>
                <c:pt idx="6">
                  <c:v>#N/A</c:v>
                </c:pt>
                <c:pt idx="7">
                  <c:v>1.56</c:v>
                </c:pt>
                <c:pt idx="8">
                  <c:v>#N/A</c:v>
                </c:pt>
                <c:pt idx="9">
                  <c:v>1.31</c:v>
                </c:pt>
              </c:numCache>
            </c:numRef>
          </c:val>
          <c:extLst>
            <c:ext xmlns:c16="http://schemas.microsoft.com/office/drawing/2014/chart" uri="{C3380CC4-5D6E-409C-BE32-E72D297353CC}">
              <c16:uniqueId val="{00000005-2E14-4544-AEC4-E8286236AAC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2.56</c:v>
                </c:pt>
                <c:pt idx="2">
                  <c:v>#N/A</c:v>
                </c:pt>
                <c:pt idx="3">
                  <c:v>2.67</c:v>
                </c:pt>
                <c:pt idx="4">
                  <c:v>#N/A</c:v>
                </c:pt>
                <c:pt idx="5">
                  <c:v>2.59</c:v>
                </c:pt>
                <c:pt idx="6">
                  <c:v>#N/A</c:v>
                </c:pt>
                <c:pt idx="7">
                  <c:v>2</c:v>
                </c:pt>
                <c:pt idx="8">
                  <c:v>#N/A</c:v>
                </c:pt>
                <c:pt idx="9">
                  <c:v>1.55</c:v>
                </c:pt>
              </c:numCache>
            </c:numRef>
          </c:val>
          <c:extLst>
            <c:ext xmlns:c16="http://schemas.microsoft.com/office/drawing/2014/chart" uri="{C3380CC4-5D6E-409C-BE32-E72D297353CC}">
              <c16:uniqueId val="{00000006-2E14-4544-AEC4-E8286236AAC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5.55</c:v>
                </c:pt>
                <c:pt idx="2">
                  <c:v>#N/A</c:v>
                </c:pt>
                <c:pt idx="3">
                  <c:v>7.15</c:v>
                </c:pt>
                <c:pt idx="4">
                  <c:v>#N/A</c:v>
                </c:pt>
                <c:pt idx="5">
                  <c:v>6.54</c:v>
                </c:pt>
                <c:pt idx="6">
                  <c:v>#N/A</c:v>
                </c:pt>
                <c:pt idx="7">
                  <c:v>8.08</c:v>
                </c:pt>
                <c:pt idx="8">
                  <c:v>#N/A</c:v>
                </c:pt>
                <c:pt idx="9">
                  <c:v>6.65</c:v>
                </c:pt>
              </c:numCache>
            </c:numRef>
          </c:val>
          <c:extLst>
            <c:ext xmlns:c16="http://schemas.microsoft.com/office/drawing/2014/chart" uri="{C3380CC4-5D6E-409C-BE32-E72D297353CC}">
              <c16:uniqueId val="{00000007-2E14-4544-AEC4-E8286236AAC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12.3</c:v>
                </c:pt>
                <c:pt idx="2">
                  <c:v>#N/A</c:v>
                </c:pt>
                <c:pt idx="3">
                  <c:v>14.58</c:v>
                </c:pt>
                <c:pt idx="4">
                  <c:v>#N/A</c:v>
                </c:pt>
                <c:pt idx="5">
                  <c:v>13.66</c:v>
                </c:pt>
                <c:pt idx="6">
                  <c:v>#N/A</c:v>
                </c:pt>
                <c:pt idx="7">
                  <c:v>14.79</c:v>
                </c:pt>
                <c:pt idx="8">
                  <c:v>#N/A</c:v>
                </c:pt>
                <c:pt idx="9">
                  <c:v>14.42</c:v>
                </c:pt>
              </c:numCache>
            </c:numRef>
          </c:val>
          <c:extLst>
            <c:ext xmlns:c16="http://schemas.microsoft.com/office/drawing/2014/chart" uri="{C3380CC4-5D6E-409C-BE32-E72D297353CC}">
              <c16:uniqueId val="{00000008-2E14-4544-AEC4-E8286236AAC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4.6100000000000003</c:v>
                </c:pt>
                <c:pt idx="1">
                  <c:v>#N/A</c:v>
                </c:pt>
                <c:pt idx="2">
                  <c:v>5.61</c:v>
                </c:pt>
                <c:pt idx="3">
                  <c:v>#N/A</c:v>
                </c:pt>
                <c:pt idx="4">
                  <c:v>2.94</c:v>
                </c:pt>
                <c:pt idx="5">
                  <c:v>#N/A</c:v>
                </c:pt>
                <c:pt idx="6">
                  <c:v>1.6</c:v>
                </c:pt>
                <c:pt idx="7">
                  <c:v>#N/A</c:v>
                </c:pt>
                <c:pt idx="8">
                  <c:v>0.09</c:v>
                </c:pt>
                <c:pt idx="9">
                  <c:v>#N/A</c:v>
                </c:pt>
              </c:numCache>
            </c:numRef>
          </c:val>
          <c:extLst>
            <c:ext xmlns:c16="http://schemas.microsoft.com/office/drawing/2014/chart" uri="{C3380CC4-5D6E-409C-BE32-E72D297353CC}">
              <c16:uniqueId val="{00000009-2E14-4544-AEC4-E8286236AA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1851</c:v>
                </c:pt>
                <c:pt idx="5">
                  <c:v>1840</c:v>
                </c:pt>
                <c:pt idx="8">
                  <c:v>1827</c:v>
                </c:pt>
                <c:pt idx="11">
                  <c:v>1795</c:v>
                </c:pt>
                <c:pt idx="14">
                  <c:v>1725</c:v>
                </c:pt>
              </c:numCache>
            </c:numRef>
          </c:val>
          <c:extLst>
            <c:ext xmlns:c16="http://schemas.microsoft.com/office/drawing/2014/chart" uri="{C3380CC4-5D6E-409C-BE32-E72D297353CC}">
              <c16:uniqueId val="{00000000-226A-4571-A2B1-7E67B2311B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226A-4571-A2B1-7E67B2311B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26A-4571-A2B1-7E67B2311B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103</c:v>
                </c:pt>
                <c:pt idx="3">
                  <c:v>104</c:v>
                </c:pt>
                <c:pt idx="6">
                  <c:v>104</c:v>
                </c:pt>
                <c:pt idx="9">
                  <c:v>98</c:v>
                </c:pt>
                <c:pt idx="12">
                  <c:v>91</c:v>
                </c:pt>
              </c:numCache>
            </c:numRef>
          </c:val>
          <c:extLst>
            <c:ext xmlns:c16="http://schemas.microsoft.com/office/drawing/2014/chart" uri="{C3380CC4-5D6E-409C-BE32-E72D297353CC}">
              <c16:uniqueId val="{00000003-226A-4571-A2B1-7E67B2311B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365</c:v>
                </c:pt>
                <c:pt idx="3">
                  <c:v>173</c:v>
                </c:pt>
                <c:pt idx="6">
                  <c:v>155</c:v>
                </c:pt>
                <c:pt idx="9">
                  <c:v>136</c:v>
                </c:pt>
                <c:pt idx="12">
                  <c:v>143</c:v>
                </c:pt>
              </c:numCache>
            </c:numRef>
          </c:val>
          <c:extLst>
            <c:ext xmlns:c16="http://schemas.microsoft.com/office/drawing/2014/chart" uri="{C3380CC4-5D6E-409C-BE32-E72D297353CC}">
              <c16:uniqueId val="{00000004-226A-4571-A2B1-7E67B2311B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6A-4571-A2B1-7E67B2311B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6A-4571-A2B1-7E67B2311B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2785</c:v>
                </c:pt>
                <c:pt idx="3">
                  <c:v>2829</c:v>
                </c:pt>
                <c:pt idx="6">
                  <c:v>2821</c:v>
                </c:pt>
                <c:pt idx="9">
                  <c:v>2806</c:v>
                </c:pt>
                <c:pt idx="12">
                  <c:v>2832</c:v>
                </c:pt>
              </c:numCache>
            </c:numRef>
          </c:val>
          <c:extLst>
            <c:ext xmlns:c16="http://schemas.microsoft.com/office/drawing/2014/chart" uri="{C3380CC4-5D6E-409C-BE32-E72D297353CC}">
              <c16:uniqueId val="{00000007-226A-4571-A2B1-7E67B2311B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1403</c:v>
                </c:pt>
                <c:pt idx="2">
                  <c:v>#N/A</c:v>
                </c:pt>
                <c:pt idx="3">
                  <c:v>#N/A</c:v>
                </c:pt>
                <c:pt idx="4">
                  <c:v>1266</c:v>
                </c:pt>
                <c:pt idx="5">
                  <c:v>#N/A</c:v>
                </c:pt>
                <c:pt idx="6">
                  <c:v>#N/A</c:v>
                </c:pt>
                <c:pt idx="7">
                  <c:v>1253</c:v>
                </c:pt>
                <c:pt idx="8">
                  <c:v>#N/A</c:v>
                </c:pt>
                <c:pt idx="9">
                  <c:v>#N/A</c:v>
                </c:pt>
                <c:pt idx="10">
                  <c:v>1245</c:v>
                </c:pt>
                <c:pt idx="11">
                  <c:v>#N/A</c:v>
                </c:pt>
                <c:pt idx="12">
                  <c:v>#N/A</c:v>
                </c:pt>
                <c:pt idx="13">
                  <c:v>1341</c:v>
                </c:pt>
                <c:pt idx="14">
                  <c:v>#N/A</c:v>
                </c:pt>
              </c:numCache>
            </c:numRef>
          </c:val>
          <c:smooth val="0"/>
          <c:extLst>
            <c:ext xmlns:c16="http://schemas.microsoft.com/office/drawing/2014/chart" uri="{C3380CC4-5D6E-409C-BE32-E72D297353CC}">
              <c16:uniqueId val="{00000008-226A-4571-A2B1-7E67B2311B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20950</c:v>
                </c:pt>
                <c:pt idx="5">
                  <c:v>20753</c:v>
                </c:pt>
                <c:pt idx="8">
                  <c:v>21000</c:v>
                </c:pt>
                <c:pt idx="11">
                  <c:v>20601</c:v>
                </c:pt>
                <c:pt idx="14">
                  <c:v>19745</c:v>
                </c:pt>
              </c:numCache>
            </c:numRef>
          </c:val>
          <c:extLst>
            <c:ext xmlns:c16="http://schemas.microsoft.com/office/drawing/2014/chart" uri="{C3380CC4-5D6E-409C-BE32-E72D297353CC}">
              <c16:uniqueId val="{00000000-2636-4C83-A64E-DB4CEA2828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589</c:v>
                </c:pt>
                <c:pt idx="5">
                  <c:v>536</c:v>
                </c:pt>
                <c:pt idx="8">
                  <c:v>489</c:v>
                </c:pt>
                <c:pt idx="11">
                  <c:v>443</c:v>
                </c:pt>
                <c:pt idx="14">
                  <c:v>403</c:v>
                </c:pt>
              </c:numCache>
            </c:numRef>
          </c:val>
          <c:extLst>
            <c:ext xmlns:c16="http://schemas.microsoft.com/office/drawing/2014/chart" uri="{C3380CC4-5D6E-409C-BE32-E72D297353CC}">
              <c16:uniqueId val="{00000001-2636-4C83-A64E-DB4CEA2828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4127</c:v>
                </c:pt>
                <c:pt idx="5">
                  <c:v>4844</c:v>
                </c:pt>
                <c:pt idx="8">
                  <c:v>3829</c:v>
                </c:pt>
                <c:pt idx="11">
                  <c:v>5435</c:v>
                </c:pt>
                <c:pt idx="14">
                  <c:v>10626</c:v>
                </c:pt>
              </c:numCache>
            </c:numRef>
          </c:val>
          <c:extLst>
            <c:ext xmlns:c16="http://schemas.microsoft.com/office/drawing/2014/chart" uri="{C3380CC4-5D6E-409C-BE32-E72D297353CC}">
              <c16:uniqueId val="{00000002-2636-4C83-A64E-DB4CEA2828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36-4C83-A64E-DB4CEA2828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36-4C83-A64E-DB4CEA2828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c:v>
                </c:pt>
                <c:pt idx="3">
                  <c:v>3</c:v>
                </c:pt>
                <c:pt idx="6">
                  <c:v>0</c:v>
                </c:pt>
                <c:pt idx="9">
                  <c:v>0</c:v>
                </c:pt>
                <c:pt idx="12">
                  <c:v>0</c:v>
                </c:pt>
              </c:numCache>
            </c:numRef>
          </c:val>
          <c:extLst>
            <c:ext xmlns:c16="http://schemas.microsoft.com/office/drawing/2014/chart" uri="{C3380CC4-5D6E-409C-BE32-E72D297353CC}">
              <c16:uniqueId val="{00000005-2636-4C83-A64E-DB4CEA2828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3418</c:v>
                </c:pt>
                <c:pt idx="3">
                  <c:v>3734</c:v>
                </c:pt>
                <c:pt idx="6">
                  <c:v>3917</c:v>
                </c:pt>
                <c:pt idx="9">
                  <c:v>4056</c:v>
                </c:pt>
                <c:pt idx="12">
                  <c:v>4294</c:v>
                </c:pt>
              </c:numCache>
            </c:numRef>
          </c:val>
          <c:extLst>
            <c:ext xmlns:c16="http://schemas.microsoft.com/office/drawing/2014/chart" uri="{C3380CC4-5D6E-409C-BE32-E72D297353CC}">
              <c16:uniqueId val="{00000006-2636-4C83-A64E-DB4CEA2828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422</c:v>
                </c:pt>
                <c:pt idx="3">
                  <c:v>344</c:v>
                </c:pt>
                <c:pt idx="6">
                  <c:v>783</c:v>
                </c:pt>
                <c:pt idx="9">
                  <c:v>879</c:v>
                </c:pt>
                <c:pt idx="12">
                  <c:v>819</c:v>
                </c:pt>
              </c:numCache>
            </c:numRef>
          </c:val>
          <c:extLst>
            <c:ext xmlns:c16="http://schemas.microsoft.com/office/drawing/2014/chart" uri="{C3380CC4-5D6E-409C-BE32-E72D297353CC}">
              <c16:uniqueId val="{00000007-2636-4C83-A64E-DB4CEA2828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4030</c:v>
                </c:pt>
                <c:pt idx="3">
                  <c:v>2643</c:v>
                </c:pt>
                <c:pt idx="6">
                  <c:v>1674</c:v>
                </c:pt>
                <c:pt idx="9">
                  <c:v>682</c:v>
                </c:pt>
                <c:pt idx="12">
                  <c:v>643</c:v>
                </c:pt>
              </c:numCache>
            </c:numRef>
          </c:val>
          <c:extLst>
            <c:ext xmlns:c16="http://schemas.microsoft.com/office/drawing/2014/chart" uri="{C3380CC4-5D6E-409C-BE32-E72D297353CC}">
              <c16:uniqueId val="{00000008-2636-4C83-A64E-DB4CEA2828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636-4C83-A64E-DB4CEA2828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30007</c:v>
                </c:pt>
                <c:pt idx="3">
                  <c:v>30127</c:v>
                </c:pt>
                <c:pt idx="6">
                  <c:v>30379</c:v>
                </c:pt>
                <c:pt idx="9">
                  <c:v>30166</c:v>
                </c:pt>
                <c:pt idx="12">
                  <c:v>29072</c:v>
                </c:pt>
              </c:numCache>
            </c:numRef>
          </c:val>
          <c:extLst>
            <c:ext xmlns:c16="http://schemas.microsoft.com/office/drawing/2014/chart" uri="{C3380CC4-5D6E-409C-BE32-E72D297353CC}">
              <c16:uniqueId val="{0000000A-2636-4C83-A64E-DB4CEA2828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12217</c:v>
                </c:pt>
                <c:pt idx="2">
                  <c:v>#N/A</c:v>
                </c:pt>
                <c:pt idx="3">
                  <c:v>#N/A</c:v>
                </c:pt>
                <c:pt idx="4">
                  <c:v>10718</c:v>
                </c:pt>
                <c:pt idx="5">
                  <c:v>#N/A</c:v>
                </c:pt>
                <c:pt idx="6">
                  <c:v>#N/A</c:v>
                </c:pt>
                <c:pt idx="7">
                  <c:v>11434</c:v>
                </c:pt>
                <c:pt idx="8">
                  <c:v>#N/A</c:v>
                </c:pt>
                <c:pt idx="9">
                  <c:v>#N/A</c:v>
                </c:pt>
                <c:pt idx="10">
                  <c:v>9303</c:v>
                </c:pt>
                <c:pt idx="11">
                  <c:v>#N/A</c:v>
                </c:pt>
                <c:pt idx="12">
                  <c:v>#N/A</c:v>
                </c:pt>
                <c:pt idx="13">
                  <c:v>4055</c:v>
                </c:pt>
                <c:pt idx="14">
                  <c:v>#N/A</c:v>
                </c:pt>
              </c:numCache>
            </c:numRef>
          </c:val>
          <c:smooth val="0"/>
          <c:extLst>
            <c:ext xmlns:c16="http://schemas.microsoft.com/office/drawing/2014/chart" uri="{C3380CC4-5D6E-409C-BE32-E72D297353CC}">
              <c16:uniqueId val="{0000000B-2636-4C83-A64E-DB4CEA2828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3696</c:v>
                </c:pt>
                <c:pt idx="1">
                  <c:v>4440</c:v>
                </c:pt>
                <c:pt idx="2">
                  <c:v>5318</c:v>
                </c:pt>
              </c:numCache>
            </c:numRef>
          </c:val>
          <c:extLst>
            <c:ext xmlns:c16="http://schemas.microsoft.com/office/drawing/2014/chart" uri="{C3380CC4-5D6E-409C-BE32-E72D297353CC}">
              <c16:uniqueId val="{00000000-65A0-408F-AD14-C8EA568831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581</c:v>
                </c:pt>
                <c:pt idx="1">
                  <c:v>581</c:v>
                </c:pt>
                <c:pt idx="2">
                  <c:v>673</c:v>
                </c:pt>
              </c:numCache>
            </c:numRef>
          </c:val>
          <c:extLst>
            <c:ext xmlns:c16="http://schemas.microsoft.com/office/drawing/2014/chart" uri="{C3380CC4-5D6E-409C-BE32-E72D297353CC}">
              <c16:uniqueId val="{00000001-65A0-408F-AD14-C8EA568831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4752</c:v>
                </c:pt>
                <c:pt idx="1">
                  <c:v>6286</c:v>
                </c:pt>
                <c:pt idx="2">
                  <c:v>5435</c:v>
                </c:pt>
              </c:numCache>
            </c:numRef>
          </c:val>
          <c:extLst>
            <c:ext xmlns:c16="http://schemas.microsoft.com/office/drawing/2014/chart" uri="{C3380CC4-5D6E-409C-BE32-E72D297353CC}">
              <c16:uniqueId val="{00000002-65A0-408F-AD14-C8EA568831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100,322
98,516
19.80
56,444,435
54,640,765
1,474,095
21,839,313
29,072,356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年度から同水準（</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以内</a:t>
          </a:r>
          <a:r>
            <a:rPr kumimoji="1" lang="ja-JP" altLang="ja-JP" sz="1100">
              <a:solidFill>
                <a:schemeClr val="dk1"/>
              </a:solidFill>
              <a:effectLst/>
              <a:latin typeface="+mn-lt"/>
              <a:ea typeface="+mn-ea"/>
              <a:cs typeface="+mn-cs"/>
            </a:rPr>
            <a:t>の増減）となっており、令和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年度においても、扶助費が増となったものの</a:t>
          </a:r>
          <a:r>
            <a:rPr kumimoji="1" lang="ja-JP" altLang="en-US" sz="1100">
              <a:solidFill>
                <a:schemeClr val="dk1"/>
              </a:solidFill>
              <a:effectLst/>
              <a:latin typeface="+mn-lt"/>
              <a:ea typeface="+mn-ea"/>
              <a:cs typeface="+mn-cs"/>
            </a:rPr>
            <a:t>たばこ税など</a:t>
          </a:r>
          <a:r>
            <a:rPr kumimoji="1" lang="ja-JP" altLang="ja-JP" sz="1100">
              <a:solidFill>
                <a:schemeClr val="dk1"/>
              </a:solidFill>
              <a:effectLst/>
              <a:latin typeface="+mn-lt"/>
              <a:ea typeface="+mn-ea"/>
              <a:cs typeface="+mn-cs"/>
            </a:rPr>
            <a:t>の市税等の増により、同水準を維持している。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ただし、依然として、依存財源の割合が高い傾向にあるため、事務事業の見直し等による歳出抑制を引き続き行い、財政健全化に努める。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9072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9072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市民税</a:t>
          </a:r>
          <a:r>
            <a:rPr kumimoji="1" lang="ja-JP" altLang="en-US" sz="1100">
              <a:solidFill>
                <a:schemeClr val="dk1"/>
              </a:solidFill>
              <a:effectLst/>
              <a:latin typeface="+mn-lt"/>
              <a:ea typeface="+mn-ea"/>
              <a:cs typeface="+mn-cs"/>
            </a:rPr>
            <a:t>や普通交付税</a:t>
          </a:r>
          <a:r>
            <a:rPr kumimoji="1" lang="ja-JP" altLang="ja-JP" sz="1100">
              <a:solidFill>
                <a:schemeClr val="dk1"/>
              </a:solidFill>
              <a:effectLst/>
              <a:latin typeface="+mn-lt"/>
              <a:ea typeface="+mn-ea"/>
              <a:cs typeface="+mn-cs"/>
            </a:rPr>
            <a:t>など一般財源となる歳入の増があるものの、人件費や扶助費等の増が要因として挙げられる。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今後も人件費や扶助費等の増は傾向として続くと見込まれるため、事務事業の見直し等による歳出抑制を引き続き行うとともに、経常的な歳入確保にも取り組む。</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62</xdr:row>
      <xdr:rowOff>87884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2126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61</xdr:row>
      <xdr:rowOff>162814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2474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117094</xdr:rowOff>
    </xdr:from>
    <xdr:to>
      <xdr:col>15</xdr:col>
      <xdr:colOff>82550</xdr:colOff>
      <xdr:row>61</xdr:row>
      <xdr:rowOff>66294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4040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117094</xdr:rowOff>
    </xdr:from>
    <xdr:to>
      <xdr:col>11</xdr:col>
      <xdr:colOff>31750</xdr:colOff>
      <xdr:row>61</xdr:row>
      <xdr:rowOff>22860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0409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12954</xdr:rowOff>
    </xdr:from>
    <xdr:to>
      <xdr:col>11</xdr:col>
      <xdr:colOff>82550</xdr:colOff>
      <xdr:row>62</xdr:row>
      <xdr:rowOff>114554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99331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66294</xdr:rowOff>
    </xdr:from>
    <xdr:to>
      <xdr:col>11</xdr:col>
      <xdr:colOff>82550</xdr:colOff>
      <xdr:row>60</xdr:row>
      <xdr:rowOff>167894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6621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3,939</a:t>
          </a:r>
          <a:r>
            <a:rPr kumimoji="1" lang="ja-JP" altLang="ja-JP" sz="1100">
              <a:solidFill>
                <a:schemeClr val="dk1"/>
              </a:solidFill>
              <a:effectLst/>
              <a:latin typeface="+mn-lt"/>
              <a:ea typeface="+mn-ea"/>
              <a:cs typeface="+mn-cs"/>
            </a:rPr>
            <a:t>円の減となっている。類似団体内の平均と比較すると、</a:t>
          </a:r>
          <a:r>
            <a:rPr kumimoji="1" lang="en-US" altLang="ja-JP" sz="1100">
              <a:solidFill>
                <a:schemeClr val="dk1"/>
              </a:solidFill>
              <a:effectLst/>
              <a:latin typeface="+mn-lt"/>
              <a:ea typeface="+mn-ea"/>
              <a:cs typeface="+mn-cs"/>
            </a:rPr>
            <a:t>14,132</a:t>
          </a:r>
          <a:r>
            <a:rPr kumimoji="1" lang="ja-JP" altLang="ja-JP" sz="1100">
              <a:solidFill>
                <a:schemeClr val="dk1"/>
              </a:solidFill>
              <a:effectLst/>
              <a:latin typeface="+mn-lt"/>
              <a:ea typeface="+mn-ea"/>
              <a:cs typeface="+mn-cs"/>
            </a:rPr>
            <a:t>円下回っており、過去５年と同様に下回った金額で推移している。人件費は、職員数の増や会計年度任用職員の報酬・共済費・期末手当の増などにより、全体として増となっているのに対し、物件費は、新型コロナ感染症対策等に伴う委託料等の減により、全体として減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今後は、老朽化した施設の維持補修などの経費増が見込まれるため、公共施設等総合管理計画に基づき、財政負担の軽減・平準化を図る。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93033</xdr:rowOff>
    </xdr:from>
    <xdr:to>
      <xdr:col>23</xdr:col>
      <xdr:colOff>133350</xdr:colOff>
      <xdr:row>82</xdr:row>
      <xdr:rowOff>145838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51933"/>
          <a:ext cx="838200" cy="5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145838</xdr:rowOff>
    </xdr:from>
    <xdr:to>
      <xdr:col>19</xdr:col>
      <xdr:colOff>133350</xdr:colOff>
      <xdr:row>83</xdr:row>
      <xdr:rowOff>6051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204738"/>
          <a:ext cx="889000" cy="3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42280</xdr:rowOff>
    </xdr:from>
    <xdr:to>
      <xdr:col>15</xdr:col>
      <xdr:colOff>82550</xdr:colOff>
      <xdr:row>83</xdr:row>
      <xdr:rowOff>6051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01180"/>
          <a:ext cx="889000" cy="1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118348</xdr:rowOff>
    </xdr:from>
    <xdr:to>
      <xdr:col>11</xdr:col>
      <xdr:colOff>31750</xdr:colOff>
      <xdr:row>82</xdr:row>
      <xdr:rowOff>42280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05798"/>
          <a:ext cx="889000" cy="9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33493</xdr:rowOff>
    </xdr:from>
    <xdr:to>
      <xdr:col>11</xdr:col>
      <xdr:colOff>82550</xdr:colOff>
      <xdr:row>84</xdr:row>
      <xdr:rowOff>135093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119870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56590</xdr:rowOff>
    </xdr:from>
    <xdr:to>
      <xdr:col>7</xdr:col>
      <xdr:colOff>31750</xdr:colOff>
      <xdr:row>84</xdr:row>
      <xdr:rowOff>158190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5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142967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54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42233</xdr:rowOff>
    </xdr:from>
    <xdr:to>
      <xdr:col>23</xdr:col>
      <xdr:colOff>184150</xdr:colOff>
      <xdr:row>82</xdr:row>
      <xdr:rowOff>143833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0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58760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4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95038</xdr:rowOff>
    </xdr:from>
    <xdr:to>
      <xdr:col>19</xdr:col>
      <xdr:colOff>184150</xdr:colOff>
      <xdr:row>83</xdr:row>
      <xdr:rowOff>25188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35365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22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126701</xdr:rowOff>
    </xdr:from>
    <xdr:to>
      <xdr:col>15</xdr:col>
      <xdr:colOff>133350</xdr:colOff>
      <xdr:row>83</xdr:row>
      <xdr:rowOff>56851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8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67028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5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162930</xdr:rowOff>
    </xdr:from>
    <xdr:to>
      <xdr:col>11</xdr:col>
      <xdr:colOff>82550</xdr:colOff>
      <xdr:row>82</xdr:row>
      <xdr:rowOff>93080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103257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1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67548</xdr:rowOff>
    </xdr:from>
    <xdr:to>
      <xdr:col>7</xdr:col>
      <xdr:colOff>31750</xdr:colOff>
      <xdr:row>81</xdr:row>
      <xdr:rowOff>169148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5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7875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2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今後も国の動向を注視しながら、適正な値を維持していく。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45357</xdr:rowOff>
    </xdr:from>
    <xdr:to>
      <xdr:col>81</xdr:col>
      <xdr:colOff>44450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39328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81</xdr:row>
      <xdr:rowOff>62593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39155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28121</xdr:rowOff>
    </xdr:from>
    <xdr:to>
      <xdr:col>72</xdr:col>
      <xdr:colOff>203200</xdr:colOff>
      <xdr:row>81</xdr:row>
      <xdr:rowOff>97064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39155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81</xdr:row>
      <xdr:rowOff>97064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398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168729</xdr:rowOff>
    </xdr:from>
    <xdr:to>
      <xdr:col>68</xdr:col>
      <xdr:colOff>203200</xdr:colOff>
      <xdr:row>84</xdr:row>
      <xdr:rowOff>98879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83656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49184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166007</xdr:rowOff>
    </xdr:from>
    <xdr:to>
      <xdr:col>81</xdr:col>
      <xdr:colOff>95250</xdr:colOff>
      <xdr:row>81</xdr:row>
      <xdr:rowOff>96157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87284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11793</xdr:rowOff>
    </xdr:from>
    <xdr:to>
      <xdr:col>77</xdr:col>
      <xdr:colOff>95250</xdr:colOff>
      <xdr:row>81</xdr:row>
      <xdr:rowOff>113393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123570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148771</xdr:rowOff>
    </xdr:from>
    <xdr:to>
      <xdr:col>73</xdr:col>
      <xdr:colOff>44450</xdr:colOff>
      <xdr:row>81</xdr:row>
      <xdr:rowOff>78921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基地返還跡地開発事業や生活保護業務など、多様化・高度化する行政ニーズに対応するため、定員の増を行っていることから、令和３年度より類似団体平均値を上回る状況となっている。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今後も、窓口業務などの外部委託等の民間活用の推進、事務事業の見直しなどの取組みを行いながら、計画的に定員管理を行っていく。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124354</xdr:rowOff>
    </xdr:from>
    <xdr:to>
      <xdr:col>81</xdr:col>
      <xdr:colOff>44450</xdr:colOff>
      <xdr:row>63</xdr:row>
      <xdr:rowOff>144463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25704"/>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90170</xdr:rowOff>
    </xdr:from>
    <xdr:to>
      <xdr:col>77</xdr:col>
      <xdr:colOff>44450</xdr:colOff>
      <xdr:row>63</xdr:row>
      <xdr:rowOff>124354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9152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88159</xdr:rowOff>
    </xdr:from>
    <xdr:to>
      <xdr:col>72</xdr:col>
      <xdr:colOff>203200</xdr:colOff>
      <xdr:row>63</xdr:row>
      <xdr:rowOff>90170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8950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64029</xdr:rowOff>
    </xdr:from>
    <xdr:to>
      <xdr:col>68</xdr:col>
      <xdr:colOff>152400</xdr:colOff>
      <xdr:row>63</xdr:row>
      <xdr:rowOff>88159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6537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10689</xdr:rowOff>
    </xdr:from>
    <xdr:to>
      <xdr:col>68</xdr:col>
      <xdr:colOff>203200</xdr:colOff>
      <xdr:row>64</xdr:row>
      <xdr:rowOff>112289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97066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50377</xdr:rowOff>
    </xdr:from>
    <xdr:to>
      <xdr:col>64</xdr:col>
      <xdr:colOff>152400</xdr:colOff>
      <xdr:row>65</xdr:row>
      <xdr:rowOff>151977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136754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93663</xdr:rowOff>
    </xdr:from>
    <xdr:to>
      <xdr:col>81</xdr:col>
      <xdr:colOff>95250</xdr:colOff>
      <xdr:row>64</xdr:row>
      <xdr:rowOff>23813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65740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6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73554</xdr:rowOff>
    </xdr:from>
    <xdr:to>
      <xdr:col>77</xdr:col>
      <xdr:colOff>95250</xdr:colOff>
      <xdr:row>64</xdr:row>
      <xdr:rowOff>3704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159931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6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39370</xdr:rowOff>
    </xdr:from>
    <xdr:to>
      <xdr:col>73</xdr:col>
      <xdr:colOff>44450</xdr:colOff>
      <xdr:row>63</xdr:row>
      <xdr:rowOff>140970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125747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37359</xdr:rowOff>
    </xdr:from>
    <xdr:to>
      <xdr:col>68</xdr:col>
      <xdr:colOff>203200</xdr:colOff>
      <xdr:row>63</xdr:row>
      <xdr:rowOff>138959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0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13229</xdr:rowOff>
    </xdr:from>
    <xdr:to>
      <xdr:col>64</xdr:col>
      <xdr:colOff>152400</xdr:colOff>
      <xdr:row>63</xdr:row>
      <xdr:rowOff>114829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125006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8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年度は、前年度と比較して</a:t>
          </a:r>
          <a:r>
            <a:rPr kumimoji="1" lang="ja-JP" altLang="en-US" sz="1100">
              <a:solidFill>
                <a:schemeClr val="dk1"/>
              </a:solidFill>
              <a:effectLst/>
              <a:latin typeface="+mn-lt"/>
              <a:ea typeface="+mn-ea"/>
              <a:cs typeface="+mn-cs"/>
            </a:rPr>
            <a:t>増減なし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しかしながら、今後も老朽化した公共施設の改築事業等が控えており、地方債発行額は増になる見込みである。これに伴う後年度負担も視野に入れ、効果的に事業実施していく。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2419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2033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2419</xdr:rowOff>
    </xdr:from>
    <xdr:to>
      <xdr:col>77</xdr:col>
      <xdr:colOff>44450</xdr:colOff>
      <xdr:row>42</xdr:row>
      <xdr:rowOff>71362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033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71362</xdr:rowOff>
    </xdr:from>
    <xdr:to>
      <xdr:col>72</xdr:col>
      <xdr:colOff>203200</xdr:colOff>
      <xdr:row>42</xdr:row>
      <xdr:rowOff>140305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722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140305</xdr:rowOff>
    </xdr:from>
    <xdr:to>
      <xdr:col>68</xdr:col>
      <xdr:colOff>152400</xdr:colOff>
      <xdr:row>43</xdr:row>
      <xdr:rowOff>3326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3412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43543</xdr:rowOff>
    </xdr:from>
    <xdr:to>
      <xdr:col>68</xdr:col>
      <xdr:colOff>203200</xdr:colOff>
      <xdr:row>42</xdr:row>
      <xdr:rowOff>145143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155320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100995</xdr:rowOff>
    </xdr:from>
    <xdr:to>
      <xdr:col>64</xdr:col>
      <xdr:colOff>152400</xdr:colOff>
      <xdr:row>43</xdr:row>
      <xdr:rowOff>31145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41322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123069</xdr:rowOff>
    </xdr:from>
    <xdr:to>
      <xdr:col>77</xdr:col>
      <xdr:colOff>95250</xdr:colOff>
      <xdr:row>42</xdr:row>
      <xdr:rowOff>53219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37996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20562</xdr:rowOff>
    </xdr:from>
    <xdr:to>
      <xdr:col>73</xdr:col>
      <xdr:colOff>44450</xdr:colOff>
      <xdr:row>42</xdr:row>
      <xdr:rowOff>122162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106939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89505</xdr:rowOff>
    </xdr:from>
    <xdr:to>
      <xdr:col>68</xdr:col>
      <xdr:colOff>203200</xdr:colOff>
      <xdr:row>43</xdr:row>
      <xdr:rowOff>19655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4432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27.1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の減となっている。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主な要因としては、公営企業債等繰入見込額の減や充当可能基金の増が挙げられる。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今後、将来負担を軽減・平準化していくためにも、計画的な事業の執行を図るとともに、財政調整基金等の充当可能基金の残高の増額に努める。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87902</xdr:rowOff>
    </xdr:from>
    <xdr:to>
      <xdr:col>81</xdr:col>
      <xdr:colOff>44450</xdr:colOff>
      <xdr:row>18</xdr:row>
      <xdr:rowOff>40640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659652"/>
          <a:ext cx="838200" cy="46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40640</xdr:rowOff>
    </xdr:from>
    <xdr:to>
      <xdr:col>77</xdr:col>
      <xdr:colOff>44450</xdr:colOff>
      <xdr:row>19</xdr:row>
      <xdr:rowOff>48442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126740"/>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48442</xdr:rowOff>
    </xdr:from>
    <xdr:to>
      <xdr:col>72</xdr:col>
      <xdr:colOff>203200</xdr:colOff>
      <xdr:row>19</xdr:row>
      <xdr:rowOff>53612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305992"/>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53612</xdr:rowOff>
    </xdr:from>
    <xdr:to>
      <xdr:col>68</xdr:col>
      <xdr:colOff>152400</xdr:colOff>
      <xdr:row>20</xdr:row>
      <xdr:rowOff>76926</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311162"/>
          <a:ext cx="889000" cy="19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156119</xdr:rowOff>
    </xdr:from>
    <xdr:to>
      <xdr:col>68</xdr:col>
      <xdr:colOff>203200</xdr:colOff>
      <xdr:row>18</xdr:row>
      <xdr:rowOff>86269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96446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81915</xdr:rowOff>
    </xdr:from>
    <xdr:to>
      <xdr:col>64</xdr:col>
      <xdr:colOff>152400</xdr:colOff>
      <xdr:row>16</xdr:row>
      <xdr:rowOff>12065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22242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37102</xdr:rowOff>
    </xdr:from>
    <xdr:to>
      <xdr:col>81</xdr:col>
      <xdr:colOff>95250</xdr:colOff>
      <xdr:row>15</xdr:row>
      <xdr:rowOff>138702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6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9179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58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161290</xdr:rowOff>
    </xdr:from>
    <xdr:to>
      <xdr:col>77</xdr:col>
      <xdr:colOff>95250</xdr:colOff>
      <xdr:row>18</xdr:row>
      <xdr:rowOff>91440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76217</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16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169092</xdr:rowOff>
    </xdr:from>
    <xdr:to>
      <xdr:col>73</xdr:col>
      <xdr:colOff>44450</xdr:colOff>
      <xdr:row>19</xdr:row>
      <xdr:rowOff>99242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2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84019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34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2812</xdr:rowOff>
    </xdr:from>
    <xdr:to>
      <xdr:col>68</xdr:col>
      <xdr:colOff>203200</xdr:colOff>
      <xdr:row>19</xdr:row>
      <xdr:rowOff>104412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2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89189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3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112503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100,322
98,516
19.80
56,444,435
54,640,765
1,474,095
21,839,313
29,072,356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主な要因として、会計年度任用職員の報酬</a:t>
          </a:r>
          <a:r>
            <a:rPr kumimoji="1" lang="ja-JP" altLang="en-US" sz="1100">
              <a:solidFill>
                <a:schemeClr val="dk1"/>
              </a:solidFill>
              <a:effectLst/>
              <a:latin typeface="+mn-lt"/>
              <a:ea typeface="+mn-ea"/>
              <a:cs typeface="+mn-cs"/>
            </a:rPr>
            <a:t>・共済費・</a:t>
          </a:r>
          <a:r>
            <a:rPr kumimoji="1" lang="ja-JP" altLang="ja-JP" sz="1100">
              <a:solidFill>
                <a:schemeClr val="dk1"/>
              </a:solidFill>
              <a:effectLst/>
              <a:latin typeface="+mn-lt"/>
              <a:ea typeface="+mn-ea"/>
              <a:cs typeface="+mn-cs"/>
            </a:rPr>
            <a:t>期末手当の増が挙げられる。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今後も、民間活用による外部委託等の推進や、事務事業の見直しなど、行財政改革を実施しながら、計画的な定員管理を行っていく。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40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120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1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0318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3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となったが、類似団体より低い数値となった。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今後も健全な財政状況を堅持していくために、事務事業の見直しや、既存事業の特定財源の確保に努める。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23586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014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16</xdr:row>
      <xdr:rowOff>23586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36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64407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17</xdr:row>
      <xdr:rowOff>80736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035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155121</xdr:rowOff>
    </xdr:from>
    <xdr:to>
      <xdr:col>69</xdr:col>
      <xdr:colOff>142875</xdr:colOff>
      <xdr:row>16</xdr:row>
      <xdr:rowOff>85271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70048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類似団体内平均値と比較すると、扶助費は高い値で推移している。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今後も健全な財政状況を堅持していくためにも、新たな扶助費の増加に繋がる新規事業については慎重に検討していくとともに、既存事業についても特定財源等の確保に努める。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123190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85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123190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4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119380</xdr:rowOff>
    </xdr:from>
    <xdr:to>
      <xdr:col>15</xdr:col>
      <xdr:colOff>98425</xdr:colOff>
      <xdr:row>59</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6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119380</xdr:rowOff>
    </xdr:from>
    <xdr:to>
      <xdr:col>11</xdr:col>
      <xdr:colOff>9525</xdr:colOff>
      <xdr:row>59</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63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72390</xdr:rowOff>
    </xdr:from>
    <xdr:to>
      <xdr:col>20</xdr:col>
      <xdr:colOff>38100</xdr:colOff>
      <xdr:row>60</xdr:row>
      <xdr:rowOff>2540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158767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68580</xdr:rowOff>
    </xdr:from>
    <xdr:to>
      <xdr:col>11</xdr:col>
      <xdr:colOff>60325</xdr:colOff>
      <xdr:row>58</xdr:row>
      <xdr:rowOff>170180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154957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主な要因としては、国民健康保険特別会計への繰出金が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となったことが挙げられる。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特別会計においては、独立採算が原則であることを踏まえ、保険料の改定による財源の確保に努め、一般会計からの繰出金を必要最小限に留めるよう努める。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58</xdr:row>
      <xdr:rowOff>116115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57443"/>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57</xdr:row>
      <xdr:rowOff>48078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574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48078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139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イントの減となった。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類似団体内平均値より低い水準となっているが、今後も各種団体への補助金について、目的が達成されたもの、補助効果が薄くなっているものについて見直しを図っていく。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110998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0934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36</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1117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36</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0934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90424</xdr:rowOff>
    </xdr:from>
    <xdr:to>
      <xdr:col>69</xdr:col>
      <xdr:colOff>92075</xdr:colOff>
      <xdr:row>35</xdr:row>
      <xdr:rowOff>92710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197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となっており、類似団体内平均値より低い水準となっている。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今後も老朽化した公共施設等の更新といった普通建設事業に係る地方債発行が控えているため、これに伴う後年度負担も視野に入れ、効果的に事業実施していく必要がある。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76</xdr:row>
      <xdr:rowOff>20320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12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20320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42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96520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4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104139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ポイント増となり、類似団体内平均値よりも高い水準となった。これは、扶助費が高い傾向にあることや公債費が相対的に低い水準にあることが要因となっている。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扶助費等の義務的経費の増への対応や老朽化した施設・設備に対応するための維持補修費、普通建設事業費の財源確保のためにも、財政の弾力性を示す経常収支比率の改善を図る必要がある。また、税収やその他の自主財源の確保、経費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78</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18161"/>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77</xdr:row>
      <xdr:rowOff>16511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733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111760</xdr:rowOff>
    </xdr:from>
    <xdr:to>
      <xdr:col>73</xdr:col>
      <xdr:colOff>180975</xdr:colOff>
      <xdr:row>76</xdr:row>
      <xdr:rowOff>43180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7990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111760</xdr:rowOff>
    </xdr:from>
    <xdr:to>
      <xdr:col>69</xdr:col>
      <xdr:colOff>92075</xdr:colOff>
      <xdr:row>75</xdr:row>
      <xdr:rowOff>54610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799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72390</xdr:rowOff>
    </xdr:from>
    <xdr:to>
      <xdr:col>69</xdr:col>
      <xdr:colOff>142875</xdr:colOff>
      <xdr:row>76</xdr:row>
      <xdr:rowOff>2539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158766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78757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60960</xdr:rowOff>
    </xdr:from>
    <xdr:to>
      <xdr:col>69</xdr:col>
      <xdr:colOff>142875</xdr:colOff>
      <xdr:row>74</xdr:row>
      <xdr:rowOff>162560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xdr:rowOff>
    </xdr:from>
    <xdr:to>
      <xdr:col>65</xdr:col>
      <xdr:colOff>53975</xdr:colOff>
      <xdr:row>75</xdr:row>
      <xdr:rowOff>105410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90188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132517</xdr:rowOff>
    </xdr:from>
    <xdr:to>
      <xdr:col>29</xdr:col>
      <xdr:colOff>127000</xdr:colOff>
      <xdr:row>16</xdr:row>
      <xdr:rowOff>31864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51892"/>
          <a:ext cx="647700" cy="70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31864</xdr:rowOff>
    </xdr:from>
    <xdr:to>
      <xdr:col>26</xdr:col>
      <xdr:colOff>50800</xdr:colOff>
      <xdr:row>16</xdr:row>
      <xdr:rowOff>120287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22689"/>
          <a:ext cx="698500" cy="8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120287</xdr:rowOff>
    </xdr:from>
    <xdr:to>
      <xdr:col>22</xdr:col>
      <xdr:colOff>114300</xdr:colOff>
      <xdr:row>16</xdr:row>
      <xdr:rowOff>135100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11112"/>
          <a:ext cx="698500" cy="1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135100</xdr:rowOff>
    </xdr:from>
    <xdr:to>
      <xdr:col>18</xdr:col>
      <xdr:colOff>177800</xdr:colOff>
      <xdr:row>17</xdr:row>
      <xdr:rowOff>85814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25925"/>
          <a:ext cx="698500" cy="12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151851</xdr:rowOff>
    </xdr:from>
    <xdr:to>
      <xdr:col>19</xdr:col>
      <xdr:colOff>38100</xdr:colOff>
      <xdr:row>15</xdr:row>
      <xdr:rowOff>82001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147005</xdr:rowOff>
    </xdr:from>
    <xdr:to>
      <xdr:col>15</xdr:col>
      <xdr:colOff>101600</xdr:colOff>
      <xdr:row>14</xdr:row>
      <xdr:rowOff>77155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423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87332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1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81717</xdr:rowOff>
    </xdr:from>
    <xdr:to>
      <xdr:col>29</xdr:col>
      <xdr:colOff>177800</xdr:colOff>
      <xdr:row>16</xdr:row>
      <xdr:rowOff>11867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01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98244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152514</xdr:rowOff>
    </xdr:from>
    <xdr:to>
      <xdr:col>26</xdr:col>
      <xdr:colOff>101600</xdr:colOff>
      <xdr:row>16</xdr:row>
      <xdr:rowOff>82664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7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92841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40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69487</xdr:rowOff>
    </xdr:from>
    <xdr:to>
      <xdr:col>22</xdr:col>
      <xdr:colOff>165100</xdr:colOff>
      <xdr:row>16</xdr:row>
      <xdr:rowOff>171087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60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155864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4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84300</xdr:rowOff>
    </xdr:from>
    <xdr:to>
      <xdr:col>19</xdr:col>
      <xdr:colOff>38100</xdr:colOff>
      <xdr:row>17</xdr:row>
      <xdr:rowOff>14450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7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6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35014</xdr:rowOff>
    </xdr:from>
    <xdr:to>
      <xdr:col>15</xdr:col>
      <xdr:colOff>101600</xdr:colOff>
      <xdr:row>17</xdr:row>
      <xdr:rowOff>136614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9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121391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8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55600</xdr:rowOff>
    </xdr:from>
    <xdr:to>
      <xdr:col>29</xdr:col>
      <xdr:colOff>127000</xdr:colOff>
      <xdr:row>35</xdr:row>
      <xdr:rowOff>92101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65950"/>
          <a:ext cx="647700" cy="3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89776</xdr:rowOff>
    </xdr:from>
    <xdr:to>
      <xdr:col>26</xdr:col>
      <xdr:colOff>50800</xdr:colOff>
      <xdr:row>35</xdr:row>
      <xdr:rowOff>92101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00126"/>
          <a:ext cx="698500" cy="2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85357</xdr:rowOff>
    </xdr:from>
    <xdr:to>
      <xdr:col>22</xdr:col>
      <xdr:colOff>114300</xdr:colOff>
      <xdr:row>35</xdr:row>
      <xdr:rowOff>89776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695707"/>
          <a:ext cx="698500" cy="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28549</xdr:rowOff>
    </xdr:from>
    <xdr:to>
      <xdr:col>18</xdr:col>
      <xdr:colOff>177800</xdr:colOff>
      <xdr:row>35</xdr:row>
      <xdr:rowOff>85357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38899"/>
          <a:ext cx="698500" cy="56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273024</xdr:rowOff>
    </xdr:from>
    <xdr:to>
      <xdr:col>19</xdr:col>
      <xdr:colOff>38100</xdr:colOff>
      <xdr:row>35</xdr:row>
      <xdr:rowOff>31724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41901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185890</xdr:rowOff>
    </xdr:from>
    <xdr:to>
      <xdr:col>15</xdr:col>
      <xdr:colOff>101600</xdr:colOff>
      <xdr:row>34</xdr:row>
      <xdr:rowOff>287489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453340"/>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297667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2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4800</xdr:rowOff>
    </xdr:from>
    <xdr:to>
      <xdr:col>29</xdr:col>
      <xdr:colOff>177800</xdr:colOff>
      <xdr:row>35</xdr:row>
      <xdr:rowOff>106400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15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192777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6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41301</xdr:rowOff>
    </xdr:from>
    <xdr:to>
      <xdr:col>26</xdr:col>
      <xdr:colOff>101600</xdr:colOff>
      <xdr:row>35</xdr:row>
      <xdr:rowOff>142901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5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153078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20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38976</xdr:rowOff>
    </xdr:from>
    <xdr:to>
      <xdr:col>22</xdr:col>
      <xdr:colOff>165100</xdr:colOff>
      <xdr:row>35</xdr:row>
      <xdr:rowOff>140576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4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150753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1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34557</xdr:rowOff>
    </xdr:from>
    <xdr:to>
      <xdr:col>19</xdr:col>
      <xdr:colOff>38100</xdr:colOff>
      <xdr:row>35</xdr:row>
      <xdr:rowOff>136157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4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120934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320649</xdr:rowOff>
    </xdr:from>
    <xdr:to>
      <xdr:col>15</xdr:col>
      <xdr:colOff>101600</xdr:colOff>
      <xdr:row>35</xdr:row>
      <xdr:rowOff>79349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8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64126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100,322
98,516
19.80
56,444,435
54,640,765
1,474,095
21,839,313
29,072,356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80835</xdr:rowOff>
    </xdr:from>
    <xdr:to>
      <xdr:col>24</xdr:col>
      <xdr:colOff>63500</xdr:colOff>
      <xdr:row>35</xdr:row>
      <xdr:rowOff>133665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81585"/>
          <a:ext cx="838200" cy="5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133665</xdr:rowOff>
    </xdr:from>
    <xdr:to>
      <xdr:col>19</xdr:col>
      <xdr:colOff>177800</xdr:colOff>
      <xdr:row>36</xdr:row>
      <xdr:rowOff>39939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344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39939</xdr:rowOff>
    </xdr:from>
    <xdr:to>
      <xdr:col>15</xdr:col>
      <xdr:colOff>50800</xdr:colOff>
      <xdr:row>36</xdr:row>
      <xdr:rowOff>106050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12139"/>
          <a:ext cx="889000" cy="6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106050</xdr:rowOff>
    </xdr:from>
    <xdr:to>
      <xdr:col>10</xdr:col>
      <xdr:colOff>114300</xdr:colOff>
      <xdr:row>37</xdr:row>
      <xdr:rowOff>135196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78250"/>
          <a:ext cx="889000" cy="20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107919</xdr:rowOff>
    </xdr:from>
    <xdr:to>
      <xdr:col>10</xdr:col>
      <xdr:colOff>165100</xdr:colOff>
      <xdr:row>35</xdr:row>
      <xdr:rowOff>38069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54596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17645</xdr:rowOff>
    </xdr:from>
    <xdr:to>
      <xdr:col>6</xdr:col>
      <xdr:colOff>38100</xdr:colOff>
      <xdr:row>34</xdr:row>
      <xdr:rowOff>119245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8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135772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6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30035</xdr:rowOff>
    </xdr:from>
    <xdr:to>
      <xdr:col>24</xdr:col>
      <xdr:colOff>114300</xdr:colOff>
      <xdr:row>35</xdr:row>
      <xdr:rowOff>131635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52912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8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82865</xdr:rowOff>
    </xdr:from>
    <xdr:to>
      <xdr:col>20</xdr:col>
      <xdr:colOff>38100</xdr:colOff>
      <xdr:row>36</xdr:row>
      <xdr:rowOff>13015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8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29542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5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160589</xdr:rowOff>
    </xdr:from>
    <xdr:to>
      <xdr:col>15</xdr:col>
      <xdr:colOff>101600</xdr:colOff>
      <xdr:row>36</xdr:row>
      <xdr:rowOff>90739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81866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55250</xdr:rowOff>
    </xdr:from>
    <xdr:to>
      <xdr:col>10</xdr:col>
      <xdr:colOff>165100</xdr:colOff>
      <xdr:row>36</xdr:row>
      <xdr:rowOff>156850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147977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84396</xdr:rowOff>
    </xdr:from>
    <xdr:to>
      <xdr:col>6</xdr:col>
      <xdr:colOff>38100</xdr:colOff>
      <xdr:row>38</xdr:row>
      <xdr:rowOff>14546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2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48015</xdr:rowOff>
    </xdr:from>
    <xdr:to>
      <xdr:col>24</xdr:col>
      <xdr:colOff>63500</xdr:colOff>
      <xdr:row>58</xdr:row>
      <xdr:rowOff>168259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92115"/>
          <a:ext cx="8382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121526</xdr:rowOff>
    </xdr:from>
    <xdr:to>
      <xdr:col>19</xdr:col>
      <xdr:colOff>177800</xdr:colOff>
      <xdr:row>58</xdr:row>
      <xdr:rowOff>48015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94176"/>
          <a:ext cx="889000" cy="9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121526</xdr:rowOff>
    </xdr:from>
    <xdr:to>
      <xdr:col>15</xdr:col>
      <xdr:colOff>50800</xdr:colOff>
      <xdr:row>58</xdr:row>
      <xdr:rowOff>89604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4176"/>
          <a:ext cx="889000" cy="13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38104</xdr:rowOff>
    </xdr:from>
    <xdr:to>
      <xdr:col>10</xdr:col>
      <xdr:colOff>114300</xdr:colOff>
      <xdr:row>58</xdr:row>
      <xdr:rowOff>89604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82204"/>
          <a:ext cx="8890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108576</xdr:rowOff>
    </xdr:from>
    <xdr:to>
      <xdr:col>10</xdr:col>
      <xdr:colOff>165100</xdr:colOff>
      <xdr:row>57</xdr:row>
      <xdr:rowOff>38726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117459</xdr:rowOff>
    </xdr:from>
    <xdr:to>
      <xdr:col>24</xdr:col>
      <xdr:colOff>114300</xdr:colOff>
      <xdr:row>59</xdr:row>
      <xdr:rowOff>47609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32386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168665</xdr:rowOff>
    </xdr:from>
    <xdr:to>
      <xdr:col>20</xdr:col>
      <xdr:colOff>38100</xdr:colOff>
      <xdr:row>58</xdr:row>
      <xdr:rowOff>98815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89942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3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70726</xdr:rowOff>
    </xdr:from>
    <xdr:to>
      <xdr:col>15</xdr:col>
      <xdr:colOff>101600</xdr:colOff>
      <xdr:row>58</xdr:row>
      <xdr:rowOff>876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163453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38804</xdr:rowOff>
    </xdr:from>
    <xdr:to>
      <xdr:col>10</xdr:col>
      <xdr:colOff>165100</xdr:colOff>
      <xdr:row>58</xdr:row>
      <xdr:rowOff>140404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131531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158754</xdr:rowOff>
    </xdr:from>
    <xdr:to>
      <xdr:col>6</xdr:col>
      <xdr:colOff>38100</xdr:colOff>
      <xdr:row>58</xdr:row>
      <xdr:rowOff>88904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80031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939</xdr:rowOff>
    </xdr:from>
    <xdr:to>
      <xdr:col>24</xdr:col>
      <xdr:colOff>63500</xdr:colOff>
      <xdr:row>77</xdr:row>
      <xdr:rowOff>23800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025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23800</xdr:rowOff>
    </xdr:from>
    <xdr:to>
      <xdr:col>19</xdr:col>
      <xdr:colOff>177800</xdr:colOff>
      <xdr:row>77</xdr:row>
      <xdr:rowOff>49746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25450"/>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38545</xdr:rowOff>
    </xdr:from>
    <xdr:to>
      <xdr:col>15</xdr:col>
      <xdr:colOff>50800</xdr:colOff>
      <xdr:row>77</xdr:row>
      <xdr:rowOff>49746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40195"/>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28944</xdr:rowOff>
    </xdr:from>
    <xdr:to>
      <xdr:col>10</xdr:col>
      <xdr:colOff>114300</xdr:colOff>
      <xdr:row>77</xdr:row>
      <xdr:rowOff>38545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3059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109474</xdr:rowOff>
    </xdr:from>
    <xdr:to>
      <xdr:col>10</xdr:col>
      <xdr:colOff>165100</xdr:colOff>
      <xdr:row>76</xdr:row>
      <xdr:rowOff>39624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56151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145821</xdr:rowOff>
    </xdr:from>
    <xdr:to>
      <xdr:col>6</xdr:col>
      <xdr:colOff>38100</xdr:colOff>
      <xdr:row>76</xdr:row>
      <xdr:rowOff>75971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92498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7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121589</xdr:rowOff>
    </xdr:from>
    <xdr:to>
      <xdr:col>24</xdr:col>
      <xdr:colOff>114300</xdr:colOff>
      <xdr:row>77</xdr:row>
      <xdr:rowOff>51739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5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100016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144450</xdr:rowOff>
    </xdr:from>
    <xdr:to>
      <xdr:col>20</xdr:col>
      <xdr:colOff>38100</xdr:colOff>
      <xdr:row>77</xdr:row>
      <xdr:rowOff>74600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65727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170396</xdr:rowOff>
    </xdr:from>
    <xdr:to>
      <xdr:col>15</xdr:col>
      <xdr:colOff>101600</xdr:colOff>
      <xdr:row>77</xdr:row>
      <xdr:rowOff>100546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91673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9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159195</xdr:rowOff>
    </xdr:from>
    <xdr:to>
      <xdr:col>10</xdr:col>
      <xdr:colOff>165100</xdr:colOff>
      <xdr:row>77</xdr:row>
      <xdr:rowOff>89345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80472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8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149594</xdr:rowOff>
    </xdr:from>
    <xdr:to>
      <xdr:col>6</xdr:col>
      <xdr:colOff>38100</xdr:colOff>
      <xdr:row>77</xdr:row>
      <xdr:rowOff>79744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70871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35230</xdr:rowOff>
    </xdr:from>
    <xdr:to>
      <xdr:col>24</xdr:col>
      <xdr:colOff>63500</xdr:colOff>
      <xdr:row>93</xdr:row>
      <xdr:rowOff>70991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980080"/>
          <a:ext cx="838200" cy="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169822</xdr:rowOff>
    </xdr:from>
    <xdr:to>
      <xdr:col>19</xdr:col>
      <xdr:colOff>177800</xdr:colOff>
      <xdr:row>93</xdr:row>
      <xdr:rowOff>70991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943222"/>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169822</xdr:rowOff>
    </xdr:from>
    <xdr:to>
      <xdr:col>15</xdr:col>
      <xdr:colOff>50800</xdr:colOff>
      <xdr:row>94</xdr:row>
      <xdr:rowOff>49822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943222"/>
          <a:ext cx="889000" cy="22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49822</xdr:rowOff>
    </xdr:from>
    <xdr:to>
      <xdr:col>10</xdr:col>
      <xdr:colOff>114300</xdr:colOff>
      <xdr:row>94</xdr:row>
      <xdr:rowOff>90125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166122"/>
          <a:ext cx="889000" cy="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113102</xdr:rowOff>
    </xdr:from>
    <xdr:to>
      <xdr:col>10</xdr:col>
      <xdr:colOff>165100</xdr:colOff>
      <xdr:row>96</xdr:row>
      <xdr:rowOff>43252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34379</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49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121780</xdr:rowOff>
    </xdr:from>
    <xdr:to>
      <xdr:col>6</xdr:col>
      <xdr:colOff>38100</xdr:colOff>
      <xdr:row>97</xdr:row>
      <xdr:rowOff>51930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43057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7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155880</xdr:rowOff>
    </xdr:from>
    <xdr:to>
      <xdr:col>24</xdr:col>
      <xdr:colOff>114300</xdr:colOff>
      <xdr:row>93</xdr:row>
      <xdr:rowOff>86030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9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7307</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78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20191</xdr:rowOff>
    </xdr:from>
    <xdr:to>
      <xdr:col>20</xdr:col>
      <xdr:colOff>38100</xdr:colOff>
      <xdr:row>93</xdr:row>
      <xdr:rowOff>121791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9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138318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74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119022</xdr:rowOff>
    </xdr:from>
    <xdr:to>
      <xdr:col>15</xdr:col>
      <xdr:colOff>101600</xdr:colOff>
      <xdr:row>93</xdr:row>
      <xdr:rowOff>49172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89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65699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66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170472</xdr:rowOff>
    </xdr:from>
    <xdr:to>
      <xdr:col>10</xdr:col>
      <xdr:colOff>165100</xdr:colOff>
      <xdr:row>94</xdr:row>
      <xdr:rowOff>100622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1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117149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89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39325</xdr:rowOff>
    </xdr:from>
    <xdr:to>
      <xdr:col>6</xdr:col>
      <xdr:colOff>38100</xdr:colOff>
      <xdr:row>94</xdr:row>
      <xdr:rowOff>140925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1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157452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93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136633</xdr:rowOff>
    </xdr:from>
    <xdr:to>
      <xdr:col>54</xdr:col>
      <xdr:colOff>189865</xdr:colOff>
      <xdr:row>38</xdr:row>
      <xdr:rowOff>108915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51583"/>
          <a:ext cx="1270" cy="117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112742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108915</xdr:rowOff>
    </xdr:from>
    <xdr:to>
      <xdr:col>55</xdr:col>
      <xdr:colOff>88900</xdr:colOff>
      <xdr:row>38</xdr:row>
      <xdr:rowOff>108915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83310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136633</xdr:rowOff>
    </xdr:from>
    <xdr:to>
      <xdr:col>55</xdr:col>
      <xdr:colOff>88900</xdr:colOff>
      <xdr:row>31</xdr:row>
      <xdr:rowOff>136633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5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154283</xdr:rowOff>
    </xdr:from>
    <xdr:to>
      <xdr:col>55</xdr:col>
      <xdr:colOff>0</xdr:colOff>
      <xdr:row>36</xdr:row>
      <xdr:rowOff>171075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26483"/>
          <a:ext cx="838200" cy="1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136155</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08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157728</xdr:rowOff>
    </xdr:from>
    <xdr:to>
      <xdr:col>55</xdr:col>
      <xdr:colOff>50800</xdr:colOff>
      <xdr:row>37</xdr:row>
      <xdr:rowOff>87878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2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171075</xdr:rowOff>
    </xdr:from>
    <xdr:to>
      <xdr:col>50</xdr:col>
      <xdr:colOff>114300</xdr:colOff>
      <xdr:row>37</xdr:row>
      <xdr:rowOff>16732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43275"/>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142287</xdr:rowOff>
    </xdr:from>
    <xdr:to>
      <xdr:col>50</xdr:col>
      <xdr:colOff>165100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63564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145062</xdr:rowOff>
    </xdr:from>
    <xdr:to>
      <xdr:col>45</xdr:col>
      <xdr:colOff>177800</xdr:colOff>
      <xdr:row>37</xdr:row>
      <xdr:rowOff>16732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60012"/>
          <a:ext cx="889000" cy="90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4175</xdr:rowOff>
    </xdr:from>
    <xdr:to>
      <xdr:col>46</xdr:col>
      <xdr:colOff>38100</xdr:colOff>
      <xdr:row>37</xdr:row>
      <xdr:rowOff>105775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96902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145062</xdr:rowOff>
    </xdr:from>
    <xdr:to>
      <xdr:col>41</xdr:col>
      <xdr:colOff>50800</xdr:colOff>
      <xdr:row>37</xdr:row>
      <xdr:rowOff>112020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60012"/>
          <a:ext cx="889000" cy="99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74927</xdr:rowOff>
    </xdr:from>
    <xdr:to>
      <xdr:col>41</xdr:col>
      <xdr:colOff>101600</xdr:colOff>
      <xdr:row>31</xdr:row>
      <xdr:rowOff>5077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21604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83290</xdr:rowOff>
    </xdr:from>
    <xdr:to>
      <xdr:col>36</xdr:col>
      <xdr:colOff>165100</xdr:colOff>
      <xdr:row>37</xdr:row>
      <xdr:rowOff>13440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5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29967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103483</xdr:rowOff>
    </xdr:from>
    <xdr:to>
      <xdr:col>55</xdr:col>
      <xdr:colOff>50800</xdr:colOff>
      <xdr:row>37</xdr:row>
      <xdr:rowOff>33633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126360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2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120275</xdr:rowOff>
    </xdr:from>
    <xdr:to>
      <xdr:col>50</xdr:col>
      <xdr:colOff>165100</xdr:colOff>
      <xdr:row>37</xdr:row>
      <xdr:rowOff>50425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66952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6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137382</xdr:rowOff>
    </xdr:from>
    <xdr:to>
      <xdr:col>46</xdr:col>
      <xdr:colOff>38100</xdr:colOff>
      <xdr:row>37</xdr:row>
      <xdr:rowOff>67532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84059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0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94262</xdr:rowOff>
    </xdr:from>
    <xdr:to>
      <xdr:col>41</xdr:col>
      <xdr:colOff>101600</xdr:colOff>
      <xdr:row>32</xdr:row>
      <xdr:rowOff>24412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15539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0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61220</xdr:rowOff>
    </xdr:from>
    <xdr:to>
      <xdr:col>36</xdr:col>
      <xdr:colOff>165100</xdr:colOff>
      <xdr:row>37</xdr:row>
      <xdr:rowOff>162820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153947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120574</xdr:rowOff>
    </xdr:from>
    <xdr:to>
      <xdr:col>55</xdr:col>
      <xdr:colOff>0</xdr:colOff>
      <xdr:row>52</xdr:row>
      <xdr:rowOff>65088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8864524"/>
          <a:ext cx="838200" cy="1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120574</xdr:rowOff>
    </xdr:from>
    <xdr:to>
      <xdr:col>50</xdr:col>
      <xdr:colOff>114300</xdr:colOff>
      <xdr:row>53</xdr:row>
      <xdr:rowOff>66269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8864524"/>
          <a:ext cx="889000" cy="2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66269</xdr:rowOff>
    </xdr:from>
    <xdr:to>
      <xdr:col>45</xdr:col>
      <xdr:colOff>177800</xdr:colOff>
      <xdr:row>53</xdr:row>
      <xdr:rowOff>109868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153119"/>
          <a:ext cx="889000" cy="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94374</xdr:rowOff>
    </xdr:from>
    <xdr:to>
      <xdr:col>41</xdr:col>
      <xdr:colOff>50800</xdr:colOff>
      <xdr:row>53</xdr:row>
      <xdr:rowOff>109868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181224"/>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98349</xdr:rowOff>
    </xdr:from>
    <xdr:to>
      <xdr:col>41</xdr:col>
      <xdr:colOff>101600</xdr:colOff>
      <xdr:row>54</xdr:row>
      <xdr:rowOff>28499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19626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131242</xdr:rowOff>
    </xdr:from>
    <xdr:to>
      <xdr:col>36</xdr:col>
      <xdr:colOff>165100</xdr:colOff>
      <xdr:row>54</xdr:row>
      <xdr:rowOff>61392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21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52519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1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14288</xdr:rowOff>
    </xdr:from>
    <xdr:to>
      <xdr:col>55</xdr:col>
      <xdr:colOff>50800</xdr:colOff>
      <xdr:row>52</xdr:row>
      <xdr:rowOff>115888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89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37165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78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69774</xdr:rowOff>
    </xdr:from>
    <xdr:to>
      <xdr:col>50</xdr:col>
      <xdr:colOff>165100</xdr:colOff>
      <xdr:row>51</xdr:row>
      <xdr:rowOff>171374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88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16451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858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15469</xdr:rowOff>
    </xdr:from>
    <xdr:to>
      <xdr:col>46</xdr:col>
      <xdr:colOff>38100</xdr:colOff>
      <xdr:row>53</xdr:row>
      <xdr:rowOff>117069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10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133596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88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59068</xdr:rowOff>
    </xdr:from>
    <xdr:to>
      <xdr:col>41</xdr:col>
      <xdr:colOff>101600</xdr:colOff>
      <xdr:row>53</xdr:row>
      <xdr:rowOff>160668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14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5745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89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43574</xdr:rowOff>
    </xdr:from>
    <xdr:to>
      <xdr:col>36</xdr:col>
      <xdr:colOff>165100</xdr:colOff>
      <xdr:row>53</xdr:row>
      <xdr:rowOff>145174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13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161701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8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106393</xdr:rowOff>
    </xdr:from>
    <xdr:to>
      <xdr:col>55</xdr:col>
      <xdr:colOff>0</xdr:colOff>
      <xdr:row>75</xdr:row>
      <xdr:rowOff>1786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793693"/>
          <a:ext cx="8382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106393</xdr:rowOff>
    </xdr:from>
    <xdr:to>
      <xdr:col>50</xdr:col>
      <xdr:colOff>114300</xdr:colOff>
      <xdr:row>75</xdr:row>
      <xdr:rowOff>101318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793693"/>
          <a:ext cx="889000" cy="16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101318</xdr:rowOff>
    </xdr:from>
    <xdr:to>
      <xdr:col>45</xdr:col>
      <xdr:colOff>177800</xdr:colOff>
      <xdr:row>76</xdr:row>
      <xdr:rowOff>86711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960068"/>
          <a:ext cx="889000" cy="15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86711</xdr:rowOff>
    </xdr:from>
    <xdr:to>
      <xdr:col>41</xdr:col>
      <xdr:colOff>50800</xdr:colOff>
      <xdr:row>76</xdr:row>
      <xdr:rowOff>129139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116911"/>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162601</xdr:rowOff>
    </xdr:from>
    <xdr:to>
      <xdr:col>41</xdr:col>
      <xdr:colOff>101600</xdr:colOff>
      <xdr:row>76</xdr:row>
      <xdr:rowOff>92751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109278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45512</xdr:rowOff>
    </xdr:from>
    <xdr:to>
      <xdr:col>36</xdr:col>
      <xdr:colOff>165100</xdr:colOff>
      <xdr:row>76</xdr:row>
      <xdr:rowOff>147112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163639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8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122436</xdr:rowOff>
    </xdr:from>
    <xdr:to>
      <xdr:col>55</xdr:col>
      <xdr:colOff>50800</xdr:colOff>
      <xdr:row>75</xdr:row>
      <xdr:rowOff>52586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80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145313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66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55593</xdr:rowOff>
    </xdr:from>
    <xdr:to>
      <xdr:col>50</xdr:col>
      <xdr:colOff>165100</xdr:colOff>
      <xdr:row>74</xdr:row>
      <xdr:rowOff>157193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7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2270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51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50518</xdr:rowOff>
    </xdr:from>
    <xdr:to>
      <xdr:col>46</xdr:col>
      <xdr:colOff>38100</xdr:colOff>
      <xdr:row>75</xdr:row>
      <xdr:rowOff>152118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90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168645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68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35911</xdr:rowOff>
    </xdr:from>
    <xdr:to>
      <xdr:col>41</xdr:col>
      <xdr:colOff>101600</xdr:colOff>
      <xdr:row>76</xdr:row>
      <xdr:rowOff>137511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128638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15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78339</xdr:rowOff>
    </xdr:from>
    <xdr:to>
      <xdr:col>36</xdr:col>
      <xdr:colOff>165100</xdr:colOff>
      <xdr:row>77</xdr:row>
      <xdr:rowOff>8489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171066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20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92436</xdr:rowOff>
    </xdr:from>
    <xdr:to>
      <xdr:col>55</xdr:col>
      <xdr:colOff>0</xdr:colOff>
      <xdr:row>97</xdr:row>
      <xdr:rowOff>6445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208736"/>
          <a:ext cx="838200" cy="4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92436</xdr:rowOff>
    </xdr:from>
    <xdr:to>
      <xdr:col>50</xdr:col>
      <xdr:colOff>114300</xdr:colOff>
      <xdr:row>95</xdr:row>
      <xdr:rowOff>92075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208736"/>
          <a:ext cx="889000" cy="17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157893</xdr:rowOff>
    </xdr:from>
    <xdr:to>
      <xdr:col>45</xdr:col>
      <xdr:colOff>177800</xdr:colOff>
      <xdr:row>95</xdr:row>
      <xdr:rowOff>92075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274193"/>
          <a:ext cx="889000" cy="10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91084</xdr:rowOff>
    </xdr:from>
    <xdr:to>
      <xdr:col>41</xdr:col>
      <xdr:colOff>50800</xdr:colOff>
      <xdr:row>94</xdr:row>
      <xdr:rowOff>157893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035934"/>
          <a:ext cx="889000" cy="23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122789</xdr:rowOff>
    </xdr:from>
    <xdr:to>
      <xdr:col>41</xdr:col>
      <xdr:colOff>101600</xdr:colOff>
      <xdr:row>95</xdr:row>
      <xdr:rowOff>52939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44066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84119</xdr:rowOff>
    </xdr:from>
    <xdr:to>
      <xdr:col>36</xdr:col>
      <xdr:colOff>165100</xdr:colOff>
      <xdr:row>95</xdr:row>
      <xdr:rowOff>14269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0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5396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127095</xdr:rowOff>
    </xdr:from>
    <xdr:to>
      <xdr:col>55</xdr:col>
      <xdr:colOff>50800</xdr:colOff>
      <xdr:row>97</xdr:row>
      <xdr:rowOff>57245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105522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6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41636</xdr:rowOff>
    </xdr:from>
    <xdr:to>
      <xdr:col>50</xdr:col>
      <xdr:colOff>165100</xdr:colOff>
      <xdr:row>94</xdr:row>
      <xdr:rowOff>143236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1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159763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41275</xdr:rowOff>
    </xdr:from>
    <xdr:to>
      <xdr:col>46</xdr:col>
      <xdr:colOff>38100</xdr:colOff>
      <xdr:row>95</xdr:row>
      <xdr:rowOff>142875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159402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0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107093</xdr:rowOff>
    </xdr:from>
    <xdr:to>
      <xdr:col>41</xdr:col>
      <xdr:colOff>101600</xdr:colOff>
      <xdr:row>95</xdr:row>
      <xdr:rowOff>37243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2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53770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40284</xdr:rowOff>
    </xdr:from>
    <xdr:to>
      <xdr:col>36</xdr:col>
      <xdr:colOff>165100</xdr:colOff>
      <xdr:row>93</xdr:row>
      <xdr:rowOff>141884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59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158411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76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91730</xdr:rowOff>
    </xdr:from>
    <xdr:to>
      <xdr:col>72</xdr:col>
      <xdr:colOff>38100</xdr:colOff>
      <xdr:row>37</xdr:row>
      <xdr:rowOff>21880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2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38407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0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60706</xdr:rowOff>
    </xdr:from>
    <xdr:to>
      <xdr:col>67</xdr:col>
      <xdr:colOff>101600</xdr:colOff>
      <xdr:row>34</xdr:row>
      <xdr:rowOff>162306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89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7383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66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20999</xdr:rowOff>
    </xdr:from>
    <xdr:to>
      <xdr:col>85</xdr:col>
      <xdr:colOff>127000</xdr:colOff>
      <xdr:row>76</xdr:row>
      <xdr:rowOff>25724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51199"/>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23171</xdr:rowOff>
    </xdr:from>
    <xdr:to>
      <xdr:col>81</xdr:col>
      <xdr:colOff>50800</xdr:colOff>
      <xdr:row>76</xdr:row>
      <xdr:rowOff>25724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53371"/>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22389</xdr:rowOff>
    </xdr:from>
    <xdr:to>
      <xdr:col>76</xdr:col>
      <xdr:colOff>114300</xdr:colOff>
      <xdr:row>76</xdr:row>
      <xdr:rowOff>23171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052589"/>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22389</xdr:rowOff>
    </xdr:from>
    <xdr:to>
      <xdr:col>71</xdr:col>
      <xdr:colOff>177800</xdr:colOff>
      <xdr:row>76</xdr:row>
      <xdr:rowOff>26296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52589"/>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163328</xdr:rowOff>
    </xdr:from>
    <xdr:to>
      <xdr:col>72</xdr:col>
      <xdr:colOff>38100</xdr:colOff>
      <xdr:row>74</xdr:row>
      <xdr:rowOff>93478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110005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154584</xdr:rowOff>
    </xdr:from>
    <xdr:to>
      <xdr:col>67</xdr:col>
      <xdr:colOff>101600</xdr:colOff>
      <xdr:row>73</xdr:row>
      <xdr:rowOff>84734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49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101261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2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141649</xdr:rowOff>
    </xdr:from>
    <xdr:to>
      <xdr:col>85</xdr:col>
      <xdr:colOff>177800</xdr:colOff>
      <xdr:row>76</xdr:row>
      <xdr:rowOff>71800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003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120076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146374</xdr:rowOff>
    </xdr:from>
    <xdr:to>
      <xdr:col>81</xdr:col>
      <xdr:colOff>101600</xdr:colOff>
      <xdr:row>76</xdr:row>
      <xdr:rowOff>76524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67651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09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143821</xdr:rowOff>
    </xdr:from>
    <xdr:to>
      <xdr:col>76</xdr:col>
      <xdr:colOff>165100</xdr:colOff>
      <xdr:row>76</xdr:row>
      <xdr:rowOff>73971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65098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9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143040</xdr:rowOff>
    </xdr:from>
    <xdr:to>
      <xdr:col>72</xdr:col>
      <xdr:colOff>38100</xdr:colOff>
      <xdr:row>76</xdr:row>
      <xdr:rowOff>73189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01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64316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9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146946</xdr:rowOff>
    </xdr:from>
    <xdr:to>
      <xdr:col>67</xdr:col>
      <xdr:colOff>101600</xdr:colOff>
      <xdr:row>76</xdr:row>
      <xdr:rowOff>77096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68223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86291</xdr:rowOff>
    </xdr:from>
    <xdr:to>
      <xdr:col>85</xdr:col>
      <xdr:colOff>127000</xdr:colOff>
      <xdr:row>98</xdr:row>
      <xdr:rowOff>712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16941"/>
          <a:ext cx="838200" cy="8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86291</xdr:rowOff>
    </xdr:from>
    <xdr:to>
      <xdr:col>81</xdr:col>
      <xdr:colOff>50800</xdr:colOff>
      <xdr:row>98</xdr:row>
      <xdr:rowOff>72994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16941"/>
          <a:ext cx="889000" cy="15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72994</xdr:rowOff>
    </xdr:from>
    <xdr:to>
      <xdr:col>76</xdr:col>
      <xdr:colOff>114300</xdr:colOff>
      <xdr:row>98</xdr:row>
      <xdr:rowOff>94117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75094"/>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94117</xdr:rowOff>
    </xdr:from>
    <xdr:to>
      <xdr:col>71</xdr:col>
      <xdr:colOff>177800</xdr:colOff>
      <xdr:row>98</xdr:row>
      <xdr:rowOff>100487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96217"/>
          <a:ext cx="8890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43363</xdr:rowOff>
    </xdr:from>
    <xdr:to>
      <xdr:col>72</xdr:col>
      <xdr:colOff>38100</xdr:colOff>
      <xdr:row>98</xdr:row>
      <xdr:rowOff>144963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136090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3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54313</xdr:rowOff>
    </xdr:from>
    <xdr:to>
      <xdr:col>67</xdr:col>
      <xdr:colOff>101600</xdr:colOff>
      <xdr:row>98</xdr:row>
      <xdr:rowOff>155913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5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147040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4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121362</xdr:rowOff>
    </xdr:from>
    <xdr:to>
      <xdr:col>85</xdr:col>
      <xdr:colOff>177800</xdr:colOff>
      <xdr:row>98</xdr:row>
      <xdr:rowOff>51512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144239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35491</xdr:rowOff>
    </xdr:from>
    <xdr:to>
      <xdr:col>81</xdr:col>
      <xdr:colOff>101600</xdr:colOff>
      <xdr:row>97</xdr:row>
      <xdr:rowOff>137091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153618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4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22194</xdr:rowOff>
    </xdr:from>
    <xdr:to>
      <xdr:col>76</xdr:col>
      <xdr:colOff>165100</xdr:colOff>
      <xdr:row>98</xdr:row>
      <xdr:rowOff>123794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114921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1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43317</xdr:rowOff>
    </xdr:from>
    <xdr:to>
      <xdr:col>72</xdr:col>
      <xdr:colOff>38100</xdr:colOff>
      <xdr:row>98</xdr:row>
      <xdr:rowOff>144917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4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161444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2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49687</xdr:rowOff>
    </xdr:from>
    <xdr:to>
      <xdr:col>67</xdr:col>
      <xdr:colOff>101600</xdr:colOff>
      <xdr:row>98</xdr:row>
      <xdr:rowOff>151287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167814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62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6114</xdr:rowOff>
    </xdr:from>
    <xdr:to>
      <xdr:col>102</xdr:col>
      <xdr:colOff>165100</xdr:colOff>
      <xdr:row>37</xdr:row>
      <xdr:rowOff>107714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124241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3175</xdr:rowOff>
    </xdr:from>
    <xdr:to>
      <xdr:col>98</xdr:col>
      <xdr:colOff>38100</xdr:colOff>
      <xdr:row>37</xdr:row>
      <xdr:rowOff>104775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121302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42717</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8267"/>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49276</xdr:rowOff>
    </xdr:from>
    <xdr:to>
      <xdr:col>102</xdr:col>
      <xdr:colOff>165100</xdr:colOff>
      <xdr:row>58</xdr:row>
      <xdr:rowOff>150876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63850</xdr:rowOff>
    </xdr:from>
    <xdr:to>
      <xdr:col>98</xdr:col>
      <xdr:colOff>38100</xdr:colOff>
      <xdr:row>58</xdr:row>
      <xdr:rowOff>165450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10527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163367</xdr:rowOff>
    </xdr:from>
    <xdr:to>
      <xdr:col>98</xdr:col>
      <xdr:colOff>38100</xdr:colOff>
      <xdr:row>59</xdr:row>
      <xdr:rowOff>93517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84644</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200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68263</xdr:rowOff>
    </xdr:from>
    <xdr:to>
      <xdr:col>116</xdr:col>
      <xdr:colOff>63500</xdr:colOff>
      <xdr:row>76</xdr:row>
      <xdr:rowOff>12409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55563"/>
          <a:ext cx="838200" cy="28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92646</xdr:rowOff>
    </xdr:from>
    <xdr:to>
      <xdr:col>111</xdr:col>
      <xdr:colOff>177800</xdr:colOff>
      <xdr:row>76</xdr:row>
      <xdr:rowOff>12409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51396"/>
          <a:ext cx="889000" cy="9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92646</xdr:rowOff>
    </xdr:from>
    <xdr:to>
      <xdr:col>107</xdr:col>
      <xdr:colOff>50800</xdr:colOff>
      <xdr:row>77</xdr:row>
      <xdr:rowOff>18275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51396"/>
          <a:ext cx="889000" cy="2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18275</xdr:rowOff>
    </xdr:from>
    <xdr:to>
      <xdr:col>102</xdr:col>
      <xdr:colOff>114300</xdr:colOff>
      <xdr:row>77</xdr:row>
      <xdr:rowOff>100876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19925"/>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51067</xdr:rowOff>
    </xdr:from>
    <xdr:to>
      <xdr:col>102</xdr:col>
      <xdr:colOff>165100</xdr:colOff>
      <xdr:row>75</xdr:row>
      <xdr:rowOff>152667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169194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105664</xdr:rowOff>
    </xdr:from>
    <xdr:to>
      <xdr:col>98</xdr:col>
      <xdr:colOff>38100</xdr:colOff>
      <xdr:row>73</xdr:row>
      <xdr:rowOff>35814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52341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17463</xdr:rowOff>
    </xdr:from>
    <xdr:to>
      <xdr:col>116</xdr:col>
      <xdr:colOff>114300</xdr:colOff>
      <xdr:row>74</xdr:row>
      <xdr:rowOff>119063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40340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5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133058</xdr:rowOff>
    </xdr:from>
    <xdr:to>
      <xdr:col>112</xdr:col>
      <xdr:colOff>38100</xdr:colOff>
      <xdr:row>76</xdr:row>
      <xdr:rowOff>63209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91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54336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41846</xdr:rowOff>
    </xdr:from>
    <xdr:to>
      <xdr:col>107</xdr:col>
      <xdr:colOff>101600</xdr:colOff>
      <xdr:row>75</xdr:row>
      <xdr:rowOff>143446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159973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138925</xdr:rowOff>
    </xdr:from>
    <xdr:to>
      <xdr:col>102</xdr:col>
      <xdr:colOff>165100</xdr:colOff>
      <xdr:row>77</xdr:row>
      <xdr:rowOff>69075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60202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6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50076</xdr:rowOff>
    </xdr:from>
    <xdr:to>
      <xdr:col>98</xdr:col>
      <xdr:colOff>38100</xdr:colOff>
      <xdr:row>77</xdr:row>
      <xdr:rowOff>151676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142803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4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545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歳出額／人口</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となっている。全体的に見ると、概ね沖縄県平均値よりも下回っているが、扶助費については類似団体内平均値よりも高く、</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年度以降常に高い水準で推移し続けている状況にある。</a:t>
          </a:r>
          <a:r>
            <a:rPr kumimoji="1" lang="ja-JP" altLang="en-US" sz="1100">
              <a:solidFill>
                <a:schemeClr val="dk1"/>
              </a:solidFill>
              <a:effectLst/>
              <a:latin typeface="+mn-lt"/>
              <a:ea typeface="+mn-ea"/>
              <a:cs typeface="+mn-cs"/>
            </a:rPr>
            <a:t>また、普通建設事業費全体でみると、令和３年度以降、</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より高い水準で推移し続けている状況にある。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を含む沖縄県においては、全国よりも出生率が高い一方で、高齢化も進んでおり、子ども子育て支援施策や高齢化等の影響により社会保障関係経費は今後も増加傾向が続くと見込まれる。また、今後は、老朽化した公共施設の更新整備が続くことが予測されるため、普通建設事業の増加が</a:t>
          </a:r>
          <a:r>
            <a:rPr kumimoji="1" lang="ja-JP" altLang="en-US" sz="1100">
              <a:solidFill>
                <a:schemeClr val="dk1"/>
              </a:solidFill>
              <a:effectLst/>
              <a:latin typeface="+mn-lt"/>
              <a:ea typeface="+mn-ea"/>
              <a:cs typeface="+mn-cs"/>
            </a:rPr>
            <a:t>続くと</a:t>
          </a:r>
          <a:r>
            <a:rPr kumimoji="1" lang="ja-JP" altLang="ja-JP" sz="1100">
              <a:solidFill>
                <a:schemeClr val="dk1"/>
              </a:solidFill>
              <a:effectLst/>
              <a:latin typeface="+mn-lt"/>
              <a:ea typeface="+mn-ea"/>
              <a:cs typeface="+mn-cs"/>
            </a:rPr>
            <a:t>見込まれる。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今後の財政基盤の強化のためにも、引き続き歳出の抑制に努めるほか、市税の徴収率向上や、普天間未来基金やふるさと納税制度の活用、有料広告掲載等の取り組みを積極的に推進やネーミングライツ</a:t>
          </a:r>
          <a:r>
            <a:rPr kumimoji="1" lang="ja-JP" altLang="en-US" sz="1100">
              <a:solidFill>
                <a:schemeClr val="dk1"/>
              </a:solidFill>
              <a:effectLst/>
              <a:latin typeface="+mn-lt"/>
              <a:ea typeface="+mn-ea"/>
              <a:cs typeface="+mn-cs"/>
            </a:rPr>
            <a:t>等の継続により、</a:t>
          </a:r>
          <a:r>
            <a:rPr kumimoji="1" lang="ja-JP" altLang="ja-JP" sz="1100">
              <a:solidFill>
                <a:schemeClr val="dk1"/>
              </a:solidFill>
              <a:effectLst/>
              <a:latin typeface="+mn-lt"/>
              <a:ea typeface="+mn-ea"/>
              <a:cs typeface="+mn-cs"/>
            </a:rPr>
            <a:t>さらなる自主財源の確保を目指す。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100,322
98,516
19.80
56,444,435
54,640,765
1,474,095
21,839,313
29,072,356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38354</xdr:rowOff>
    </xdr:from>
    <xdr:to>
      <xdr:col>24</xdr:col>
      <xdr:colOff>63500</xdr:colOff>
      <xdr:row>33</xdr:row>
      <xdr:rowOff>46736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24754"/>
          <a:ext cx="838200" cy="1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17780</xdr:rowOff>
    </xdr:from>
    <xdr:to>
      <xdr:col>19</xdr:col>
      <xdr:colOff>177800</xdr:colOff>
      <xdr:row>33</xdr:row>
      <xdr:rowOff>46736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756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166370</xdr:rowOff>
    </xdr:from>
    <xdr:to>
      <xdr:col>15</xdr:col>
      <xdr:colOff>50800</xdr:colOff>
      <xdr:row>33</xdr:row>
      <xdr:rowOff>17780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52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63500</xdr:rowOff>
    </xdr:from>
    <xdr:to>
      <xdr:col>10</xdr:col>
      <xdr:colOff>114300</xdr:colOff>
      <xdr:row>32</xdr:row>
      <xdr:rowOff>166370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499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91948</xdr:rowOff>
    </xdr:from>
    <xdr:to>
      <xdr:col>10</xdr:col>
      <xdr:colOff>165100</xdr:colOff>
      <xdr:row>34</xdr:row>
      <xdr:rowOff>22098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13225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21844</xdr:rowOff>
    </xdr:from>
    <xdr:to>
      <xdr:col>6</xdr:col>
      <xdr:colOff>38100</xdr:colOff>
      <xdr:row>30</xdr:row>
      <xdr:rowOff>123444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1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139971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49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159004</xdr:rowOff>
    </xdr:from>
    <xdr:to>
      <xdr:col>24</xdr:col>
      <xdr:colOff>114300</xdr:colOff>
      <xdr:row>32</xdr:row>
      <xdr:rowOff>89154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10431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167386</xdr:rowOff>
    </xdr:from>
    <xdr:to>
      <xdr:col>20</xdr:col>
      <xdr:colOff>38100</xdr:colOff>
      <xdr:row>33</xdr:row>
      <xdr:rowOff>97536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114063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138430</xdr:rowOff>
    </xdr:from>
    <xdr:to>
      <xdr:col>15</xdr:col>
      <xdr:colOff>101600</xdr:colOff>
      <xdr:row>33</xdr:row>
      <xdr:rowOff>68580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85107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115570</xdr:rowOff>
    </xdr:from>
    <xdr:to>
      <xdr:col>10</xdr:col>
      <xdr:colOff>165100</xdr:colOff>
      <xdr:row>33</xdr:row>
      <xdr:rowOff>45720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62247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12700</xdr:rowOff>
    </xdr:from>
    <xdr:to>
      <xdr:col>6</xdr:col>
      <xdr:colOff>38100</xdr:colOff>
      <xdr:row>32</xdr:row>
      <xdr:rowOff>114300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105427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27503</xdr:rowOff>
    </xdr:from>
    <xdr:to>
      <xdr:col>24</xdr:col>
      <xdr:colOff>63500</xdr:colOff>
      <xdr:row>56</xdr:row>
      <xdr:rowOff>42440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28703"/>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42440</xdr:rowOff>
    </xdr:from>
    <xdr:to>
      <xdr:col>19</xdr:col>
      <xdr:colOff>177800</xdr:colOff>
      <xdr:row>56</xdr:row>
      <xdr:rowOff>145428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43640"/>
          <a:ext cx="889000" cy="10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24888</xdr:rowOff>
    </xdr:from>
    <xdr:to>
      <xdr:col>15</xdr:col>
      <xdr:colOff>50800</xdr:colOff>
      <xdr:row>56</xdr:row>
      <xdr:rowOff>145428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83188"/>
          <a:ext cx="889000" cy="46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24888</xdr:rowOff>
    </xdr:from>
    <xdr:to>
      <xdr:col>10</xdr:col>
      <xdr:colOff>114300</xdr:colOff>
      <xdr:row>56</xdr:row>
      <xdr:rowOff>168687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83188"/>
          <a:ext cx="889000" cy="48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20585</xdr:rowOff>
    </xdr:from>
    <xdr:to>
      <xdr:col>10</xdr:col>
      <xdr:colOff>165100</xdr:colOff>
      <xdr:row>54</xdr:row>
      <xdr:rowOff>122185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113312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7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148153</xdr:rowOff>
    </xdr:from>
    <xdr:to>
      <xdr:col>24</xdr:col>
      <xdr:colOff>114300</xdr:colOff>
      <xdr:row>56</xdr:row>
      <xdr:rowOff>78303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171030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163090</xdr:rowOff>
    </xdr:from>
    <xdr:to>
      <xdr:col>20</xdr:col>
      <xdr:colOff>38100</xdr:colOff>
      <xdr:row>56</xdr:row>
      <xdr:rowOff>93240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109767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6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94628</xdr:rowOff>
    </xdr:from>
    <xdr:to>
      <xdr:col>15</xdr:col>
      <xdr:colOff>101600</xdr:colOff>
      <xdr:row>57</xdr:row>
      <xdr:rowOff>24778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41305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7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145538</xdr:rowOff>
    </xdr:from>
    <xdr:to>
      <xdr:col>10</xdr:col>
      <xdr:colOff>165100</xdr:colOff>
      <xdr:row>54</xdr:row>
      <xdr:rowOff>75688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92215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0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117887</xdr:rowOff>
    </xdr:from>
    <xdr:to>
      <xdr:col>6</xdr:col>
      <xdr:colOff>38100</xdr:colOff>
      <xdr:row>57</xdr:row>
      <xdr:rowOff>48037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1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39164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1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9741</xdr:rowOff>
    </xdr:from>
    <xdr:to>
      <xdr:col>24</xdr:col>
      <xdr:colOff>63500</xdr:colOff>
      <xdr:row>74</xdr:row>
      <xdr:rowOff>144432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97041"/>
          <a:ext cx="838200" cy="13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48382</xdr:rowOff>
    </xdr:from>
    <xdr:to>
      <xdr:col>19</xdr:col>
      <xdr:colOff>177800</xdr:colOff>
      <xdr:row>74</xdr:row>
      <xdr:rowOff>144432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35682"/>
          <a:ext cx="889000" cy="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48382</xdr:rowOff>
    </xdr:from>
    <xdr:to>
      <xdr:col>15</xdr:col>
      <xdr:colOff>50800</xdr:colOff>
      <xdr:row>75</xdr:row>
      <xdr:rowOff>160015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35682"/>
          <a:ext cx="889000" cy="2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160015</xdr:rowOff>
    </xdr:from>
    <xdr:to>
      <xdr:col>10</xdr:col>
      <xdr:colOff>114300</xdr:colOff>
      <xdr:row>76</xdr:row>
      <xdr:rowOff>69276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18765"/>
          <a:ext cx="889000" cy="8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34288</xdr:rowOff>
    </xdr:from>
    <xdr:to>
      <xdr:col>10</xdr:col>
      <xdr:colOff>165100</xdr:colOff>
      <xdr:row>77</xdr:row>
      <xdr:rowOff>135888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127015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2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10771</xdr:rowOff>
    </xdr:from>
    <xdr:to>
      <xdr:col>6</xdr:col>
      <xdr:colOff>38100</xdr:colOff>
      <xdr:row>78</xdr:row>
      <xdr:rowOff>112371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8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103498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7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130391</xdr:rowOff>
    </xdr:from>
    <xdr:to>
      <xdr:col>24</xdr:col>
      <xdr:colOff>114300</xdr:colOff>
      <xdr:row>74</xdr:row>
      <xdr:rowOff>60541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153268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9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93632</xdr:rowOff>
    </xdr:from>
    <xdr:to>
      <xdr:col>20</xdr:col>
      <xdr:colOff>38100</xdr:colOff>
      <xdr:row>75</xdr:row>
      <xdr:rowOff>23782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40309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5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169032</xdr:rowOff>
    </xdr:from>
    <xdr:to>
      <xdr:col>15</xdr:col>
      <xdr:colOff>101600</xdr:colOff>
      <xdr:row>74</xdr:row>
      <xdr:rowOff>99182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115709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6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109215</xdr:rowOff>
    </xdr:from>
    <xdr:to>
      <xdr:col>10</xdr:col>
      <xdr:colOff>165100</xdr:colOff>
      <xdr:row>76</xdr:row>
      <xdr:rowOff>39365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55892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4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18476</xdr:rowOff>
    </xdr:from>
    <xdr:to>
      <xdr:col>6</xdr:col>
      <xdr:colOff>38100</xdr:colOff>
      <xdr:row>76</xdr:row>
      <xdr:rowOff>120076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136603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737376"/>
          <a:ext cx="1270" cy="1136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7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5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73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81407</xdr:rowOff>
    </xdr:from>
    <xdr:to>
      <xdr:col>24</xdr:col>
      <xdr:colOff>63500</xdr:colOff>
      <xdr:row>97</xdr:row>
      <xdr:rowOff>103649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712057"/>
          <a:ext cx="8382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33619</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2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81407</xdr:rowOff>
    </xdr:from>
    <xdr:to>
      <xdr:col>19</xdr:col>
      <xdr:colOff>177800</xdr:colOff>
      <xdr:row>97</xdr:row>
      <xdr:rowOff>92677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712057"/>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39738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1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92677</xdr:rowOff>
    </xdr:from>
    <xdr:to>
      <xdr:col>15</xdr:col>
      <xdr:colOff>50800</xdr:colOff>
      <xdr:row>98</xdr:row>
      <xdr:rowOff>61657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23327"/>
          <a:ext cx="889000" cy="1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66530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61657</xdr:rowOff>
    </xdr:from>
    <xdr:to>
      <xdr:col>10</xdr:col>
      <xdr:colOff>114300</xdr:colOff>
      <xdr:row>98</xdr:row>
      <xdr:rowOff>132682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863757"/>
          <a:ext cx="889000" cy="7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104170</xdr:rowOff>
    </xdr:from>
    <xdr:to>
      <xdr:col>10</xdr:col>
      <xdr:colOff>165100</xdr:colOff>
      <xdr:row>96</xdr:row>
      <xdr:rowOff>34320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50847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81014</xdr:rowOff>
    </xdr:from>
    <xdr:to>
      <xdr:col>6</xdr:col>
      <xdr:colOff>38100</xdr:colOff>
      <xdr:row>96</xdr:row>
      <xdr:rowOff>11164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36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27691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14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52849</xdr:rowOff>
    </xdr:from>
    <xdr:to>
      <xdr:col>24</xdr:col>
      <xdr:colOff>114300</xdr:colOff>
      <xdr:row>97</xdr:row>
      <xdr:rowOff>154449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31276</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6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30607</xdr:rowOff>
    </xdr:from>
    <xdr:to>
      <xdr:col>20</xdr:col>
      <xdr:colOff>38100</xdr:colOff>
      <xdr:row>97</xdr:row>
      <xdr:rowOff>132207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123334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5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41877</xdr:rowOff>
    </xdr:from>
    <xdr:to>
      <xdr:col>15</xdr:col>
      <xdr:colOff>101600</xdr:colOff>
      <xdr:row>97</xdr:row>
      <xdr:rowOff>143477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7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134604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7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10857</xdr:rowOff>
    </xdr:from>
    <xdr:to>
      <xdr:col>10</xdr:col>
      <xdr:colOff>165100</xdr:colOff>
      <xdr:row>98</xdr:row>
      <xdr:rowOff>112457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81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103584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9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81882</xdr:rowOff>
    </xdr:from>
    <xdr:to>
      <xdr:col>6</xdr:col>
      <xdr:colOff>38100</xdr:colOff>
      <xdr:row>99</xdr:row>
      <xdr:rowOff>12032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88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97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78359</xdr:rowOff>
    </xdr:from>
    <xdr:to>
      <xdr:col>55</xdr:col>
      <xdr:colOff>0</xdr:colOff>
      <xdr:row>37</xdr:row>
      <xdr:rowOff>79502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42200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130175</xdr:rowOff>
    </xdr:from>
    <xdr:to>
      <xdr:col>50</xdr:col>
      <xdr:colOff>114300</xdr:colOff>
      <xdr:row>37</xdr:row>
      <xdr:rowOff>78359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130925"/>
          <a:ext cx="889000" cy="29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130175</xdr:rowOff>
    </xdr:from>
    <xdr:to>
      <xdr:col>45</xdr:col>
      <xdr:colOff>177800</xdr:colOff>
      <xdr:row>36</xdr:row>
      <xdr:rowOff>142367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130925"/>
          <a:ext cx="88900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73025</xdr:rowOff>
    </xdr:from>
    <xdr:to>
      <xdr:col>41</xdr:col>
      <xdr:colOff>50800</xdr:colOff>
      <xdr:row>36</xdr:row>
      <xdr:rowOff>142367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245225"/>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155956</xdr:rowOff>
    </xdr:from>
    <xdr:to>
      <xdr:col>41</xdr:col>
      <xdr:colOff>101600</xdr:colOff>
      <xdr:row>36</xdr:row>
      <xdr:rowOff>86106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102633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159148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28702</xdr:rowOff>
    </xdr:from>
    <xdr:to>
      <xdr:col>55</xdr:col>
      <xdr:colOff>50800</xdr:colOff>
      <xdr:row>37</xdr:row>
      <xdr:rowOff>130302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51579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23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27559</xdr:rowOff>
    </xdr:from>
    <xdr:to>
      <xdr:col>50</xdr:col>
      <xdr:colOff>165100</xdr:colOff>
      <xdr:row>37</xdr:row>
      <xdr:rowOff>129159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145686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14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79375</xdr:rowOff>
    </xdr:from>
    <xdr:to>
      <xdr:col>46</xdr:col>
      <xdr:colOff>38100</xdr:colOff>
      <xdr:row>36</xdr:row>
      <xdr:rowOff>9525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26052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91567</xdr:rowOff>
    </xdr:from>
    <xdr:to>
      <xdr:col>41</xdr:col>
      <xdr:colOff>101600</xdr:colOff>
      <xdr:row>37</xdr:row>
      <xdr:rowOff>21717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12844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35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22225</xdr:rowOff>
    </xdr:from>
    <xdr:to>
      <xdr:col>36</xdr:col>
      <xdr:colOff>165100</xdr:colOff>
      <xdr:row>36</xdr:row>
      <xdr:rowOff>123825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140352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109754</xdr:rowOff>
    </xdr:from>
    <xdr:to>
      <xdr:col>55</xdr:col>
      <xdr:colOff>0</xdr:colOff>
      <xdr:row>58</xdr:row>
      <xdr:rowOff>112816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10053854"/>
          <a:ext cx="838200" cy="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109754</xdr:rowOff>
    </xdr:from>
    <xdr:to>
      <xdr:col>50</xdr:col>
      <xdr:colOff>114300</xdr:colOff>
      <xdr:row>58</xdr:row>
      <xdr:rowOff>113319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10053854"/>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109251</xdr:rowOff>
    </xdr:from>
    <xdr:to>
      <xdr:col>45</xdr:col>
      <xdr:colOff>177800</xdr:colOff>
      <xdr:row>58</xdr:row>
      <xdr:rowOff>113319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10053351"/>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109251</xdr:rowOff>
    </xdr:from>
    <xdr:to>
      <xdr:col>41</xdr:col>
      <xdr:colOff>50800</xdr:colOff>
      <xdr:row>58</xdr:row>
      <xdr:rowOff>122007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10053351"/>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126847</xdr:rowOff>
    </xdr:from>
    <xdr:to>
      <xdr:col>41</xdr:col>
      <xdr:colOff>101600</xdr:colOff>
      <xdr:row>54</xdr:row>
      <xdr:rowOff>56997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73524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51364</xdr:rowOff>
    </xdr:from>
    <xdr:to>
      <xdr:col>36</xdr:col>
      <xdr:colOff>165100</xdr:colOff>
      <xdr:row>52</xdr:row>
      <xdr:rowOff>152964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89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169491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87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62016</xdr:rowOff>
    </xdr:from>
    <xdr:to>
      <xdr:col>55</xdr:col>
      <xdr:colOff>50800</xdr:colOff>
      <xdr:row>58</xdr:row>
      <xdr:rowOff>163616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1000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148393</xdr:rowOff>
    </xdr:from>
    <xdr:ext cx="378565"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92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58954</xdr:rowOff>
    </xdr:from>
    <xdr:to>
      <xdr:col>50</xdr:col>
      <xdr:colOff>165100</xdr:colOff>
      <xdr:row>58</xdr:row>
      <xdr:rowOff>160554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100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151681</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50017" y="10095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62519</xdr:rowOff>
    </xdr:from>
    <xdr:to>
      <xdr:col>46</xdr:col>
      <xdr:colOff>38100</xdr:colOff>
      <xdr:row>58</xdr:row>
      <xdr:rowOff>164119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100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155246</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61017" y="10099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58451</xdr:rowOff>
    </xdr:from>
    <xdr:to>
      <xdr:col>41</xdr:col>
      <xdr:colOff>101600</xdr:colOff>
      <xdr:row>58</xdr:row>
      <xdr:rowOff>160051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100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151178</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2017" y="1009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71207</xdr:rowOff>
    </xdr:from>
    <xdr:to>
      <xdr:col>36</xdr:col>
      <xdr:colOff>165100</xdr:colOff>
      <xdr:row>59</xdr:row>
      <xdr:rowOff>1357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100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163934</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3017" y="10108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17914</xdr:rowOff>
    </xdr:from>
    <xdr:to>
      <xdr:col>55</xdr:col>
      <xdr:colOff>0</xdr:colOff>
      <xdr:row>79</xdr:row>
      <xdr:rowOff>2387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391014"/>
          <a:ext cx="838200" cy="15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17914</xdr:rowOff>
    </xdr:from>
    <xdr:to>
      <xdr:col>50</xdr:col>
      <xdr:colOff>114300</xdr:colOff>
      <xdr:row>78</xdr:row>
      <xdr:rowOff>69938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391014"/>
          <a:ext cx="889000" cy="5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69938</xdr:rowOff>
    </xdr:from>
    <xdr:to>
      <xdr:col>45</xdr:col>
      <xdr:colOff>177800</xdr:colOff>
      <xdr:row>78</xdr:row>
      <xdr:rowOff>103333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43038"/>
          <a:ext cx="889000" cy="3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103333</xdr:rowOff>
    </xdr:from>
    <xdr:to>
      <xdr:col>41</xdr:col>
      <xdr:colOff>50800</xdr:colOff>
      <xdr:row>78</xdr:row>
      <xdr:rowOff>109449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476433"/>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45904</xdr:rowOff>
    </xdr:from>
    <xdr:to>
      <xdr:col>41</xdr:col>
      <xdr:colOff>101600</xdr:colOff>
      <xdr:row>76</xdr:row>
      <xdr:rowOff>147504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164031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8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40340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123037</xdr:rowOff>
    </xdr:from>
    <xdr:to>
      <xdr:col>55</xdr:col>
      <xdr:colOff>50800</xdr:colOff>
      <xdr:row>79</xdr:row>
      <xdr:rowOff>53187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37964</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1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138564</xdr:rowOff>
    </xdr:from>
    <xdr:to>
      <xdr:col>50</xdr:col>
      <xdr:colOff>165100</xdr:colOff>
      <xdr:row>78</xdr:row>
      <xdr:rowOff>68714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59841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4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19138</xdr:rowOff>
    </xdr:from>
    <xdr:to>
      <xdr:col>46</xdr:col>
      <xdr:colOff>38100</xdr:colOff>
      <xdr:row>78</xdr:row>
      <xdr:rowOff>120738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9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111865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8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52533</xdr:rowOff>
    </xdr:from>
    <xdr:to>
      <xdr:col>41</xdr:col>
      <xdr:colOff>101600</xdr:colOff>
      <xdr:row>78</xdr:row>
      <xdr:rowOff>154133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145260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58649</xdr:rowOff>
    </xdr:from>
    <xdr:to>
      <xdr:col>36</xdr:col>
      <xdr:colOff>165100</xdr:colOff>
      <xdr:row>78</xdr:row>
      <xdr:rowOff>160249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151376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5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29654</xdr:rowOff>
    </xdr:from>
    <xdr:to>
      <xdr:col>55</xdr:col>
      <xdr:colOff>0</xdr:colOff>
      <xdr:row>95</xdr:row>
      <xdr:rowOff>32474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317404"/>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32474</xdr:rowOff>
    </xdr:from>
    <xdr:to>
      <xdr:col>50</xdr:col>
      <xdr:colOff>114300</xdr:colOff>
      <xdr:row>95</xdr:row>
      <xdr:rowOff>149873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320224"/>
          <a:ext cx="889000" cy="1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149873</xdr:rowOff>
    </xdr:from>
    <xdr:to>
      <xdr:col>45</xdr:col>
      <xdr:colOff>177800</xdr:colOff>
      <xdr:row>96</xdr:row>
      <xdr:rowOff>122783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437623"/>
          <a:ext cx="889000" cy="1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111416</xdr:rowOff>
    </xdr:from>
    <xdr:to>
      <xdr:col>41</xdr:col>
      <xdr:colOff>50800</xdr:colOff>
      <xdr:row>96</xdr:row>
      <xdr:rowOff>122783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570616"/>
          <a:ext cx="889000" cy="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80087</xdr:rowOff>
    </xdr:from>
    <xdr:to>
      <xdr:col>41</xdr:col>
      <xdr:colOff>101600</xdr:colOff>
      <xdr:row>96</xdr:row>
      <xdr:rowOff>10237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36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26764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14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65976</xdr:rowOff>
    </xdr:from>
    <xdr:to>
      <xdr:col>36</xdr:col>
      <xdr:colOff>165100</xdr:colOff>
      <xdr:row>95</xdr:row>
      <xdr:rowOff>167576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12653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150304</xdr:rowOff>
    </xdr:from>
    <xdr:to>
      <xdr:col>55</xdr:col>
      <xdr:colOff>50800</xdr:colOff>
      <xdr:row>95</xdr:row>
      <xdr:rowOff>80454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2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1731</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1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153124</xdr:rowOff>
    </xdr:from>
    <xdr:to>
      <xdr:col>50</xdr:col>
      <xdr:colOff>165100</xdr:colOff>
      <xdr:row>95</xdr:row>
      <xdr:rowOff>83274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2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99801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0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99073</xdr:rowOff>
    </xdr:from>
    <xdr:to>
      <xdr:col>46</xdr:col>
      <xdr:colOff>38100</xdr:colOff>
      <xdr:row>96</xdr:row>
      <xdr:rowOff>29223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45750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1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71983</xdr:rowOff>
    </xdr:from>
    <xdr:to>
      <xdr:col>41</xdr:col>
      <xdr:colOff>101600</xdr:colOff>
      <xdr:row>97</xdr:row>
      <xdr:rowOff>2133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164710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62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60616</xdr:rowOff>
    </xdr:from>
    <xdr:to>
      <xdr:col>36</xdr:col>
      <xdr:colOff>165100</xdr:colOff>
      <xdr:row>96</xdr:row>
      <xdr:rowOff>162216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1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153343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61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142113</xdr:rowOff>
    </xdr:from>
    <xdr:to>
      <xdr:col>85</xdr:col>
      <xdr:colOff>127000</xdr:colOff>
      <xdr:row>39</xdr:row>
      <xdr:rowOff>48768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85763"/>
          <a:ext cx="8382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46863</xdr:rowOff>
    </xdr:from>
    <xdr:to>
      <xdr:col>81</xdr:col>
      <xdr:colOff>50800</xdr:colOff>
      <xdr:row>37</xdr:row>
      <xdr:rowOff>142113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047613"/>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46863</xdr:rowOff>
    </xdr:from>
    <xdr:to>
      <xdr:col>76</xdr:col>
      <xdr:colOff>114300</xdr:colOff>
      <xdr:row>35</xdr:row>
      <xdr:rowOff>51181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047613"/>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51181</xdr:rowOff>
    </xdr:from>
    <xdr:to>
      <xdr:col>71</xdr:col>
      <xdr:colOff>177800</xdr:colOff>
      <xdr:row>37</xdr:row>
      <xdr:rowOff>127762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051931"/>
          <a:ext cx="889000" cy="4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67310</xdr:rowOff>
    </xdr:from>
    <xdr:to>
      <xdr:col>72</xdr:col>
      <xdr:colOff>38100</xdr:colOff>
      <xdr:row>33</xdr:row>
      <xdr:rowOff>168910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13987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5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55118</xdr:rowOff>
    </xdr:from>
    <xdr:to>
      <xdr:col>67</xdr:col>
      <xdr:colOff>101600</xdr:colOff>
      <xdr:row>31</xdr:row>
      <xdr:rowOff>156718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537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1795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14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169418</xdr:rowOff>
    </xdr:from>
    <xdr:to>
      <xdr:col>85</xdr:col>
      <xdr:colOff>177800</xdr:colOff>
      <xdr:row>39</xdr:row>
      <xdr:rowOff>99568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84345</xdr:rowOff>
    </xdr:from>
    <xdr:ext cx="469744"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9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91313</xdr:rowOff>
    </xdr:from>
    <xdr:to>
      <xdr:col>81</xdr:col>
      <xdr:colOff>101600</xdr:colOff>
      <xdr:row>38</xdr:row>
      <xdr:rowOff>21463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12590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2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167513</xdr:rowOff>
    </xdr:from>
    <xdr:to>
      <xdr:col>76</xdr:col>
      <xdr:colOff>165100</xdr:colOff>
      <xdr:row>35</xdr:row>
      <xdr:rowOff>97663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114190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7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381</xdr:rowOff>
    </xdr:from>
    <xdr:to>
      <xdr:col>72</xdr:col>
      <xdr:colOff>38100</xdr:colOff>
      <xdr:row>35</xdr:row>
      <xdr:rowOff>101981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0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93108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76962</xdr:rowOff>
    </xdr:from>
    <xdr:to>
      <xdr:col>67</xdr:col>
      <xdr:colOff>101600</xdr:colOff>
      <xdr:row>38</xdr:row>
      <xdr:rowOff>7112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169689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97733</xdr:rowOff>
    </xdr:from>
    <xdr:to>
      <xdr:col>85</xdr:col>
      <xdr:colOff>127000</xdr:colOff>
      <xdr:row>55</xdr:row>
      <xdr:rowOff>160027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184583"/>
          <a:ext cx="838200" cy="40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97733</xdr:rowOff>
    </xdr:from>
    <xdr:to>
      <xdr:col>81</xdr:col>
      <xdr:colOff>50800</xdr:colOff>
      <xdr:row>55</xdr:row>
      <xdr:rowOff>2292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184583"/>
          <a:ext cx="889000" cy="24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2292</xdr:rowOff>
    </xdr:from>
    <xdr:to>
      <xdr:col>76</xdr:col>
      <xdr:colOff>114300</xdr:colOff>
      <xdr:row>55</xdr:row>
      <xdr:rowOff>74187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432042"/>
          <a:ext cx="8890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133718</xdr:rowOff>
    </xdr:from>
    <xdr:to>
      <xdr:col>71</xdr:col>
      <xdr:colOff>177800</xdr:colOff>
      <xdr:row>55</xdr:row>
      <xdr:rowOff>74187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392018"/>
          <a:ext cx="889000" cy="1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121018</xdr:rowOff>
    </xdr:from>
    <xdr:to>
      <xdr:col>72</xdr:col>
      <xdr:colOff>38100</xdr:colOff>
      <xdr:row>55</xdr:row>
      <xdr:rowOff>51168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67695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41618</xdr:rowOff>
    </xdr:from>
    <xdr:to>
      <xdr:col>67</xdr:col>
      <xdr:colOff>101600</xdr:colOff>
      <xdr:row>55</xdr:row>
      <xdr:rowOff>143218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134345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109227</xdr:rowOff>
    </xdr:from>
    <xdr:to>
      <xdr:col>85</xdr:col>
      <xdr:colOff>177800</xdr:colOff>
      <xdr:row>56</xdr:row>
      <xdr:rowOff>39377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132104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46933</xdr:rowOff>
    </xdr:from>
    <xdr:to>
      <xdr:col>81</xdr:col>
      <xdr:colOff>101600</xdr:colOff>
      <xdr:row>53</xdr:row>
      <xdr:rowOff>148533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13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165060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89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122942</xdr:rowOff>
    </xdr:from>
    <xdr:to>
      <xdr:col>76</xdr:col>
      <xdr:colOff>165100</xdr:colOff>
      <xdr:row>55</xdr:row>
      <xdr:rowOff>53092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3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69619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5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23387</xdr:rowOff>
    </xdr:from>
    <xdr:to>
      <xdr:col>72</xdr:col>
      <xdr:colOff>38100</xdr:colOff>
      <xdr:row>55</xdr:row>
      <xdr:rowOff>124987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5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116114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4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82918</xdr:rowOff>
    </xdr:from>
    <xdr:to>
      <xdr:col>67</xdr:col>
      <xdr:colOff>101600</xdr:colOff>
      <xdr:row>55</xdr:row>
      <xdr:rowOff>13068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3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29595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11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91731</xdr:rowOff>
    </xdr:from>
    <xdr:to>
      <xdr:col>72</xdr:col>
      <xdr:colOff>38100</xdr:colOff>
      <xdr:row>77</xdr:row>
      <xdr:rowOff>21881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38407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289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60706</xdr:rowOff>
    </xdr:from>
    <xdr:to>
      <xdr:col>67</xdr:col>
      <xdr:colOff>101600</xdr:colOff>
      <xdr:row>74</xdr:row>
      <xdr:rowOff>162306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27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7383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252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20999</xdr:rowOff>
    </xdr:from>
    <xdr:to>
      <xdr:col>85</xdr:col>
      <xdr:colOff>127000</xdr:colOff>
      <xdr:row>96</xdr:row>
      <xdr:rowOff>25724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80199"/>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23171</xdr:rowOff>
    </xdr:from>
    <xdr:to>
      <xdr:col>81</xdr:col>
      <xdr:colOff>50800</xdr:colOff>
      <xdr:row>96</xdr:row>
      <xdr:rowOff>25724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482371"/>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22389</xdr:rowOff>
    </xdr:from>
    <xdr:to>
      <xdr:col>76</xdr:col>
      <xdr:colOff>114300</xdr:colOff>
      <xdr:row>96</xdr:row>
      <xdr:rowOff>23171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81589"/>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22389</xdr:rowOff>
    </xdr:from>
    <xdr:to>
      <xdr:col>71</xdr:col>
      <xdr:colOff>177800</xdr:colOff>
      <xdr:row>96</xdr:row>
      <xdr:rowOff>26296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481589"/>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163309</xdr:rowOff>
    </xdr:from>
    <xdr:to>
      <xdr:col>72</xdr:col>
      <xdr:colOff>38100</xdr:colOff>
      <xdr:row>94</xdr:row>
      <xdr:rowOff>93459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109986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154490</xdr:rowOff>
    </xdr:from>
    <xdr:to>
      <xdr:col>67</xdr:col>
      <xdr:colOff>101600</xdr:colOff>
      <xdr:row>93</xdr:row>
      <xdr:rowOff>84640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59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101167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570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141649</xdr:rowOff>
    </xdr:from>
    <xdr:to>
      <xdr:col>85</xdr:col>
      <xdr:colOff>177800</xdr:colOff>
      <xdr:row>96</xdr:row>
      <xdr:rowOff>71799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120076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0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146374</xdr:rowOff>
    </xdr:from>
    <xdr:to>
      <xdr:col>81</xdr:col>
      <xdr:colOff>101600</xdr:colOff>
      <xdr:row>96</xdr:row>
      <xdr:rowOff>76524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3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67651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143821</xdr:rowOff>
    </xdr:from>
    <xdr:to>
      <xdr:col>76</xdr:col>
      <xdr:colOff>165100</xdr:colOff>
      <xdr:row>96</xdr:row>
      <xdr:rowOff>73971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65098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143039</xdr:rowOff>
    </xdr:from>
    <xdr:to>
      <xdr:col>72</xdr:col>
      <xdr:colOff>38100</xdr:colOff>
      <xdr:row>96</xdr:row>
      <xdr:rowOff>73189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64316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2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146946</xdr:rowOff>
    </xdr:from>
    <xdr:to>
      <xdr:col>67</xdr:col>
      <xdr:colOff>101600</xdr:colOff>
      <xdr:row>96</xdr:row>
      <xdr:rowOff>77096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68223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52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105093</xdr:rowOff>
    </xdr:from>
    <xdr:to>
      <xdr:col>102</xdr:col>
      <xdr:colOff>165100</xdr:colOff>
      <xdr:row>39</xdr:row>
      <xdr:rowOff>35243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51769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9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136716</xdr:rowOff>
    </xdr:from>
    <xdr:to>
      <xdr:col>98</xdr:col>
      <xdr:colOff>38100</xdr:colOff>
      <xdr:row>39</xdr:row>
      <xdr:rowOff>66866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83393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545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歳出額／人口</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となっている。目的別に主なものとして、</a:t>
          </a:r>
          <a:r>
            <a:rPr kumimoji="1" lang="ja-JP" altLang="en-US" sz="1100">
              <a:solidFill>
                <a:schemeClr val="dk1"/>
              </a:solidFill>
              <a:effectLst/>
              <a:latin typeface="+mn-lt"/>
              <a:ea typeface="+mn-ea"/>
              <a:cs typeface="+mn-cs"/>
            </a:rPr>
            <a:t>総務費は基地返還跡地転用推進事業の増、民生費は令和５年度住民税非課税世帯等に対する給付金事業の皆増および国民健康保険特別会計繰出金事業の増、商工費はぎのわん元気再生！クーポン＆キャッシュレス推進事業の皆減、消防費は防災情報システム整備事業および防災行政無線デジタル化整備事業の皆減、教育費は普天間小学校校舎増改築事業の減、があげられる。土木費は、３・４・７１号普天間線整備事業および喜友名２３号道路整備事業（キャンプ瑞慶覧）の増があったものの、西普天間住宅地区土地区画整理事業の減により、前年度と概ね変わらない水準となってい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財政調整基金残高については、令和元年度より増加しており、令和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年度においても前年度繰越金の増や、市税等の自主財源の増により基金残高が増となった。</a:t>
          </a:r>
          <a:endParaRPr lang="ja-JP" altLang="ja-JP" sz="1400">
            <a:effectLst/>
          </a:endParaRPr>
        </a:p>
        <a:p>
          <a:r>
            <a:rPr kumimoji="1" lang="ja-JP" altLang="ja-JP" sz="1100">
              <a:solidFill>
                <a:schemeClr val="dk1"/>
              </a:solidFill>
              <a:effectLst/>
              <a:latin typeface="+mn-lt"/>
              <a:ea typeface="+mn-ea"/>
              <a:cs typeface="+mn-cs"/>
            </a:rPr>
            <a:t>　標準財政規模比についても、上記のような歳入の増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により、財政調整基金残高が前年度より</a:t>
          </a:r>
          <a:r>
            <a:rPr kumimoji="1" lang="en-US" altLang="ja-JP" sz="1100">
              <a:solidFill>
                <a:schemeClr val="dk1"/>
              </a:solidFill>
              <a:effectLst/>
              <a:latin typeface="+mn-lt"/>
              <a:ea typeface="+mn-ea"/>
              <a:cs typeface="+mn-cs"/>
            </a:rPr>
            <a:t>3.63</a:t>
          </a:r>
          <a:r>
            <a:rPr kumimoji="1" lang="ja-JP" altLang="ja-JP" sz="1100">
              <a:solidFill>
                <a:schemeClr val="dk1"/>
              </a:solidFill>
              <a:effectLst/>
              <a:latin typeface="+mn-lt"/>
              <a:ea typeface="+mn-ea"/>
              <a:cs typeface="+mn-cs"/>
            </a:rPr>
            <a:t>ポイント増、実質収支額は</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、実質単年度収支も</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国民健康保険特別会計は、一般会計からの繰出金により赤字補填しているものの、赤字状態が続いている状況である。令和元年度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月議会において国保税率の増率改正が行われたところであるが、令和３年度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議会においても国保税率の増率改正が行われ、赤字幅は縮小している。今後も、税率改正による財源確保とともに、医療費の抑制から赤字縮小につながるよう、特定健診受診率向上への取組みをはじめ、様々な方策を検討する必要がある。</a:t>
          </a:r>
          <a:endParaRPr lang="ja-JP" altLang="ja-JP" sz="1400">
            <a:effectLst/>
          </a:endParaRPr>
        </a:p>
        <a:p>
          <a:r>
            <a:rPr kumimoji="1" lang="ja-JP" altLang="ja-JP" sz="1100">
              <a:solidFill>
                <a:schemeClr val="dk1"/>
              </a:solidFill>
              <a:effectLst/>
              <a:latin typeface="+mn-lt"/>
              <a:ea typeface="+mn-ea"/>
              <a:cs typeface="+mn-cs"/>
            </a:rPr>
            <a:t>　水道事業会計及び下水道事業会計は、後年度において経年劣化した管路更新等の経費増大が見込まれるが、宜野湾市上下水道事業経営戦略に基づき計画的に事業を実施する。下水道事業会計については、令和元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月議会において使用料の増額改正を行った。</a:t>
          </a:r>
          <a:endParaRPr lang="ja-JP" altLang="ja-JP" sz="1400">
            <a:effectLst/>
          </a:endParaRPr>
        </a:p>
        <a:p>
          <a:r>
            <a:rPr kumimoji="1" lang="ja-JP" altLang="ja-JP" sz="1100">
              <a:solidFill>
                <a:schemeClr val="dk1"/>
              </a:solidFill>
              <a:effectLst/>
              <a:latin typeface="+mn-lt"/>
              <a:ea typeface="+mn-ea"/>
              <a:cs typeface="+mn-cs"/>
            </a:rPr>
            <a:t>　その他の会計については、国民健康保険特別会計と同じく一般会計からの繰出金により収支の均衡が取れている状況ではあるが、独立採算が原則であることを踏まえ、経費節減と保険料などの財源の確保に努め、一般会計からの繰出金も必要最小限に留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年度は、地方債元金が前年度より</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百万円増となっているものの、地方債利子が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百万円の減となっており、総じて、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の状況となっている。</a:t>
          </a:r>
          <a:endParaRPr lang="ja-JP" altLang="ja-JP" sz="1400">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年度以降は、志真志小学校校舎・幼稚園園舎の増改築事業や大謝名小学校屋内運動場・水泳プール増改築事業</a:t>
          </a:r>
          <a:r>
            <a:rPr kumimoji="1" lang="ja-JP" altLang="en-US" sz="1100">
              <a:solidFill>
                <a:sysClr val="windowText" lastClr="000000"/>
              </a:solidFill>
              <a:effectLst/>
              <a:latin typeface="+mn-lt"/>
              <a:ea typeface="+mn-ea"/>
              <a:cs typeface="+mn-cs"/>
            </a:rPr>
            <a:t>、普天間小学校校舎増改築事業</a:t>
          </a:r>
          <a:r>
            <a:rPr kumimoji="1" lang="ja-JP" altLang="ja-JP" sz="1100">
              <a:solidFill>
                <a:sysClr val="windowText" lastClr="000000"/>
              </a:solidFill>
              <a:effectLst/>
              <a:latin typeface="+mn-lt"/>
              <a:ea typeface="+mn-ea"/>
              <a:cs typeface="+mn-cs"/>
            </a:rPr>
            <a:t>等の学校建設に係る地方債元金償還の据置期間の終了に伴い、さらなる元金償還額の増が見込まれる。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今後も老朽化した公共施設の改築事業等に係る地方債発行が見込まれるが、計画的に地方債発行し元利償還金の額が平準化できるよう努める。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本市は、満期一括償還地方債の発行実績無し。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将来負担額については、昨年度に引き続き退職手当負担見込額等が増となっているものの、</a:t>
          </a:r>
          <a:r>
            <a:rPr kumimoji="1" lang="ja-JP" altLang="en-US" sz="1100">
              <a:solidFill>
                <a:schemeClr val="dk1"/>
              </a:solidFill>
              <a:effectLst/>
              <a:latin typeface="+mn-lt"/>
              <a:ea typeface="+mn-ea"/>
              <a:cs typeface="+mn-cs"/>
            </a:rPr>
            <a:t>一般会計等に係る地方債の現在高や</a:t>
          </a:r>
          <a:r>
            <a:rPr kumimoji="1" lang="ja-JP" altLang="ja-JP" sz="1100">
              <a:solidFill>
                <a:schemeClr val="dk1"/>
              </a:solidFill>
              <a:effectLst/>
              <a:latin typeface="+mn-lt"/>
              <a:ea typeface="+mn-ea"/>
              <a:cs typeface="+mn-cs"/>
            </a:rPr>
            <a:t>公営企業債等繰入見込額が減となっているため、全体としては</a:t>
          </a:r>
          <a:r>
            <a:rPr kumimoji="1" lang="en-US" altLang="ja-JP" sz="1100">
              <a:solidFill>
                <a:schemeClr val="dk1"/>
              </a:solidFill>
              <a:effectLst/>
              <a:latin typeface="+mn-lt"/>
              <a:ea typeface="+mn-ea"/>
              <a:cs typeface="+mn-cs"/>
            </a:rPr>
            <a:t>955</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充当可能財源が増となっていることから、将来負担比率の分子となる数値は、</a:t>
          </a:r>
          <a:r>
            <a:rPr kumimoji="1" lang="en-US" altLang="ja-JP" sz="1100">
              <a:solidFill>
                <a:schemeClr val="dk1"/>
              </a:solidFill>
              <a:effectLst/>
              <a:latin typeface="+mn-lt"/>
              <a:ea typeface="+mn-ea"/>
              <a:cs typeface="+mn-cs"/>
            </a:rPr>
            <a:t>5,250</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今後将来負担を軽減・平準化していくためにも、長期的な視野での財源確保、計画的な事業実施を行っていく必要がある。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百万円の大幅増となり、残高は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百万円の増、その他特定目的基金の残高は合計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・特定駐留軍用地内土地取得事業基金については、事業計画どおりの執行を行うことにより基金残高の減が見込まれる。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・財政調整基金及び公共施設等整備基金などは、今後の財政需要へ対応できるよう、残高の維持または増額に努める。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・令和５年度において、基金残高が最も大きいのは特定駐留軍用地内土地取得事業基金であり、普天間飛行場の返還後に必要となる公共用地の先行買収を行う目的で積み立てている基金である。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・その他、公共施設等の整備に係る多額の事業費支出に備える公共施設等整備基金や退職手当の支出に備えるための退職手当基金等である。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・特定駐留軍用地内土地取得事業基金については、土地購入に係る経費に充当するための取崩により、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・公共施設等整備基金については、公共施設等の整備に係る経費に充当するための取崩額が減となったことにより、基金残高は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百万円の増になっている。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・特定駐留軍用地内土地取得事業基金については、今後も沖縄振興特別推進市町村交付金等を用いた積立を推進しつつ、計画的な土地取得など、適正な執行により基金の取り崩しを行っていく方針である。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・令和５年度より新設された市庁舎建設基金については、庁舎の建替え時期や事業費を勘案し、適切に積立を行っていく方針である。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・その他については、今後も各種目的に沿った運用を図り、適切に管理していく方針である。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百万円の増となり、令和５年度も前年度に引き続き基金残高が増となった。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・要因としては、前年度繰越金が増となったことや、市税等の自主財源が前年度よりも増となっている点が挙げられる。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・財政調整基金の残高については、災害時等に対応しうる額を維持できるよう管理・運用していく方針である。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・令和５年度は臨時財政対策債償還基金費の積立および基金利子の積立により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・今後も、収支における財政調整基金取崩額とのバランスを見ながら、管理・運用していく方針である。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令和３年度中に交付された地方交付税のうち臨時財政対策債償還基金費の積立分は、令和７年度より上積み増した臨時財政対策債償還分を毎年度取り崩すこととしている。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令和５年度中に交付された地方交付税のうち臨時財政対策債償還基金費の積立分は、令和６・７年度の臨時財政対策債償還分を各年度で取り崩すこととしている。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56444435</v>
      </c>
      <c r="BO4" s="358"/>
      <c r="BP4" s="358"/>
      <c r="BQ4" s="358"/>
      <c r="BR4" s="358"/>
      <c r="BS4" s="358"/>
      <c r="BT4" s="358"/>
      <c r="BU4" s="359"/>
      <c r="BV4" s="357">
        <v>57839228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6.7</v>
      </c>
      <c r="CU4" s="364"/>
      <c r="CV4" s="364"/>
      <c r="CW4" s="364"/>
      <c r="CX4" s="364"/>
      <c r="CY4" s="364"/>
      <c r="CZ4" s="364"/>
      <c r="DA4" s="365"/>
      <c r="DB4" s="363">
        <v>8.1</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54640765</v>
      </c>
      <c r="BO5" s="395"/>
      <c r="BP5" s="395"/>
      <c r="BQ5" s="395"/>
      <c r="BR5" s="395"/>
      <c r="BS5" s="395"/>
      <c r="BT5" s="395"/>
      <c r="BU5" s="396"/>
      <c r="BV5" s="394">
        <v>55696291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93.4</v>
      </c>
      <c r="CU5" s="392"/>
      <c r="CV5" s="392"/>
      <c r="CW5" s="392"/>
      <c r="CX5" s="392"/>
      <c r="CY5" s="392"/>
      <c r="CZ5" s="392"/>
      <c r="DA5" s="393"/>
      <c r="DB5" s="391">
        <v>91.4</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1803670</v>
      </c>
      <c r="BO6" s="395"/>
      <c r="BP6" s="395"/>
      <c r="BQ6" s="395"/>
      <c r="BR6" s="395"/>
      <c r="BS6" s="395"/>
      <c r="BT6" s="395"/>
      <c r="BU6" s="396"/>
      <c r="BV6" s="394">
        <v>2142937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94.2</v>
      </c>
      <c r="CU6" s="432"/>
      <c r="CV6" s="432"/>
      <c r="CW6" s="432"/>
      <c r="CX6" s="432"/>
      <c r="CY6" s="432"/>
      <c r="CZ6" s="432"/>
      <c r="DA6" s="433"/>
      <c r="DB6" s="431">
        <v>93.2</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329575</v>
      </c>
      <c r="BO7" s="395"/>
      <c r="BP7" s="395"/>
      <c r="BQ7" s="395"/>
      <c r="BR7" s="395"/>
      <c r="BS7" s="395"/>
      <c r="BT7" s="395"/>
      <c r="BU7" s="396"/>
      <c r="BV7" s="394">
        <v>407225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21839313</v>
      </c>
      <c r="CU7" s="395"/>
      <c r="CV7" s="395"/>
      <c r="CW7" s="395"/>
      <c r="CX7" s="395"/>
      <c r="CY7" s="395"/>
      <c r="CZ7" s="395"/>
      <c r="DA7" s="396"/>
      <c r="DB7" s="394">
        <v>21430148</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1474095</v>
      </c>
      <c r="BO8" s="395"/>
      <c r="BP8" s="395"/>
      <c r="BQ8" s="395"/>
      <c r="BR8" s="395"/>
      <c r="BS8" s="395"/>
      <c r="BT8" s="395"/>
      <c r="BU8" s="396"/>
      <c r="BV8" s="394">
        <v>1735712</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0.65</v>
      </c>
      <c r="CU8" s="435"/>
      <c r="CV8" s="435"/>
      <c r="CW8" s="435"/>
      <c r="CX8" s="435"/>
      <c r="CY8" s="435"/>
      <c r="CZ8" s="435"/>
      <c r="DA8" s="436"/>
      <c r="DB8" s="434">
        <v>0.66</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100125</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-261617</v>
      </c>
      <c r="BO9" s="395"/>
      <c r="BP9" s="395"/>
      <c r="BQ9" s="395"/>
      <c r="BR9" s="395"/>
      <c r="BS9" s="395"/>
      <c r="BT9" s="395"/>
      <c r="BU9" s="396"/>
      <c r="BV9" s="394">
        <v>312363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9.3000000000000007</v>
      </c>
      <c r="CU9" s="392"/>
      <c r="CV9" s="392"/>
      <c r="CW9" s="392"/>
      <c r="CX9" s="392"/>
      <c r="CY9" s="392"/>
      <c r="CZ9" s="392"/>
      <c r="DA9" s="393"/>
      <c r="DB9" s="391">
        <v>9.9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96243</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878001</v>
      </c>
      <c r="BO10" s="395"/>
      <c r="BP10" s="395"/>
      <c r="BQ10" s="395"/>
      <c r="BR10" s="395"/>
      <c r="BS10" s="395"/>
      <c r="BT10" s="395"/>
      <c r="BU10" s="396"/>
      <c r="BV10" s="394">
        <v>744001</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100322</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129</v>
      </c>
      <c r="N13" s="486"/>
      <c r="O13" s="486"/>
      <c r="P13" s="486"/>
      <c r="Q13" s="487"/>
      <c r="R13" s="478">
        <v>98516</v>
      </c>
      <c r="S13" s="479"/>
      <c r="T13" s="479"/>
      <c r="U13" s="479"/>
      <c r="V13" s="480"/>
      <c r="W13" s="410" t="s">
        <v>130</v>
      </c>
      <c r="X13" s="411"/>
      <c r="Y13" s="411"/>
      <c r="Z13" s="411"/>
      <c r="AA13" s="411"/>
      <c r="AB13" s="401"/>
      <c r="AC13" s="445">
        <v>264</v>
      </c>
      <c r="AD13" s="446"/>
      <c r="AE13" s="446"/>
      <c r="AF13" s="446"/>
      <c r="AG13" s="488"/>
      <c r="AH13" s="445">
        <v>267</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616384</v>
      </c>
      <c r="BO13" s="395"/>
      <c r="BP13" s="395"/>
      <c r="BQ13" s="395"/>
      <c r="BR13" s="395"/>
      <c r="BS13" s="395"/>
      <c r="BT13" s="395"/>
      <c r="BU13" s="396"/>
      <c r="BV13" s="394">
        <v>1056364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6.4</v>
      </c>
      <c r="CU13" s="392"/>
      <c r="CV13" s="392"/>
      <c r="CW13" s="392"/>
      <c r="CX13" s="392"/>
      <c r="CY13" s="392"/>
      <c r="CZ13" s="392"/>
      <c r="DA13" s="393"/>
      <c r="DB13" s="391">
        <v>6.4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100269</v>
      </c>
      <c r="S14" s="479"/>
      <c r="T14" s="479"/>
      <c r="U14" s="479"/>
      <c r="V14" s="480"/>
      <c r="W14" s="384"/>
      <c r="X14" s="385"/>
      <c r="Y14" s="385"/>
      <c r="Z14" s="385"/>
      <c r="AA14" s="385"/>
      <c r="AB14" s="374"/>
      <c r="AC14" s="481">
        <v>0.8</v>
      </c>
      <c r="AD14" s="482"/>
      <c r="AE14" s="482"/>
      <c r="AF14" s="482"/>
      <c r="AG14" s="483"/>
      <c r="AH14" s="481">
        <v>0.8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20.100000000000001</v>
      </c>
      <c r="CU14" s="493"/>
      <c r="CV14" s="493"/>
      <c r="CW14" s="493"/>
      <c r="CX14" s="493"/>
      <c r="CY14" s="493"/>
      <c r="CZ14" s="493"/>
      <c r="DA14" s="494"/>
      <c r="DB14" s="492">
        <v>47.2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129</v>
      </c>
      <c r="N15" s="486"/>
      <c r="O15" s="486"/>
      <c r="P15" s="486"/>
      <c r="Q15" s="487"/>
      <c r="R15" s="478">
        <v>98671</v>
      </c>
      <c r="S15" s="479"/>
      <c r="T15" s="479"/>
      <c r="U15" s="479"/>
      <c r="V15" s="480"/>
      <c r="W15" s="410" t="s">
        <v>137</v>
      </c>
      <c r="X15" s="411"/>
      <c r="Y15" s="411"/>
      <c r="Z15" s="411"/>
      <c r="AA15" s="411"/>
      <c r="AB15" s="401"/>
      <c r="AC15" s="445">
        <v>4906</v>
      </c>
      <c r="AD15" s="446"/>
      <c r="AE15" s="446"/>
      <c r="AF15" s="446"/>
      <c r="AG15" s="488"/>
      <c r="AH15" s="445">
        <v>4964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11987549</v>
      </c>
      <c r="BO15" s="358"/>
      <c r="BP15" s="358"/>
      <c r="BQ15" s="358"/>
      <c r="BR15" s="358"/>
      <c r="BS15" s="358"/>
      <c r="BT15" s="358"/>
      <c r="BU15" s="359"/>
      <c r="BV15" s="357">
        <v>11655570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14.2</v>
      </c>
      <c r="AD16" s="482"/>
      <c r="AE16" s="482"/>
      <c r="AF16" s="482"/>
      <c r="AG16" s="483"/>
      <c r="AH16" s="481">
        <v>14.6</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18360739</v>
      </c>
      <c r="BO16" s="395"/>
      <c r="BP16" s="395"/>
      <c r="BQ16" s="395"/>
      <c r="BR16" s="395"/>
      <c r="BS16" s="395"/>
      <c r="BT16" s="395"/>
      <c r="BU16" s="396"/>
      <c r="BV16" s="394">
        <v>17829871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29268</v>
      </c>
      <c r="AD17" s="446"/>
      <c r="AE17" s="446"/>
      <c r="AF17" s="446"/>
      <c r="AG17" s="488"/>
      <c r="AH17" s="445">
        <v>28864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15228622</v>
      </c>
      <c r="BO17" s="395"/>
      <c r="BP17" s="395"/>
      <c r="BQ17" s="395"/>
      <c r="BR17" s="395"/>
      <c r="BS17" s="395"/>
      <c r="BT17" s="395"/>
      <c r="BU17" s="396"/>
      <c r="BV17" s="394">
        <v>14831162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147</v>
      </c>
      <c r="C18" s="437"/>
      <c r="D18" s="437"/>
      <c r="E18" s="520"/>
      <c r="F18" s="520"/>
      <c r="G18" s="520"/>
      <c r="H18" s="520"/>
      <c r="I18" s="520"/>
      <c r="J18" s="520"/>
      <c r="K18" s="520"/>
      <c r="L18" s="521">
        <v>19.8</v>
      </c>
      <c r="M18" s="521"/>
      <c r="N18" s="521"/>
      <c r="O18" s="521"/>
      <c r="P18" s="521"/>
      <c r="Q18" s="521"/>
      <c r="R18" s="522"/>
      <c r="S18" s="522"/>
      <c r="T18" s="522"/>
      <c r="U18" s="522"/>
      <c r="V18" s="523"/>
      <c r="W18" s="412"/>
      <c r="X18" s="413"/>
      <c r="Y18" s="413"/>
      <c r="Z18" s="413"/>
      <c r="AA18" s="413"/>
      <c r="AB18" s="404"/>
      <c r="AC18" s="524">
        <v>85</v>
      </c>
      <c r="AD18" s="525"/>
      <c r="AE18" s="525"/>
      <c r="AF18" s="525"/>
      <c r="AG18" s="526"/>
      <c r="AH18" s="524">
        <v>84.7</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22435381</v>
      </c>
      <c r="BO18" s="395"/>
      <c r="BP18" s="395"/>
      <c r="BQ18" s="395"/>
      <c r="BR18" s="395"/>
      <c r="BS18" s="395"/>
      <c r="BT18" s="395"/>
      <c r="BU18" s="396"/>
      <c r="BV18" s="394">
        <v>20766610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149</v>
      </c>
      <c r="C19" s="437"/>
      <c r="D19" s="437"/>
      <c r="E19" s="520"/>
      <c r="F19" s="520"/>
      <c r="G19" s="520"/>
      <c r="H19" s="520"/>
      <c r="I19" s="520"/>
      <c r="J19" s="520"/>
      <c r="K19" s="520"/>
      <c r="L19" s="528">
        <v>5057</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29922727</v>
      </c>
      <c r="BO19" s="395"/>
      <c r="BP19" s="395"/>
      <c r="BQ19" s="395"/>
      <c r="BR19" s="395"/>
      <c r="BS19" s="395"/>
      <c r="BT19" s="395"/>
      <c r="BU19" s="396"/>
      <c r="BV19" s="394">
        <v>27740835</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151</v>
      </c>
      <c r="C20" s="437"/>
      <c r="D20" s="437"/>
      <c r="E20" s="520"/>
      <c r="F20" s="520"/>
      <c r="G20" s="520"/>
      <c r="H20" s="520"/>
      <c r="I20" s="520"/>
      <c r="J20" s="520"/>
      <c r="K20" s="520"/>
      <c r="L20" s="528">
        <v>44163</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29072356</v>
      </c>
      <c r="BO22" s="358"/>
      <c r="BP22" s="358"/>
      <c r="BQ22" s="358"/>
      <c r="BR22" s="358"/>
      <c r="BS22" s="358"/>
      <c r="BT22" s="358"/>
      <c r="BU22" s="359"/>
      <c r="BV22" s="357">
        <v>30165991</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24991743</v>
      </c>
      <c r="BO23" s="395"/>
      <c r="BP23" s="395"/>
      <c r="BQ23" s="395"/>
      <c r="BR23" s="395"/>
      <c r="BS23" s="395"/>
      <c r="BT23" s="395"/>
      <c r="BU23" s="396"/>
      <c r="BV23" s="394">
        <v>25842560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9010</v>
      </c>
      <c r="R24" s="446"/>
      <c r="S24" s="446"/>
      <c r="T24" s="446"/>
      <c r="U24" s="446"/>
      <c r="V24" s="488"/>
      <c r="W24" s="540"/>
      <c r="X24" s="541"/>
      <c r="Y24" s="542"/>
      <c r="Z24" s="444" t="s">
        <v>162</v>
      </c>
      <c r="AA24" s="424"/>
      <c r="AB24" s="424"/>
      <c r="AC24" s="424"/>
      <c r="AD24" s="424"/>
      <c r="AE24" s="424"/>
      <c r="AF24" s="424"/>
      <c r="AG24" s="425"/>
      <c r="AH24" s="445">
        <v>639</v>
      </c>
      <c r="AI24" s="446"/>
      <c r="AJ24" s="446"/>
      <c r="AK24" s="446"/>
      <c r="AL24" s="488"/>
      <c r="AM24" s="445">
        <v>1894635</v>
      </c>
      <c r="AN24" s="446"/>
      <c r="AO24" s="446"/>
      <c r="AP24" s="446"/>
      <c r="AQ24" s="446"/>
      <c r="AR24" s="488"/>
      <c r="AS24" s="445">
        <v>2965</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16373146</v>
      </c>
      <c r="BO24" s="395"/>
      <c r="BP24" s="395"/>
      <c r="BQ24" s="395"/>
      <c r="BR24" s="395"/>
      <c r="BS24" s="395"/>
      <c r="BT24" s="395"/>
      <c r="BU24" s="396"/>
      <c r="BV24" s="394">
        <v>16417668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7420</v>
      </c>
      <c r="R25" s="446"/>
      <c r="S25" s="446"/>
      <c r="T25" s="446"/>
      <c r="U25" s="446"/>
      <c r="V25" s="488"/>
      <c r="W25" s="540"/>
      <c r="X25" s="541"/>
      <c r="Y25" s="542"/>
      <c r="Z25" s="444" t="s">
        <v>165</v>
      </c>
      <c r="AA25" s="424"/>
      <c r="AB25" s="424"/>
      <c r="AC25" s="424"/>
      <c r="AD25" s="424"/>
      <c r="AE25" s="424"/>
      <c r="AF25" s="424"/>
      <c r="AG25" s="425"/>
      <c r="AH25" s="445">
        <v>98</v>
      </c>
      <c r="AI25" s="446"/>
      <c r="AJ25" s="446"/>
      <c r="AK25" s="446"/>
      <c r="AL25" s="488"/>
      <c r="AM25" s="445">
        <v>272440</v>
      </c>
      <c r="AN25" s="446"/>
      <c r="AO25" s="446"/>
      <c r="AP25" s="446"/>
      <c r="AQ25" s="446"/>
      <c r="AR25" s="488"/>
      <c r="AS25" s="445">
        <v>2780</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7908732</v>
      </c>
      <c r="BO25" s="358"/>
      <c r="BP25" s="358"/>
      <c r="BQ25" s="358"/>
      <c r="BR25" s="358"/>
      <c r="BS25" s="358"/>
      <c r="BT25" s="358"/>
      <c r="BU25" s="359"/>
      <c r="BV25" s="357">
        <v>7188187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6720</v>
      </c>
      <c r="R26" s="446"/>
      <c r="S26" s="446"/>
      <c r="T26" s="446"/>
      <c r="U26" s="446"/>
      <c r="V26" s="488"/>
      <c r="W26" s="540"/>
      <c r="X26" s="541"/>
      <c r="Y26" s="542"/>
      <c r="Z26" s="444" t="s">
        <v>168</v>
      </c>
      <c r="AA26" s="546"/>
      <c r="AB26" s="546"/>
      <c r="AC26" s="546"/>
      <c r="AD26" s="546"/>
      <c r="AE26" s="546"/>
      <c r="AF26" s="546"/>
      <c r="AG26" s="547"/>
      <c r="AH26" s="445">
        <v>6</v>
      </c>
      <c r="AI26" s="446"/>
      <c r="AJ26" s="446"/>
      <c r="AK26" s="446"/>
      <c r="AL26" s="488"/>
      <c r="AM26" s="445">
        <v>21270</v>
      </c>
      <c r="AN26" s="446"/>
      <c r="AO26" s="446"/>
      <c r="AP26" s="446"/>
      <c r="AQ26" s="446"/>
      <c r="AR26" s="488"/>
      <c r="AS26" s="445">
        <v>3545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4790</v>
      </c>
      <c r="R27" s="446"/>
      <c r="S27" s="446"/>
      <c r="T27" s="446"/>
      <c r="U27" s="446"/>
      <c r="V27" s="488"/>
      <c r="W27" s="540"/>
      <c r="X27" s="541"/>
      <c r="Y27" s="542"/>
      <c r="Z27" s="444" t="s">
        <v>171</v>
      </c>
      <c r="AA27" s="424"/>
      <c r="AB27" s="424"/>
      <c r="AC27" s="424"/>
      <c r="AD27" s="424"/>
      <c r="AE27" s="424"/>
      <c r="AF27" s="424"/>
      <c r="AG27" s="425"/>
      <c r="AH27" s="445">
        <v>38</v>
      </c>
      <c r="AI27" s="446"/>
      <c r="AJ27" s="446"/>
      <c r="AK27" s="446"/>
      <c r="AL27" s="488"/>
      <c r="AM27" s="445">
        <v>134025</v>
      </c>
      <c r="AN27" s="446"/>
      <c r="AO27" s="446"/>
      <c r="AP27" s="446"/>
      <c r="AQ27" s="446"/>
      <c r="AR27" s="488"/>
      <c r="AS27" s="445">
        <v>3527</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6" t="s">
        <v>121</v>
      </c>
      <c r="BO27" s="517"/>
      <c r="BP27" s="517"/>
      <c r="BQ27" s="517"/>
      <c r="BR27" s="517"/>
      <c r="BS27" s="517"/>
      <c r="BT27" s="517"/>
      <c r="BU27" s="518"/>
      <c r="BV27" s="516" t="s">
        <v>121</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4260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5317817</v>
      </c>
      <c r="BO28" s="358"/>
      <c r="BP28" s="358"/>
      <c r="BQ28" s="358"/>
      <c r="BR28" s="358"/>
      <c r="BS28" s="358"/>
      <c r="BT28" s="358"/>
      <c r="BU28" s="359"/>
      <c r="BV28" s="357">
        <v>4439816</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24</v>
      </c>
      <c r="M29" s="446"/>
      <c r="N29" s="446"/>
      <c r="O29" s="446"/>
      <c r="P29" s="488"/>
      <c r="Q29" s="445">
        <v>4000</v>
      </c>
      <c r="R29" s="446"/>
      <c r="S29" s="446"/>
      <c r="T29" s="446"/>
      <c r="U29" s="446"/>
      <c r="V29" s="488"/>
      <c r="W29" s="543"/>
      <c r="X29" s="544"/>
      <c r="Y29" s="545"/>
      <c r="Z29" s="444" t="s">
        <v>177</v>
      </c>
      <c r="AA29" s="424"/>
      <c r="AB29" s="424"/>
      <c r="AC29" s="424"/>
      <c r="AD29" s="424"/>
      <c r="AE29" s="424"/>
      <c r="AF29" s="424"/>
      <c r="AG29" s="425"/>
      <c r="AH29" s="445">
        <v>677</v>
      </c>
      <c r="AI29" s="446"/>
      <c r="AJ29" s="446"/>
      <c r="AK29" s="446"/>
      <c r="AL29" s="488"/>
      <c r="AM29" s="445">
        <v>2028660</v>
      </c>
      <c r="AN29" s="446"/>
      <c r="AO29" s="446"/>
      <c r="AP29" s="446"/>
      <c r="AQ29" s="446"/>
      <c r="AR29" s="488"/>
      <c r="AS29" s="445">
        <v>2997</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672696</v>
      </c>
      <c r="BO29" s="395"/>
      <c r="BP29" s="395"/>
      <c r="BQ29" s="395"/>
      <c r="BR29" s="395"/>
      <c r="BS29" s="395"/>
      <c r="BT29" s="395"/>
      <c r="BU29" s="396"/>
      <c r="BV29" s="394">
        <v>581499</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4">
        <v>95.1</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5435442</v>
      </c>
      <c r="BO30" s="517"/>
      <c r="BP30" s="517"/>
      <c r="BQ30" s="517"/>
      <c r="BR30" s="517"/>
      <c r="BS30" s="517"/>
      <c r="BT30" s="517"/>
      <c r="BU30" s="518"/>
      <c r="BV30" s="516">
        <v>6285767</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5</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倉浜衛生施設組合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宜野湾市土地開発公社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宇地泊第二土地区画整理事業特別会計</v>
      </c>
      <c r="F35" s="585"/>
      <c r="G35" s="585"/>
      <c r="H35" s="585"/>
      <c r="I35" s="585"/>
      <c r="J35" s="585"/>
      <c r="K35" s="585"/>
      <c r="L35" s="585"/>
      <c r="M35" s="585"/>
      <c r="N35" s="585"/>
      <c r="O35" s="585"/>
      <c r="P35" s="585"/>
      <c r="Q35" s="585"/>
      <c r="R35" s="585"/>
      <c r="S35" s="585"/>
      <c r="T35" s="175"/>
      <c r="U35" s="584">
        <f>IF(W35="","",U34+1)</f>
        <v>6</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9</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沖縄県市町村自治会館管理組合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株式会社ティ・エム・オ普天間</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佐真下第二土地区画整理事業特別会計</v>
      </c>
      <c r="F36" s="585"/>
      <c r="G36" s="585"/>
      <c r="H36" s="585"/>
      <c r="I36" s="585"/>
      <c r="J36" s="585"/>
      <c r="K36" s="585"/>
      <c r="L36" s="585"/>
      <c r="M36" s="585"/>
      <c r="N36" s="585"/>
      <c r="O36" s="585"/>
      <c r="P36" s="585"/>
      <c r="Q36" s="585"/>
      <c r="R36" s="585"/>
      <c r="S36" s="585"/>
      <c r="T36" s="175"/>
      <c r="U36" s="584">
        <f t="shared" ref="U36:U43" si="4">IF(W36="","",U35+1)</f>
        <v>7</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沖縄県市町村総合事務組合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f>IF(E37="","",C36+1)</f>
        <v>4</v>
      </c>
      <c r="D37" s="584"/>
      <c r="E37" s="585" t="str">
        <f>IF('各会計、関係団体の財政状況及び健全化判断比率'!B10="","",'各会計、関係団体の財政状況及び健全化判断比率'!B10)</f>
        <v>西普天間住宅地区土地区画整理事業特別会計</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中部広域市町村圏事務組合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中部広域特別会計（ふるさと市町村圏基金）</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沖縄県後期高齢者医療広域連合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沖縄県後期高齢者医療広域連合（事業勘定）</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ZHoIjTQvp9joCoB/jGn3MTe6VXoHqeIzmSs+oKLgpibWuSZHCnkrBgVheIq3S+3nBGeSYmr9wmBYxHQpeZv3mQ==" saltValue="zzPQF2L6lppplAVoDd2f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13888656</v>
      </c>
      <c r="S5" s="600"/>
      <c r="T5" s="600"/>
      <c r="U5" s="600"/>
      <c r="V5" s="600"/>
      <c r="W5" s="600"/>
      <c r="X5" s="600"/>
      <c r="Y5" s="601"/>
      <c r="Z5" s="602">
        <v>24.6</v>
      </c>
      <c r="AA5" s="602"/>
      <c r="AB5" s="602"/>
      <c r="AC5" s="602"/>
      <c r="AD5" s="603">
        <v>13888656</v>
      </c>
      <c r="AE5" s="603"/>
      <c r="AF5" s="603"/>
      <c r="AG5" s="603"/>
      <c r="AH5" s="603"/>
      <c r="AI5" s="603"/>
      <c r="AJ5" s="603"/>
      <c r="AK5" s="603"/>
      <c r="AL5" s="604">
        <v>58.3</v>
      </c>
      <c r="AM5" s="605"/>
      <c r="AN5" s="605"/>
      <c r="AO5" s="606"/>
      <c r="AP5" s="596" t="s">
        <v>216</v>
      </c>
      <c r="AQ5" s="597"/>
      <c r="AR5" s="597"/>
      <c r="AS5" s="597"/>
      <c r="AT5" s="597"/>
      <c r="AU5" s="597"/>
      <c r="AV5" s="597"/>
      <c r="AW5" s="597"/>
      <c r="AX5" s="597"/>
      <c r="AY5" s="597"/>
      <c r="AZ5" s="597"/>
      <c r="BA5" s="597"/>
      <c r="BB5" s="597"/>
      <c r="BC5" s="597"/>
      <c r="BD5" s="597"/>
      <c r="BE5" s="597"/>
      <c r="BF5" s="598"/>
      <c r="BG5" s="610">
        <v>13884055</v>
      </c>
      <c r="BH5" s="611"/>
      <c r="BI5" s="611"/>
      <c r="BJ5" s="611"/>
      <c r="BK5" s="611"/>
      <c r="BL5" s="611"/>
      <c r="BM5" s="611"/>
      <c r="BN5" s="612"/>
      <c r="BO5" s="613">
        <v>100</v>
      </c>
      <c r="BP5" s="613"/>
      <c r="BQ5" s="613"/>
      <c r="BR5" s="613"/>
      <c r="BS5" s="614" t="s">
        <v>121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161407</v>
      </c>
      <c r="S6" s="611"/>
      <c r="T6" s="611"/>
      <c r="U6" s="611"/>
      <c r="V6" s="611"/>
      <c r="W6" s="611"/>
      <c r="X6" s="611"/>
      <c r="Y6" s="612"/>
      <c r="Z6" s="613">
        <v>0.3</v>
      </c>
      <c r="AA6" s="613"/>
      <c r="AB6" s="613"/>
      <c r="AC6" s="613"/>
      <c r="AD6" s="614">
        <v>161407</v>
      </c>
      <c r="AE6" s="614"/>
      <c r="AF6" s="614"/>
      <c r="AG6" s="614"/>
      <c r="AH6" s="614"/>
      <c r="AI6" s="614"/>
      <c r="AJ6" s="614"/>
      <c r="AK6" s="614"/>
      <c r="AL6" s="615">
        <v>0.7</v>
      </c>
      <c r="AM6" s="616"/>
      <c r="AN6" s="616"/>
      <c r="AO6" s="617"/>
      <c r="AP6" s="607" t="s">
        <v>221</v>
      </c>
      <c r="AQ6" s="608"/>
      <c r="AR6" s="608"/>
      <c r="AS6" s="608"/>
      <c r="AT6" s="608"/>
      <c r="AU6" s="608"/>
      <c r="AV6" s="608"/>
      <c r="AW6" s="608"/>
      <c r="AX6" s="608"/>
      <c r="AY6" s="608"/>
      <c r="AZ6" s="608"/>
      <c r="BA6" s="608"/>
      <c r="BB6" s="608"/>
      <c r="BC6" s="608"/>
      <c r="BD6" s="608"/>
      <c r="BE6" s="608"/>
      <c r="BF6" s="609"/>
      <c r="BG6" s="610">
        <v>13884055</v>
      </c>
      <c r="BH6" s="611"/>
      <c r="BI6" s="611"/>
      <c r="BJ6" s="611"/>
      <c r="BK6" s="611"/>
      <c r="BL6" s="611"/>
      <c r="BM6" s="611"/>
      <c r="BN6" s="612"/>
      <c r="BO6" s="613">
        <v>100</v>
      </c>
      <c r="BP6" s="613"/>
      <c r="BQ6" s="613"/>
      <c r="BR6" s="613"/>
      <c r="BS6" s="614" t="s">
        <v>121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309272</v>
      </c>
      <c r="CS6" s="611"/>
      <c r="CT6" s="611"/>
      <c r="CU6" s="611"/>
      <c r="CV6" s="611"/>
      <c r="CW6" s="611"/>
      <c r="CX6" s="611"/>
      <c r="CY6" s="612"/>
      <c r="CZ6" s="604">
        <v>0.6</v>
      </c>
      <c r="DA6" s="605"/>
      <c r="DB6" s="605"/>
      <c r="DC6" s="621"/>
      <c r="DD6" s="619" t="s">
        <v>121</v>
      </c>
      <c r="DE6" s="611"/>
      <c r="DF6" s="611"/>
      <c r="DG6" s="611"/>
      <c r="DH6" s="611"/>
      <c r="DI6" s="611"/>
      <c r="DJ6" s="611"/>
      <c r="DK6" s="611"/>
      <c r="DL6" s="611"/>
      <c r="DM6" s="611"/>
      <c r="DN6" s="611"/>
      <c r="DO6" s="611"/>
      <c r="DP6" s="612"/>
      <c r="DQ6" s="619">
        <v>309272</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2221</v>
      </c>
      <c r="S7" s="611"/>
      <c r="T7" s="611"/>
      <c r="U7" s="611"/>
      <c r="V7" s="611"/>
      <c r="W7" s="611"/>
      <c r="X7" s="611"/>
      <c r="Y7" s="612"/>
      <c r="Z7" s="613">
        <v>0</v>
      </c>
      <c r="AA7" s="613"/>
      <c r="AB7" s="613"/>
      <c r="AC7" s="613"/>
      <c r="AD7" s="614">
        <v>2221</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5173960</v>
      </c>
      <c r="BH7" s="611"/>
      <c r="BI7" s="611"/>
      <c r="BJ7" s="611"/>
      <c r="BK7" s="611"/>
      <c r="BL7" s="611"/>
      <c r="BM7" s="611"/>
      <c r="BN7" s="612"/>
      <c r="BO7" s="613">
        <v>37.299999999999997</v>
      </c>
      <c r="BP7" s="613"/>
      <c r="BQ7" s="613"/>
      <c r="BR7" s="613"/>
      <c r="BS7" s="614" t="s">
        <v>121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9986011</v>
      </c>
      <c r="CS7" s="611"/>
      <c r="CT7" s="611"/>
      <c r="CU7" s="611"/>
      <c r="CV7" s="611"/>
      <c r="CW7" s="611"/>
      <c r="CX7" s="611"/>
      <c r="CY7" s="612"/>
      <c r="CZ7" s="613">
        <v>18.3</v>
      </c>
      <c r="DA7" s="613"/>
      <c r="DB7" s="613"/>
      <c r="DC7" s="613"/>
      <c r="DD7" s="619">
        <v>3847368</v>
      </c>
      <c r="DE7" s="611"/>
      <c r="DF7" s="611"/>
      <c r="DG7" s="611"/>
      <c r="DH7" s="611"/>
      <c r="DI7" s="611"/>
      <c r="DJ7" s="611"/>
      <c r="DK7" s="611"/>
      <c r="DL7" s="611"/>
      <c r="DM7" s="611"/>
      <c r="DN7" s="611"/>
      <c r="DO7" s="611"/>
      <c r="DP7" s="612"/>
      <c r="DQ7" s="619">
        <v>4811509</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28156</v>
      </c>
      <c r="S8" s="611"/>
      <c r="T8" s="611"/>
      <c r="U8" s="611"/>
      <c r="V8" s="611"/>
      <c r="W8" s="611"/>
      <c r="X8" s="611"/>
      <c r="Y8" s="612"/>
      <c r="Z8" s="613">
        <v>0</v>
      </c>
      <c r="AA8" s="613"/>
      <c r="AB8" s="613"/>
      <c r="AC8" s="613"/>
      <c r="AD8" s="614">
        <v>28156</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165949</v>
      </c>
      <c r="BH8" s="611"/>
      <c r="BI8" s="611"/>
      <c r="BJ8" s="611"/>
      <c r="BK8" s="611"/>
      <c r="BL8" s="611"/>
      <c r="BM8" s="611"/>
      <c r="BN8" s="612"/>
      <c r="BO8" s="613">
        <v>1.2</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26791496</v>
      </c>
      <c r="CS8" s="611"/>
      <c r="CT8" s="611"/>
      <c r="CU8" s="611"/>
      <c r="CV8" s="611"/>
      <c r="CW8" s="611"/>
      <c r="CX8" s="611"/>
      <c r="CY8" s="612"/>
      <c r="CZ8" s="613">
        <v>49</v>
      </c>
      <c r="DA8" s="613"/>
      <c r="DB8" s="613"/>
      <c r="DC8" s="613"/>
      <c r="DD8" s="619">
        <v>83701</v>
      </c>
      <c r="DE8" s="611"/>
      <c r="DF8" s="611"/>
      <c r="DG8" s="611"/>
      <c r="DH8" s="611"/>
      <c r="DI8" s="611"/>
      <c r="DJ8" s="611"/>
      <c r="DK8" s="611"/>
      <c r="DL8" s="611"/>
      <c r="DM8" s="611"/>
      <c r="DN8" s="611"/>
      <c r="DO8" s="611"/>
      <c r="DP8" s="612"/>
      <c r="DQ8" s="619">
        <v>12058986</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31562</v>
      </c>
      <c r="S9" s="611"/>
      <c r="T9" s="611"/>
      <c r="U9" s="611"/>
      <c r="V9" s="611"/>
      <c r="W9" s="611"/>
      <c r="X9" s="611"/>
      <c r="Y9" s="612"/>
      <c r="Z9" s="613">
        <v>0.1</v>
      </c>
      <c r="AA9" s="613"/>
      <c r="AB9" s="613"/>
      <c r="AC9" s="613"/>
      <c r="AD9" s="614">
        <v>31562</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4507938</v>
      </c>
      <c r="BH9" s="611"/>
      <c r="BI9" s="611"/>
      <c r="BJ9" s="611"/>
      <c r="BK9" s="611"/>
      <c r="BL9" s="611"/>
      <c r="BM9" s="611"/>
      <c r="BN9" s="612"/>
      <c r="BO9" s="613">
        <v>32.5</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2917108</v>
      </c>
      <c r="CS9" s="611"/>
      <c r="CT9" s="611"/>
      <c r="CU9" s="611"/>
      <c r="CV9" s="611"/>
      <c r="CW9" s="611"/>
      <c r="CX9" s="611"/>
      <c r="CY9" s="612"/>
      <c r="CZ9" s="613">
        <v>5.3</v>
      </c>
      <c r="DA9" s="613"/>
      <c r="DB9" s="613"/>
      <c r="DC9" s="613"/>
      <c r="DD9" s="619">
        <v>8430</v>
      </c>
      <c r="DE9" s="611"/>
      <c r="DF9" s="611"/>
      <c r="DG9" s="611"/>
      <c r="DH9" s="611"/>
      <c r="DI9" s="611"/>
      <c r="DJ9" s="611"/>
      <c r="DK9" s="611"/>
      <c r="DL9" s="611"/>
      <c r="DM9" s="611"/>
      <c r="DN9" s="611"/>
      <c r="DO9" s="611"/>
      <c r="DP9" s="612"/>
      <c r="DQ9" s="619">
        <v>2116847</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222645</v>
      </c>
      <c r="BH10" s="611"/>
      <c r="BI10" s="611"/>
      <c r="BJ10" s="611"/>
      <c r="BK10" s="611"/>
      <c r="BL10" s="611"/>
      <c r="BM10" s="611"/>
      <c r="BN10" s="612"/>
      <c r="BO10" s="613">
        <v>1.6</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81104</v>
      </c>
      <c r="CS10" s="611"/>
      <c r="CT10" s="611"/>
      <c r="CU10" s="611"/>
      <c r="CV10" s="611"/>
      <c r="CW10" s="611"/>
      <c r="CX10" s="611"/>
      <c r="CY10" s="612"/>
      <c r="CZ10" s="613">
        <v>0.1</v>
      </c>
      <c r="DA10" s="613"/>
      <c r="DB10" s="613"/>
      <c r="DC10" s="613"/>
      <c r="DD10" s="619" t="s">
        <v>121</v>
      </c>
      <c r="DE10" s="611"/>
      <c r="DF10" s="611"/>
      <c r="DG10" s="611"/>
      <c r="DH10" s="611"/>
      <c r="DI10" s="611"/>
      <c r="DJ10" s="611"/>
      <c r="DK10" s="611"/>
      <c r="DL10" s="611"/>
      <c r="DM10" s="611"/>
      <c r="DN10" s="611"/>
      <c r="DO10" s="611"/>
      <c r="DP10" s="612"/>
      <c r="DQ10" s="619">
        <v>76679</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2213458</v>
      </c>
      <c r="S11" s="611"/>
      <c r="T11" s="611"/>
      <c r="U11" s="611"/>
      <c r="V11" s="611"/>
      <c r="W11" s="611"/>
      <c r="X11" s="611"/>
      <c r="Y11" s="612"/>
      <c r="Z11" s="615">
        <v>3.9</v>
      </c>
      <c r="AA11" s="616"/>
      <c r="AB11" s="616"/>
      <c r="AC11" s="622"/>
      <c r="AD11" s="619">
        <v>2213458</v>
      </c>
      <c r="AE11" s="611"/>
      <c r="AF11" s="611"/>
      <c r="AG11" s="611"/>
      <c r="AH11" s="611"/>
      <c r="AI11" s="611"/>
      <c r="AJ11" s="611"/>
      <c r="AK11" s="612"/>
      <c r="AL11" s="615">
        <v>9.3000000000000007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277428</v>
      </c>
      <c r="BH11" s="611"/>
      <c r="BI11" s="611"/>
      <c r="BJ11" s="611"/>
      <c r="BK11" s="611"/>
      <c r="BL11" s="611"/>
      <c r="BM11" s="611"/>
      <c r="BN11" s="612"/>
      <c r="BO11" s="613">
        <v>2</v>
      </c>
      <c r="BP11" s="613"/>
      <c r="BQ11" s="613"/>
      <c r="BR11" s="613"/>
      <c r="BS11" s="614" t="s">
        <v>121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59008</v>
      </c>
      <c r="CS11" s="611"/>
      <c r="CT11" s="611"/>
      <c r="CU11" s="611"/>
      <c r="CV11" s="611"/>
      <c r="CW11" s="611"/>
      <c r="CX11" s="611"/>
      <c r="CY11" s="612"/>
      <c r="CZ11" s="613">
        <v>0.1</v>
      </c>
      <c r="DA11" s="613"/>
      <c r="DB11" s="613"/>
      <c r="DC11" s="613"/>
      <c r="DD11" s="619" t="s">
        <v>121</v>
      </c>
      <c r="DE11" s="611"/>
      <c r="DF11" s="611"/>
      <c r="DG11" s="611"/>
      <c r="DH11" s="611"/>
      <c r="DI11" s="611"/>
      <c r="DJ11" s="611"/>
      <c r="DK11" s="611"/>
      <c r="DL11" s="611"/>
      <c r="DM11" s="611"/>
      <c r="DN11" s="611"/>
      <c r="DO11" s="611"/>
      <c r="DP11" s="612"/>
      <c r="DQ11" s="619">
        <v>42747</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6333457</v>
      </c>
      <c r="BH12" s="611"/>
      <c r="BI12" s="611"/>
      <c r="BJ12" s="611"/>
      <c r="BK12" s="611"/>
      <c r="BL12" s="611"/>
      <c r="BM12" s="611"/>
      <c r="BN12" s="612"/>
      <c r="BO12" s="613">
        <v>45.6</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221553</v>
      </c>
      <c r="CS12" s="611"/>
      <c r="CT12" s="611"/>
      <c r="CU12" s="611"/>
      <c r="CV12" s="611"/>
      <c r="CW12" s="611"/>
      <c r="CX12" s="611"/>
      <c r="CY12" s="612"/>
      <c r="CZ12" s="613">
        <v>0.4</v>
      </c>
      <c r="DA12" s="613"/>
      <c r="DB12" s="613"/>
      <c r="DC12" s="613"/>
      <c r="DD12" s="619" t="s">
        <v>121</v>
      </c>
      <c r="DE12" s="611"/>
      <c r="DF12" s="611"/>
      <c r="DG12" s="611"/>
      <c r="DH12" s="611"/>
      <c r="DI12" s="611"/>
      <c r="DJ12" s="611"/>
      <c r="DK12" s="611"/>
      <c r="DL12" s="611"/>
      <c r="DM12" s="611"/>
      <c r="DN12" s="611"/>
      <c r="DO12" s="611"/>
      <c r="DP12" s="612"/>
      <c r="DQ12" s="619">
        <v>198735</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6284926</v>
      </c>
      <c r="BH13" s="611"/>
      <c r="BI13" s="611"/>
      <c r="BJ13" s="611"/>
      <c r="BK13" s="611"/>
      <c r="BL13" s="611"/>
      <c r="BM13" s="611"/>
      <c r="BN13" s="612"/>
      <c r="BO13" s="613">
        <v>45.3</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5534214</v>
      </c>
      <c r="CS13" s="611"/>
      <c r="CT13" s="611"/>
      <c r="CU13" s="611"/>
      <c r="CV13" s="611"/>
      <c r="CW13" s="611"/>
      <c r="CX13" s="611"/>
      <c r="CY13" s="612"/>
      <c r="CZ13" s="613">
        <v>10.1</v>
      </c>
      <c r="DA13" s="613"/>
      <c r="DB13" s="613"/>
      <c r="DC13" s="613"/>
      <c r="DD13" s="619">
        <v>4455742</v>
      </c>
      <c r="DE13" s="611"/>
      <c r="DF13" s="611"/>
      <c r="DG13" s="611"/>
      <c r="DH13" s="611"/>
      <c r="DI13" s="611"/>
      <c r="DJ13" s="611"/>
      <c r="DK13" s="611"/>
      <c r="DL13" s="611"/>
      <c r="DM13" s="611"/>
      <c r="DN13" s="611"/>
      <c r="DO13" s="611"/>
      <c r="DP13" s="612"/>
      <c r="DQ13" s="619">
        <v>1534357</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1420</v>
      </c>
      <c r="S14" s="611"/>
      <c r="T14" s="611"/>
      <c r="U14" s="611"/>
      <c r="V14" s="611"/>
      <c r="W14" s="611"/>
      <c r="X14" s="611"/>
      <c r="Y14" s="612"/>
      <c r="Z14" s="613">
        <v>0</v>
      </c>
      <c r="AA14" s="613"/>
      <c r="AB14" s="613"/>
      <c r="AC14" s="613"/>
      <c r="AD14" s="614">
        <v>1420</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380862</v>
      </c>
      <c r="BH14" s="611"/>
      <c r="BI14" s="611"/>
      <c r="BJ14" s="611"/>
      <c r="BK14" s="611"/>
      <c r="BL14" s="611"/>
      <c r="BM14" s="611"/>
      <c r="BN14" s="612"/>
      <c r="BO14" s="613">
        <v>2.7</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899470</v>
      </c>
      <c r="CS14" s="611"/>
      <c r="CT14" s="611"/>
      <c r="CU14" s="611"/>
      <c r="CV14" s="611"/>
      <c r="CW14" s="611"/>
      <c r="CX14" s="611"/>
      <c r="CY14" s="612"/>
      <c r="CZ14" s="613">
        <v>1.6</v>
      </c>
      <c r="DA14" s="613"/>
      <c r="DB14" s="613"/>
      <c r="DC14" s="613"/>
      <c r="DD14" s="619">
        <v>53316</v>
      </c>
      <c r="DE14" s="611"/>
      <c r="DF14" s="611"/>
      <c r="DG14" s="611"/>
      <c r="DH14" s="611"/>
      <c r="DI14" s="611"/>
      <c r="DJ14" s="611"/>
      <c r="DK14" s="611"/>
      <c r="DL14" s="611"/>
      <c r="DM14" s="611"/>
      <c r="DN14" s="611"/>
      <c r="DO14" s="611"/>
      <c r="DP14" s="612"/>
      <c r="DQ14" s="619">
        <v>884997</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1995776</v>
      </c>
      <c r="BH15" s="611"/>
      <c r="BI15" s="611"/>
      <c r="BJ15" s="611"/>
      <c r="BK15" s="611"/>
      <c r="BL15" s="611"/>
      <c r="BM15" s="611"/>
      <c r="BN15" s="612"/>
      <c r="BO15" s="613">
        <v>14.4</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5009347</v>
      </c>
      <c r="CS15" s="611"/>
      <c r="CT15" s="611"/>
      <c r="CU15" s="611"/>
      <c r="CV15" s="611"/>
      <c r="CW15" s="611"/>
      <c r="CX15" s="611"/>
      <c r="CY15" s="612"/>
      <c r="CZ15" s="613">
        <v>9.1999999999999993</v>
      </c>
      <c r="DA15" s="613"/>
      <c r="DB15" s="613"/>
      <c r="DC15" s="613"/>
      <c r="DD15" s="619">
        <v>868890</v>
      </c>
      <c r="DE15" s="611"/>
      <c r="DF15" s="611"/>
      <c r="DG15" s="611"/>
      <c r="DH15" s="611"/>
      <c r="DI15" s="611"/>
      <c r="DJ15" s="611"/>
      <c r="DK15" s="611"/>
      <c r="DL15" s="611"/>
      <c r="DM15" s="611"/>
      <c r="DN15" s="611"/>
      <c r="DO15" s="611"/>
      <c r="DP15" s="612"/>
      <c r="DQ15" s="619">
        <v>3298631</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16225</v>
      </c>
      <c r="S16" s="611"/>
      <c r="T16" s="611"/>
      <c r="U16" s="611"/>
      <c r="V16" s="611"/>
      <c r="W16" s="611"/>
      <c r="X16" s="611"/>
      <c r="Y16" s="612"/>
      <c r="Z16" s="613">
        <v>0</v>
      </c>
      <c r="AA16" s="613"/>
      <c r="AB16" s="613"/>
      <c r="AC16" s="613"/>
      <c r="AD16" s="614">
        <v>16225</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121</v>
      </c>
      <c r="CS16" s="611"/>
      <c r="CT16" s="611"/>
      <c r="CU16" s="611"/>
      <c r="CV16" s="611"/>
      <c r="CW16" s="611"/>
      <c r="CX16" s="611"/>
      <c r="CY16" s="612"/>
      <c r="CZ16" s="613" t="s">
        <v>121</v>
      </c>
      <c r="DA16" s="613"/>
      <c r="DB16" s="613"/>
      <c r="DC16" s="613"/>
      <c r="DD16" s="619" t="s">
        <v>121</v>
      </c>
      <c r="DE16" s="611"/>
      <c r="DF16" s="611"/>
      <c r="DG16" s="611"/>
      <c r="DH16" s="611"/>
      <c r="DI16" s="611"/>
      <c r="DJ16" s="611"/>
      <c r="DK16" s="611"/>
      <c r="DL16" s="611"/>
      <c r="DM16" s="611"/>
      <c r="DN16" s="611"/>
      <c r="DO16" s="611"/>
      <c r="DP16" s="612"/>
      <c r="DQ16" s="619" t="s">
        <v>121</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141138</v>
      </c>
      <c r="S17" s="611"/>
      <c r="T17" s="611"/>
      <c r="U17" s="611"/>
      <c r="V17" s="611"/>
      <c r="W17" s="611"/>
      <c r="X17" s="611"/>
      <c r="Y17" s="612"/>
      <c r="Z17" s="613">
        <v>0.3</v>
      </c>
      <c r="AA17" s="613"/>
      <c r="AB17" s="613"/>
      <c r="AC17" s="613"/>
      <c r="AD17" s="614">
        <v>141138</v>
      </c>
      <c r="AE17" s="614"/>
      <c r="AF17" s="614"/>
      <c r="AG17" s="614"/>
      <c r="AH17" s="614"/>
      <c r="AI17" s="614"/>
      <c r="AJ17" s="614"/>
      <c r="AK17" s="614"/>
      <c r="AL17" s="615">
        <v>0.6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2832182</v>
      </c>
      <c r="CS17" s="611"/>
      <c r="CT17" s="611"/>
      <c r="CU17" s="611"/>
      <c r="CV17" s="611"/>
      <c r="CW17" s="611"/>
      <c r="CX17" s="611"/>
      <c r="CY17" s="612"/>
      <c r="CZ17" s="613">
        <v>5.2</v>
      </c>
      <c r="DA17" s="613"/>
      <c r="DB17" s="613"/>
      <c r="DC17" s="613"/>
      <c r="DD17" s="619" t="s">
        <v>121</v>
      </c>
      <c r="DE17" s="611"/>
      <c r="DF17" s="611"/>
      <c r="DG17" s="611"/>
      <c r="DH17" s="611"/>
      <c r="DI17" s="611"/>
      <c r="DJ17" s="611"/>
      <c r="DK17" s="611"/>
      <c r="DL17" s="611"/>
      <c r="DM17" s="611"/>
      <c r="DN17" s="611"/>
      <c r="DO17" s="611"/>
      <c r="DP17" s="612"/>
      <c r="DQ17" s="619">
        <v>2786297</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68499</v>
      </c>
      <c r="S18" s="611"/>
      <c r="T18" s="611"/>
      <c r="U18" s="611"/>
      <c r="V18" s="611"/>
      <c r="W18" s="611"/>
      <c r="X18" s="611"/>
      <c r="Y18" s="612"/>
      <c r="Z18" s="613">
        <v>0.1</v>
      </c>
      <c r="AA18" s="613"/>
      <c r="AB18" s="613"/>
      <c r="AC18" s="613"/>
      <c r="AD18" s="614">
        <v>68499</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67997</v>
      </c>
      <c r="S19" s="611"/>
      <c r="T19" s="611"/>
      <c r="U19" s="611"/>
      <c r="V19" s="611"/>
      <c r="W19" s="611"/>
      <c r="X19" s="611"/>
      <c r="Y19" s="612"/>
      <c r="Z19" s="613">
        <v>0.1</v>
      </c>
      <c r="AA19" s="613"/>
      <c r="AB19" s="613"/>
      <c r="AC19" s="613"/>
      <c r="AD19" s="614">
        <v>67997</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4601</v>
      </c>
      <c r="BH19" s="611"/>
      <c r="BI19" s="611"/>
      <c r="BJ19" s="611"/>
      <c r="BK19" s="611"/>
      <c r="BL19" s="611"/>
      <c r="BM19" s="611"/>
      <c r="BN19" s="612"/>
      <c r="BO19" s="613">
        <v>0</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502</v>
      </c>
      <c r="S20" s="611"/>
      <c r="T20" s="611"/>
      <c r="U20" s="611"/>
      <c r="V20" s="611"/>
      <c r="W20" s="611"/>
      <c r="X20" s="611"/>
      <c r="Y20" s="612"/>
      <c r="Z20" s="613">
        <v>0</v>
      </c>
      <c r="AA20" s="613"/>
      <c r="AB20" s="613"/>
      <c r="AC20" s="613"/>
      <c r="AD20" s="614">
        <v>502</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4601</v>
      </c>
      <c r="BH20" s="611"/>
      <c r="BI20" s="611"/>
      <c r="BJ20" s="611"/>
      <c r="BK20" s="611"/>
      <c r="BL20" s="611"/>
      <c r="BM20" s="611"/>
      <c r="BN20" s="612"/>
      <c r="BO20" s="613">
        <v>0</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54640765</v>
      </c>
      <c r="CS20" s="611"/>
      <c r="CT20" s="611"/>
      <c r="CU20" s="611"/>
      <c r="CV20" s="611"/>
      <c r="CW20" s="611"/>
      <c r="CX20" s="611"/>
      <c r="CY20" s="612"/>
      <c r="CZ20" s="613">
        <v>100</v>
      </c>
      <c r="DA20" s="613"/>
      <c r="DB20" s="613"/>
      <c r="DC20" s="613"/>
      <c r="DD20" s="619">
        <v>9317447</v>
      </c>
      <c r="DE20" s="611"/>
      <c r="DF20" s="611"/>
      <c r="DG20" s="611"/>
      <c r="DH20" s="611"/>
      <c r="DI20" s="611"/>
      <c r="DJ20" s="611"/>
      <c r="DK20" s="611"/>
      <c r="DL20" s="611"/>
      <c r="DM20" s="611"/>
      <c r="DN20" s="611"/>
      <c r="DO20" s="611"/>
      <c r="DP20" s="612"/>
      <c r="DQ20" s="619">
        <v>28119057</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7226151</v>
      </c>
      <c r="S21" s="611"/>
      <c r="T21" s="611"/>
      <c r="U21" s="611"/>
      <c r="V21" s="611"/>
      <c r="W21" s="611"/>
      <c r="X21" s="611"/>
      <c r="Y21" s="612"/>
      <c r="Z21" s="613">
        <v>12.8</v>
      </c>
      <c r="AA21" s="613"/>
      <c r="AB21" s="613"/>
      <c r="AC21" s="613"/>
      <c r="AD21" s="614">
        <v>6407565</v>
      </c>
      <c r="AE21" s="614"/>
      <c r="AF21" s="614"/>
      <c r="AG21" s="614"/>
      <c r="AH21" s="614"/>
      <c r="AI21" s="614"/>
      <c r="AJ21" s="614"/>
      <c r="AK21" s="614"/>
      <c r="AL21" s="615">
        <v>26.9</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4601</v>
      </c>
      <c r="BH21" s="611"/>
      <c r="BI21" s="611"/>
      <c r="BJ21" s="611"/>
      <c r="BK21" s="611"/>
      <c r="BL21" s="611"/>
      <c r="BM21" s="611"/>
      <c r="BN21" s="612"/>
      <c r="BO21" s="613">
        <v>0</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6407565</v>
      </c>
      <c r="S22" s="611"/>
      <c r="T22" s="611"/>
      <c r="U22" s="611"/>
      <c r="V22" s="611"/>
      <c r="W22" s="611"/>
      <c r="X22" s="611"/>
      <c r="Y22" s="612"/>
      <c r="Z22" s="613">
        <v>11.4</v>
      </c>
      <c r="AA22" s="613"/>
      <c r="AB22" s="613"/>
      <c r="AC22" s="613"/>
      <c r="AD22" s="614">
        <v>6407565</v>
      </c>
      <c r="AE22" s="614"/>
      <c r="AF22" s="614"/>
      <c r="AG22" s="614"/>
      <c r="AH22" s="614"/>
      <c r="AI22" s="614"/>
      <c r="AJ22" s="614"/>
      <c r="AK22" s="614"/>
      <c r="AL22" s="615">
        <v>26.9</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818586</v>
      </c>
      <c r="S23" s="611"/>
      <c r="T23" s="611"/>
      <c r="U23" s="611"/>
      <c r="V23" s="611"/>
      <c r="W23" s="611"/>
      <c r="X23" s="611"/>
      <c r="Y23" s="612"/>
      <c r="Z23" s="613">
        <v>1.5</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28041589</v>
      </c>
      <c r="CS24" s="600"/>
      <c r="CT24" s="600"/>
      <c r="CU24" s="600"/>
      <c r="CV24" s="600"/>
      <c r="CW24" s="600"/>
      <c r="CX24" s="600"/>
      <c r="CY24" s="601"/>
      <c r="CZ24" s="604">
        <v>51.3</v>
      </c>
      <c r="DA24" s="605"/>
      <c r="DB24" s="605"/>
      <c r="DC24" s="621"/>
      <c r="DD24" s="644">
        <v>14265402</v>
      </c>
      <c r="DE24" s="600"/>
      <c r="DF24" s="600"/>
      <c r="DG24" s="600"/>
      <c r="DH24" s="600"/>
      <c r="DI24" s="600"/>
      <c r="DJ24" s="600"/>
      <c r="DK24" s="601"/>
      <c r="DL24" s="644">
        <v>13225418</v>
      </c>
      <c r="DM24" s="600"/>
      <c r="DN24" s="600"/>
      <c r="DO24" s="600"/>
      <c r="DP24" s="600"/>
      <c r="DQ24" s="600"/>
      <c r="DR24" s="600"/>
      <c r="DS24" s="600"/>
      <c r="DT24" s="600"/>
      <c r="DU24" s="600"/>
      <c r="DV24" s="601"/>
      <c r="DW24" s="604">
        <v>55</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23778893</v>
      </c>
      <c r="S25" s="611"/>
      <c r="T25" s="611"/>
      <c r="U25" s="611"/>
      <c r="V25" s="611"/>
      <c r="W25" s="611"/>
      <c r="X25" s="611"/>
      <c r="Y25" s="612"/>
      <c r="Z25" s="613">
        <v>42.1</v>
      </c>
      <c r="AA25" s="613"/>
      <c r="AB25" s="613"/>
      <c r="AC25" s="613"/>
      <c r="AD25" s="614">
        <v>22960307</v>
      </c>
      <c r="AE25" s="614"/>
      <c r="AF25" s="614"/>
      <c r="AG25" s="614"/>
      <c r="AH25" s="614"/>
      <c r="AI25" s="614"/>
      <c r="AJ25" s="614"/>
      <c r="AK25" s="614"/>
      <c r="AL25" s="615">
        <v>96.4</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6528486</v>
      </c>
      <c r="CS25" s="640"/>
      <c r="CT25" s="640"/>
      <c r="CU25" s="640"/>
      <c r="CV25" s="640"/>
      <c r="CW25" s="640"/>
      <c r="CX25" s="640"/>
      <c r="CY25" s="641"/>
      <c r="CZ25" s="615">
        <v>11.9</v>
      </c>
      <c r="DA25" s="642"/>
      <c r="DB25" s="642"/>
      <c r="DC25" s="645"/>
      <c r="DD25" s="619">
        <v>5883621</v>
      </c>
      <c r="DE25" s="640"/>
      <c r="DF25" s="640"/>
      <c r="DG25" s="640"/>
      <c r="DH25" s="640"/>
      <c r="DI25" s="640"/>
      <c r="DJ25" s="640"/>
      <c r="DK25" s="641"/>
      <c r="DL25" s="619">
        <v>5749038</v>
      </c>
      <c r="DM25" s="640"/>
      <c r="DN25" s="640"/>
      <c r="DO25" s="640"/>
      <c r="DP25" s="640"/>
      <c r="DQ25" s="640"/>
      <c r="DR25" s="640"/>
      <c r="DS25" s="640"/>
      <c r="DT25" s="640"/>
      <c r="DU25" s="640"/>
      <c r="DV25" s="641"/>
      <c r="DW25" s="615">
        <v>23.9</v>
      </c>
      <c r="DX25" s="642"/>
      <c r="DY25" s="642"/>
      <c r="DZ25" s="642"/>
      <c r="EA25" s="642"/>
      <c r="EB25" s="642"/>
      <c r="EC25" s="643"/>
    </row>
    <row r="26" spans="2:133" ht="11.25" customHeight="1" x14ac:dyDescent="0.15">
      <c r="B26" s="607" t="s">
        <v>283</v>
      </c>
      <c r="C26" s="608"/>
      <c r="D26" s="608"/>
      <c r="E26" s="608"/>
      <c r="F26" s="608"/>
      <c r="G26" s="608"/>
      <c r="H26" s="608"/>
      <c r="I26" s="608"/>
      <c r="J26" s="608"/>
      <c r="K26" s="608"/>
      <c r="L26" s="608"/>
      <c r="M26" s="608"/>
      <c r="N26" s="608"/>
      <c r="O26" s="608"/>
      <c r="P26" s="608"/>
      <c r="Q26" s="609"/>
      <c r="R26" s="610">
        <v>8847</v>
      </c>
      <c r="S26" s="611"/>
      <c r="T26" s="611"/>
      <c r="U26" s="611"/>
      <c r="V26" s="611"/>
      <c r="W26" s="611"/>
      <c r="X26" s="611"/>
      <c r="Y26" s="612"/>
      <c r="Z26" s="613">
        <v>0</v>
      </c>
      <c r="AA26" s="613"/>
      <c r="AB26" s="613"/>
      <c r="AC26" s="613"/>
      <c r="AD26" s="614">
        <v>8847</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3614346</v>
      </c>
      <c r="CS26" s="611"/>
      <c r="CT26" s="611"/>
      <c r="CU26" s="611"/>
      <c r="CV26" s="611"/>
      <c r="CW26" s="611"/>
      <c r="CX26" s="611"/>
      <c r="CY26" s="612"/>
      <c r="CZ26" s="615">
        <v>6.6</v>
      </c>
      <c r="DA26" s="642"/>
      <c r="DB26" s="642"/>
      <c r="DC26" s="645"/>
      <c r="DD26" s="619">
        <v>3370821</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2"/>
      <c r="DY26" s="642"/>
      <c r="DZ26" s="642"/>
      <c r="EA26" s="642"/>
      <c r="EB26" s="642"/>
      <c r="EC26" s="643"/>
    </row>
    <row r="27" spans="2:133" ht="11.25" customHeight="1" x14ac:dyDescent="0.15">
      <c r="B27" s="607" t="s">
        <v>286</v>
      </c>
      <c r="C27" s="608"/>
      <c r="D27" s="608"/>
      <c r="E27" s="608"/>
      <c r="F27" s="608"/>
      <c r="G27" s="608"/>
      <c r="H27" s="608"/>
      <c r="I27" s="608"/>
      <c r="J27" s="608"/>
      <c r="K27" s="608"/>
      <c r="L27" s="608"/>
      <c r="M27" s="608"/>
      <c r="N27" s="608"/>
      <c r="O27" s="608"/>
      <c r="P27" s="608"/>
      <c r="Q27" s="609"/>
      <c r="R27" s="610">
        <v>175878</v>
      </c>
      <c r="S27" s="611"/>
      <c r="T27" s="611"/>
      <c r="U27" s="611"/>
      <c r="V27" s="611"/>
      <c r="W27" s="611"/>
      <c r="X27" s="611"/>
      <c r="Y27" s="612"/>
      <c r="Z27" s="613">
        <v>0.3</v>
      </c>
      <c r="AA27" s="613"/>
      <c r="AB27" s="613"/>
      <c r="AC27" s="613"/>
      <c r="AD27" s="614">
        <v>44</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13888656</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18680921</v>
      </c>
      <c r="CS27" s="640"/>
      <c r="CT27" s="640"/>
      <c r="CU27" s="640"/>
      <c r="CV27" s="640"/>
      <c r="CW27" s="640"/>
      <c r="CX27" s="640"/>
      <c r="CY27" s="641"/>
      <c r="CZ27" s="615">
        <v>34.200000000000003</v>
      </c>
      <c r="DA27" s="642"/>
      <c r="DB27" s="642"/>
      <c r="DC27" s="645"/>
      <c r="DD27" s="619">
        <v>5595484</v>
      </c>
      <c r="DE27" s="640"/>
      <c r="DF27" s="640"/>
      <c r="DG27" s="640"/>
      <c r="DH27" s="640"/>
      <c r="DI27" s="640"/>
      <c r="DJ27" s="640"/>
      <c r="DK27" s="641"/>
      <c r="DL27" s="619">
        <v>4690083</v>
      </c>
      <c r="DM27" s="640"/>
      <c r="DN27" s="640"/>
      <c r="DO27" s="640"/>
      <c r="DP27" s="640"/>
      <c r="DQ27" s="640"/>
      <c r="DR27" s="640"/>
      <c r="DS27" s="640"/>
      <c r="DT27" s="640"/>
      <c r="DU27" s="640"/>
      <c r="DV27" s="641"/>
      <c r="DW27" s="615">
        <v>19.5</v>
      </c>
      <c r="DX27" s="642"/>
      <c r="DY27" s="642"/>
      <c r="DZ27" s="642"/>
      <c r="EA27" s="642"/>
      <c r="EB27" s="642"/>
      <c r="EC27" s="643"/>
    </row>
    <row r="28" spans="2:133" ht="11.25" customHeight="1" x14ac:dyDescent="0.15">
      <c r="B28" s="607" t="s">
        <v>289</v>
      </c>
      <c r="C28" s="608"/>
      <c r="D28" s="608"/>
      <c r="E28" s="608"/>
      <c r="F28" s="608"/>
      <c r="G28" s="608"/>
      <c r="H28" s="608"/>
      <c r="I28" s="608"/>
      <c r="J28" s="608"/>
      <c r="K28" s="608"/>
      <c r="L28" s="608"/>
      <c r="M28" s="608"/>
      <c r="N28" s="608"/>
      <c r="O28" s="608"/>
      <c r="P28" s="608"/>
      <c r="Q28" s="609"/>
      <c r="R28" s="610">
        <v>210329</v>
      </c>
      <c r="S28" s="611"/>
      <c r="T28" s="611"/>
      <c r="U28" s="611"/>
      <c r="V28" s="611"/>
      <c r="W28" s="611"/>
      <c r="X28" s="611"/>
      <c r="Y28" s="612"/>
      <c r="Z28" s="613">
        <v>0.4</v>
      </c>
      <c r="AA28" s="613"/>
      <c r="AB28" s="613"/>
      <c r="AC28" s="613"/>
      <c r="AD28" s="614" t="s">
        <v>121</v>
      </c>
      <c r="AE28" s="614"/>
      <c r="AF28" s="614"/>
      <c r="AG28" s="614"/>
      <c r="AH28" s="614"/>
      <c r="AI28" s="614"/>
      <c r="AJ28" s="614"/>
      <c r="AK28" s="614"/>
      <c r="AL28" s="615" t="s">
        <v>121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2832182</v>
      </c>
      <c r="CS28" s="611"/>
      <c r="CT28" s="611"/>
      <c r="CU28" s="611"/>
      <c r="CV28" s="611"/>
      <c r="CW28" s="611"/>
      <c r="CX28" s="611"/>
      <c r="CY28" s="612"/>
      <c r="CZ28" s="615">
        <v>5.2</v>
      </c>
      <c r="DA28" s="642"/>
      <c r="DB28" s="642"/>
      <c r="DC28" s="645"/>
      <c r="DD28" s="619">
        <v>2786297</v>
      </c>
      <c r="DE28" s="611"/>
      <c r="DF28" s="611"/>
      <c r="DG28" s="611"/>
      <c r="DH28" s="611"/>
      <c r="DI28" s="611"/>
      <c r="DJ28" s="611"/>
      <c r="DK28" s="612"/>
      <c r="DL28" s="619">
        <v>2786297</v>
      </c>
      <c r="DM28" s="611"/>
      <c r="DN28" s="611"/>
      <c r="DO28" s="611"/>
      <c r="DP28" s="611"/>
      <c r="DQ28" s="611"/>
      <c r="DR28" s="611"/>
      <c r="DS28" s="611"/>
      <c r="DT28" s="611"/>
      <c r="DU28" s="611"/>
      <c r="DV28" s="612"/>
      <c r="DW28" s="615">
        <v>11.6</v>
      </c>
      <c r="DX28" s="642"/>
      <c r="DY28" s="642"/>
      <c r="DZ28" s="642"/>
      <c r="EA28" s="642"/>
      <c r="EB28" s="642"/>
      <c r="EC28" s="643"/>
    </row>
    <row r="29" spans="2:133" ht="11.25" customHeight="1" x14ac:dyDescent="0.15">
      <c r="B29" s="607" t="s">
        <v>291</v>
      </c>
      <c r="C29" s="608"/>
      <c r="D29" s="608"/>
      <c r="E29" s="608"/>
      <c r="F29" s="608"/>
      <c r="G29" s="608"/>
      <c r="H29" s="608"/>
      <c r="I29" s="608"/>
      <c r="J29" s="608"/>
      <c r="K29" s="608"/>
      <c r="L29" s="608"/>
      <c r="M29" s="608"/>
      <c r="N29" s="608"/>
      <c r="O29" s="608"/>
      <c r="P29" s="608"/>
      <c r="Q29" s="609"/>
      <c r="R29" s="610">
        <v>204632</v>
      </c>
      <c r="S29" s="611"/>
      <c r="T29" s="611"/>
      <c r="U29" s="611"/>
      <c r="V29" s="611"/>
      <c r="W29" s="611"/>
      <c r="X29" s="611"/>
      <c r="Y29" s="612"/>
      <c r="Z29" s="613">
        <v>0.4</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2832109</v>
      </c>
      <c r="CS29" s="640"/>
      <c r="CT29" s="640"/>
      <c r="CU29" s="640"/>
      <c r="CV29" s="640"/>
      <c r="CW29" s="640"/>
      <c r="CX29" s="640"/>
      <c r="CY29" s="641"/>
      <c r="CZ29" s="615">
        <v>5.2</v>
      </c>
      <c r="DA29" s="642"/>
      <c r="DB29" s="642"/>
      <c r="DC29" s="645"/>
      <c r="DD29" s="619">
        <v>2786224</v>
      </c>
      <c r="DE29" s="640"/>
      <c r="DF29" s="640"/>
      <c r="DG29" s="640"/>
      <c r="DH29" s="640"/>
      <c r="DI29" s="640"/>
      <c r="DJ29" s="640"/>
      <c r="DK29" s="641"/>
      <c r="DL29" s="619">
        <v>2786224</v>
      </c>
      <c r="DM29" s="640"/>
      <c r="DN29" s="640"/>
      <c r="DO29" s="640"/>
      <c r="DP29" s="640"/>
      <c r="DQ29" s="640"/>
      <c r="DR29" s="640"/>
      <c r="DS29" s="640"/>
      <c r="DT29" s="640"/>
      <c r="DU29" s="640"/>
      <c r="DV29" s="641"/>
      <c r="DW29" s="615">
        <v>11.6</v>
      </c>
      <c r="DX29" s="642"/>
      <c r="DY29" s="642"/>
      <c r="DZ29" s="642"/>
      <c r="EA29" s="642"/>
      <c r="EB29" s="642"/>
      <c r="EC29" s="643"/>
    </row>
    <row r="30" spans="2:133" ht="11.25" customHeight="1" x14ac:dyDescent="0.15">
      <c r="B30" s="607" t="s">
        <v>293</v>
      </c>
      <c r="C30" s="608"/>
      <c r="D30" s="608"/>
      <c r="E30" s="608"/>
      <c r="F30" s="608"/>
      <c r="G30" s="608"/>
      <c r="H30" s="608"/>
      <c r="I30" s="608"/>
      <c r="J30" s="608"/>
      <c r="K30" s="608"/>
      <c r="L30" s="608"/>
      <c r="M30" s="608"/>
      <c r="N30" s="608"/>
      <c r="O30" s="608"/>
      <c r="P30" s="608"/>
      <c r="Q30" s="609"/>
      <c r="R30" s="610">
        <v>17883279</v>
      </c>
      <c r="S30" s="611"/>
      <c r="T30" s="611"/>
      <c r="U30" s="611"/>
      <c r="V30" s="611"/>
      <c r="W30" s="611"/>
      <c r="X30" s="611"/>
      <c r="Y30" s="612"/>
      <c r="Z30" s="613">
        <v>31.7</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2678261</v>
      </c>
      <c r="CS30" s="611"/>
      <c r="CT30" s="611"/>
      <c r="CU30" s="611"/>
      <c r="CV30" s="611"/>
      <c r="CW30" s="611"/>
      <c r="CX30" s="611"/>
      <c r="CY30" s="612"/>
      <c r="CZ30" s="615">
        <v>4.9000000000000004</v>
      </c>
      <c r="DA30" s="642"/>
      <c r="DB30" s="642"/>
      <c r="DC30" s="645"/>
      <c r="DD30" s="619">
        <v>2632376</v>
      </c>
      <c r="DE30" s="611"/>
      <c r="DF30" s="611"/>
      <c r="DG30" s="611"/>
      <c r="DH30" s="611"/>
      <c r="DI30" s="611"/>
      <c r="DJ30" s="611"/>
      <c r="DK30" s="612"/>
      <c r="DL30" s="619">
        <v>2632376</v>
      </c>
      <c r="DM30" s="611"/>
      <c r="DN30" s="611"/>
      <c r="DO30" s="611"/>
      <c r="DP30" s="611"/>
      <c r="DQ30" s="611"/>
      <c r="DR30" s="611"/>
      <c r="DS30" s="611"/>
      <c r="DT30" s="611"/>
      <c r="DU30" s="611"/>
      <c r="DV30" s="612"/>
      <c r="DW30" s="615">
        <v>11</v>
      </c>
      <c r="DX30" s="642"/>
      <c r="DY30" s="642"/>
      <c r="DZ30" s="642"/>
      <c r="EA30" s="642"/>
      <c r="EB30" s="642"/>
      <c r="EC30" s="643"/>
    </row>
    <row r="31" spans="2:133" ht="11.25" customHeight="1" x14ac:dyDescent="0.15">
      <c r="B31" s="623" t="s">
        <v>297</v>
      </c>
      <c r="C31" s="624"/>
      <c r="D31" s="624"/>
      <c r="E31" s="624"/>
      <c r="F31" s="624"/>
      <c r="G31" s="624"/>
      <c r="H31" s="624"/>
      <c r="I31" s="624"/>
      <c r="J31" s="624"/>
      <c r="K31" s="624"/>
      <c r="L31" s="624"/>
      <c r="M31" s="624"/>
      <c r="N31" s="624"/>
      <c r="O31" s="624"/>
      <c r="P31" s="624"/>
      <c r="Q31" s="625"/>
      <c r="R31" s="610">
        <v>667071</v>
      </c>
      <c r="S31" s="611"/>
      <c r="T31" s="611"/>
      <c r="U31" s="611"/>
      <c r="V31" s="611"/>
      <c r="W31" s="611"/>
      <c r="X31" s="611"/>
      <c r="Y31" s="612"/>
      <c r="Z31" s="613">
        <v>1.2</v>
      </c>
      <c r="AA31" s="613"/>
      <c r="AB31" s="613"/>
      <c r="AC31" s="613"/>
      <c r="AD31" s="614">
        <v>667071</v>
      </c>
      <c r="AE31" s="614"/>
      <c r="AF31" s="614"/>
      <c r="AG31" s="614"/>
      <c r="AH31" s="614"/>
      <c r="AI31" s="614"/>
      <c r="AJ31" s="614"/>
      <c r="AK31" s="614"/>
      <c r="AL31" s="615">
        <v>2.8</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99.4</v>
      </c>
      <c r="BH31" s="654"/>
      <c r="BI31" s="654"/>
      <c r="BJ31" s="654"/>
      <c r="BK31" s="654"/>
      <c r="BL31" s="654"/>
      <c r="BM31" s="605">
        <v>98.7</v>
      </c>
      <c r="BN31" s="654"/>
      <c r="BO31" s="654"/>
      <c r="BP31" s="654"/>
      <c r="BQ31" s="655"/>
      <c r="BR31" s="657">
        <v>99.4</v>
      </c>
      <c r="BS31" s="654"/>
      <c r="BT31" s="654"/>
      <c r="BU31" s="654"/>
      <c r="BV31" s="654"/>
      <c r="BW31" s="654"/>
      <c r="BX31" s="605">
        <v>98.5</v>
      </c>
      <c r="BY31" s="654"/>
      <c r="BZ31" s="654"/>
      <c r="CA31" s="654"/>
      <c r="CB31" s="655"/>
      <c r="CD31" s="650"/>
      <c r="CE31" s="651"/>
      <c r="CF31" s="607" t="s">
        <v>300</v>
      </c>
      <c r="CG31" s="608"/>
      <c r="CH31" s="608"/>
      <c r="CI31" s="608"/>
      <c r="CJ31" s="608"/>
      <c r="CK31" s="608"/>
      <c r="CL31" s="608"/>
      <c r="CM31" s="608"/>
      <c r="CN31" s="608"/>
      <c r="CO31" s="608"/>
      <c r="CP31" s="608"/>
      <c r="CQ31" s="609"/>
      <c r="CR31" s="610">
        <v>153848</v>
      </c>
      <c r="CS31" s="640"/>
      <c r="CT31" s="640"/>
      <c r="CU31" s="640"/>
      <c r="CV31" s="640"/>
      <c r="CW31" s="640"/>
      <c r="CX31" s="640"/>
      <c r="CY31" s="641"/>
      <c r="CZ31" s="615">
        <v>0.3</v>
      </c>
      <c r="DA31" s="642"/>
      <c r="DB31" s="642"/>
      <c r="DC31" s="645"/>
      <c r="DD31" s="619">
        <v>153848</v>
      </c>
      <c r="DE31" s="640"/>
      <c r="DF31" s="640"/>
      <c r="DG31" s="640"/>
      <c r="DH31" s="640"/>
      <c r="DI31" s="640"/>
      <c r="DJ31" s="640"/>
      <c r="DK31" s="641"/>
      <c r="DL31" s="619">
        <v>153848</v>
      </c>
      <c r="DM31" s="640"/>
      <c r="DN31" s="640"/>
      <c r="DO31" s="640"/>
      <c r="DP31" s="640"/>
      <c r="DQ31" s="640"/>
      <c r="DR31" s="640"/>
      <c r="DS31" s="640"/>
      <c r="DT31" s="640"/>
      <c r="DU31" s="640"/>
      <c r="DV31" s="641"/>
      <c r="DW31" s="615">
        <v>0.6</v>
      </c>
      <c r="DX31" s="642"/>
      <c r="DY31" s="642"/>
      <c r="DZ31" s="642"/>
      <c r="EA31" s="642"/>
      <c r="EB31" s="642"/>
      <c r="EC31" s="643"/>
    </row>
    <row r="32" spans="2:133" ht="11.25" customHeight="1" x14ac:dyDescent="0.15">
      <c r="B32" s="607" t="s">
        <v>301</v>
      </c>
      <c r="C32" s="608"/>
      <c r="D32" s="608"/>
      <c r="E32" s="608"/>
      <c r="F32" s="608"/>
      <c r="G32" s="608"/>
      <c r="H32" s="608"/>
      <c r="I32" s="608"/>
      <c r="J32" s="608"/>
      <c r="K32" s="608"/>
      <c r="L32" s="608"/>
      <c r="M32" s="608"/>
      <c r="N32" s="608"/>
      <c r="O32" s="608"/>
      <c r="P32" s="608"/>
      <c r="Q32" s="609"/>
      <c r="R32" s="610">
        <v>5971737</v>
      </c>
      <c r="S32" s="611"/>
      <c r="T32" s="611"/>
      <c r="U32" s="611"/>
      <c r="V32" s="611"/>
      <c r="W32" s="611"/>
      <c r="X32" s="611"/>
      <c r="Y32" s="612"/>
      <c r="Z32" s="613">
        <v>10.6</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302</v>
      </c>
      <c r="AX32" s="607" t="s">
        <v>303</v>
      </c>
      <c r="AY32" s="608"/>
      <c r="AZ32" s="608"/>
      <c r="BA32" s="608"/>
      <c r="BB32" s="608"/>
      <c r="BC32" s="608"/>
      <c r="BD32" s="608"/>
      <c r="BE32" s="608"/>
      <c r="BF32" s="609"/>
      <c r="BG32" s="667">
        <v>99.2</v>
      </c>
      <c r="BH32" s="640"/>
      <c r="BI32" s="640"/>
      <c r="BJ32" s="640"/>
      <c r="BK32" s="640"/>
      <c r="BL32" s="640"/>
      <c r="BM32" s="616">
        <v>97.9</v>
      </c>
      <c r="BN32" s="640"/>
      <c r="BO32" s="640"/>
      <c r="BP32" s="640"/>
      <c r="BQ32" s="656"/>
      <c r="BR32" s="667">
        <v>99.1</v>
      </c>
      <c r="BS32" s="640"/>
      <c r="BT32" s="640"/>
      <c r="BU32" s="640"/>
      <c r="BV32" s="640"/>
      <c r="BW32" s="640"/>
      <c r="BX32" s="616">
        <v>97.8</v>
      </c>
      <c r="BY32" s="640"/>
      <c r="BZ32" s="640"/>
      <c r="CA32" s="640"/>
      <c r="CB32" s="656"/>
      <c r="CD32" s="652"/>
      <c r="CE32" s="653"/>
      <c r="CF32" s="607" t="s">
        <v>304</v>
      </c>
      <c r="CG32" s="608"/>
      <c r="CH32" s="608"/>
      <c r="CI32" s="608"/>
      <c r="CJ32" s="608"/>
      <c r="CK32" s="608"/>
      <c r="CL32" s="608"/>
      <c r="CM32" s="608"/>
      <c r="CN32" s="608"/>
      <c r="CO32" s="608"/>
      <c r="CP32" s="608"/>
      <c r="CQ32" s="609"/>
      <c r="CR32" s="610">
        <v>73</v>
      </c>
      <c r="CS32" s="611"/>
      <c r="CT32" s="611"/>
      <c r="CU32" s="611"/>
      <c r="CV32" s="611"/>
      <c r="CW32" s="611"/>
      <c r="CX32" s="611"/>
      <c r="CY32" s="612"/>
      <c r="CZ32" s="615">
        <v>0</v>
      </c>
      <c r="DA32" s="642"/>
      <c r="DB32" s="642"/>
      <c r="DC32" s="645"/>
      <c r="DD32" s="619">
        <v>73</v>
      </c>
      <c r="DE32" s="611"/>
      <c r="DF32" s="611"/>
      <c r="DG32" s="611"/>
      <c r="DH32" s="611"/>
      <c r="DI32" s="611"/>
      <c r="DJ32" s="611"/>
      <c r="DK32" s="612"/>
      <c r="DL32" s="619">
        <v>73</v>
      </c>
      <c r="DM32" s="611"/>
      <c r="DN32" s="611"/>
      <c r="DO32" s="611"/>
      <c r="DP32" s="611"/>
      <c r="DQ32" s="611"/>
      <c r="DR32" s="611"/>
      <c r="DS32" s="611"/>
      <c r="DT32" s="611"/>
      <c r="DU32" s="611"/>
      <c r="DV32" s="612"/>
      <c r="DW32" s="615">
        <v>0</v>
      </c>
      <c r="DX32" s="642"/>
      <c r="DY32" s="642"/>
      <c r="DZ32" s="642"/>
      <c r="EA32" s="642"/>
      <c r="EB32" s="642"/>
      <c r="EC32" s="643"/>
    </row>
    <row r="33" spans="2:133" ht="11.25" customHeight="1" x14ac:dyDescent="0.15">
      <c r="B33" s="607" t="s">
        <v>305</v>
      </c>
      <c r="C33" s="608"/>
      <c r="D33" s="608"/>
      <c r="E33" s="608"/>
      <c r="F33" s="608"/>
      <c r="G33" s="608"/>
      <c r="H33" s="608"/>
      <c r="I33" s="608"/>
      <c r="J33" s="608"/>
      <c r="K33" s="608"/>
      <c r="L33" s="608"/>
      <c r="M33" s="608"/>
      <c r="N33" s="608"/>
      <c r="O33" s="608"/>
      <c r="P33" s="608"/>
      <c r="Q33" s="609"/>
      <c r="R33" s="610">
        <v>415483</v>
      </c>
      <c r="S33" s="611"/>
      <c r="T33" s="611"/>
      <c r="U33" s="611"/>
      <c r="V33" s="611"/>
      <c r="W33" s="611"/>
      <c r="X33" s="611"/>
      <c r="Y33" s="612"/>
      <c r="Z33" s="613">
        <v>0.7</v>
      </c>
      <c r="AA33" s="613"/>
      <c r="AB33" s="613"/>
      <c r="AC33" s="613"/>
      <c r="AD33" s="614">
        <v>148561</v>
      </c>
      <c r="AE33" s="614"/>
      <c r="AF33" s="614"/>
      <c r="AG33" s="614"/>
      <c r="AH33" s="614"/>
      <c r="AI33" s="614"/>
      <c r="AJ33" s="614"/>
      <c r="AK33" s="614"/>
      <c r="AL33" s="615">
        <v>0.6</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99.4</v>
      </c>
      <c r="BH33" s="669"/>
      <c r="BI33" s="669"/>
      <c r="BJ33" s="669"/>
      <c r="BK33" s="669"/>
      <c r="BL33" s="669"/>
      <c r="BM33" s="670">
        <v>99</v>
      </c>
      <c r="BN33" s="669"/>
      <c r="BO33" s="669"/>
      <c r="BP33" s="669"/>
      <c r="BQ33" s="671"/>
      <c r="BR33" s="668">
        <v>99.6</v>
      </c>
      <c r="BS33" s="669"/>
      <c r="BT33" s="669"/>
      <c r="BU33" s="669"/>
      <c r="BV33" s="669"/>
      <c r="BW33" s="669"/>
      <c r="BX33" s="670">
        <v>99.1</v>
      </c>
      <c r="BY33" s="669"/>
      <c r="BZ33" s="669"/>
      <c r="CA33" s="669"/>
      <c r="CB33" s="671"/>
      <c r="CD33" s="607" t="s">
        <v>307</v>
      </c>
      <c r="CE33" s="608"/>
      <c r="CF33" s="608"/>
      <c r="CG33" s="608"/>
      <c r="CH33" s="608"/>
      <c r="CI33" s="608"/>
      <c r="CJ33" s="608"/>
      <c r="CK33" s="608"/>
      <c r="CL33" s="608"/>
      <c r="CM33" s="608"/>
      <c r="CN33" s="608"/>
      <c r="CO33" s="608"/>
      <c r="CP33" s="608"/>
      <c r="CQ33" s="609"/>
      <c r="CR33" s="610">
        <v>17281729</v>
      </c>
      <c r="CS33" s="640"/>
      <c r="CT33" s="640"/>
      <c r="CU33" s="640"/>
      <c r="CV33" s="640"/>
      <c r="CW33" s="640"/>
      <c r="CX33" s="640"/>
      <c r="CY33" s="641"/>
      <c r="CZ33" s="615">
        <v>31.6</v>
      </c>
      <c r="DA33" s="642"/>
      <c r="DB33" s="642"/>
      <c r="DC33" s="645"/>
      <c r="DD33" s="619">
        <v>13025135</v>
      </c>
      <c r="DE33" s="640"/>
      <c r="DF33" s="640"/>
      <c r="DG33" s="640"/>
      <c r="DH33" s="640"/>
      <c r="DI33" s="640"/>
      <c r="DJ33" s="640"/>
      <c r="DK33" s="641"/>
      <c r="DL33" s="619">
        <v>9209963</v>
      </c>
      <c r="DM33" s="640"/>
      <c r="DN33" s="640"/>
      <c r="DO33" s="640"/>
      <c r="DP33" s="640"/>
      <c r="DQ33" s="640"/>
      <c r="DR33" s="640"/>
      <c r="DS33" s="640"/>
      <c r="DT33" s="640"/>
      <c r="DU33" s="640"/>
      <c r="DV33" s="641"/>
      <c r="DW33" s="615">
        <v>38.299999999999997</v>
      </c>
      <c r="DX33" s="642"/>
      <c r="DY33" s="642"/>
      <c r="DZ33" s="642"/>
      <c r="EA33" s="642"/>
      <c r="EB33" s="642"/>
      <c r="EC33" s="643"/>
    </row>
    <row r="34" spans="2:133" ht="11.25" customHeight="1" x14ac:dyDescent="0.15">
      <c r="B34" s="607" t="s">
        <v>308</v>
      </c>
      <c r="C34" s="608"/>
      <c r="D34" s="608"/>
      <c r="E34" s="608"/>
      <c r="F34" s="608"/>
      <c r="G34" s="608"/>
      <c r="H34" s="608"/>
      <c r="I34" s="608"/>
      <c r="J34" s="608"/>
      <c r="K34" s="608"/>
      <c r="L34" s="608"/>
      <c r="M34" s="608"/>
      <c r="N34" s="608"/>
      <c r="O34" s="608"/>
      <c r="P34" s="608"/>
      <c r="Q34" s="609"/>
      <c r="R34" s="610">
        <v>114703</v>
      </c>
      <c r="S34" s="611"/>
      <c r="T34" s="611"/>
      <c r="U34" s="611"/>
      <c r="V34" s="611"/>
      <c r="W34" s="611"/>
      <c r="X34" s="611"/>
      <c r="Y34" s="612"/>
      <c r="Z34" s="613">
        <v>0.2</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4640026</v>
      </c>
      <c r="CS34" s="611"/>
      <c r="CT34" s="611"/>
      <c r="CU34" s="611"/>
      <c r="CV34" s="611"/>
      <c r="CW34" s="611"/>
      <c r="CX34" s="611"/>
      <c r="CY34" s="612"/>
      <c r="CZ34" s="615">
        <v>8.5</v>
      </c>
      <c r="DA34" s="642"/>
      <c r="DB34" s="642"/>
      <c r="DC34" s="645"/>
      <c r="DD34" s="619">
        <v>3990050</v>
      </c>
      <c r="DE34" s="611"/>
      <c r="DF34" s="611"/>
      <c r="DG34" s="611"/>
      <c r="DH34" s="611"/>
      <c r="DI34" s="611"/>
      <c r="DJ34" s="611"/>
      <c r="DK34" s="612"/>
      <c r="DL34" s="619">
        <v>3340084</v>
      </c>
      <c r="DM34" s="611"/>
      <c r="DN34" s="611"/>
      <c r="DO34" s="611"/>
      <c r="DP34" s="611"/>
      <c r="DQ34" s="611"/>
      <c r="DR34" s="611"/>
      <c r="DS34" s="611"/>
      <c r="DT34" s="611"/>
      <c r="DU34" s="611"/>
      <c r="DV34" s="612"/>
      <c r="DW34" s="615">
        <v>13.9</v>
      </c>
      <c r="DX34" s="642"/>
      <c r="DY34" s="642"/>
      <c r="DZ34" s="642"/>
      <c r="EA34" s="642"/>
      <c r="EB34" s="642"/>
      <c r="EC34" s="643"/>
    </row>
    <row r="35" spans="2:133" ht="11.25" customHeight="1" x14ac:dyDescent="0.15">
      <c r="B35" s="607" t="s">
        <v>310</v>
      </c>
      <c r="C35" s="608"/>
      <c r="D35" s="608"/>
      <c r="E35" s="608"/>
      <c r="F35" s="608"/>
      <c r="G35" s="608"/>
      <c r="H35" s="608"/>
      <c r="I35" s="608"/>
      <c r="J35" s="608"/>
      <c r="K35" s="608"/>
      <c r="L35" s="608"/>
      <c r="M35" s="608"/>
      <c r="N35" s="608"/>
      <c r="O35" s="608"/>
      <c r="P35" s="608"/>
      <c r="Q35" s="609"/>
      <c r="R35" s="610">
        <v>2764358</v>
      </c>
      <c r="S35" s="611"/>
      <c r="T35" s="611"/>
      <c r="U35" s="611"/>
      <c r="V35" s="611"/>
      <c r="W35" s="611"/>
      <c r="X35" s="611"/>
      <c r="Y35" s="612"/>
      <c r="Z35" s="613">
        <v>4.9000000000000004</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343883</v>
      </c>
      <c r="CS35" s="640"/>
      <c r="CT35" s="640"/>
      <c r="CU35" s="640"/>
      <c r="CV35" s="640"/>
      <c r="CW35" s="640"/>
      <c r="CX35" s="640"/>
      <c r="CY35" s="641"/>
      <c r="CZ35" s="615">
        <v>0.6</v>
      </c>
      <c r="DA35" s="642"/>
      <c r="DB35" s="642"/>
      <c r="DC35" s="645"/>
      <c r="DD35" s="619">
        <v>298079</v>
      </c>
      <c r="DE35" s="640"/>
      <c r="DF35" s="640"/>
      <c r="DG35" s="640"/>
      <c r="DH35" s="640"/>
      <c r="DI35" s="640"/>
      <c r="DJ35" s="640"/>
      <c r="DK35" s="641"/>
      <c r="DL35" s="619">
        <v>298079</v>
      </c>
      <c r="DM35" s="640"/>
      <c r="DN35" s="640"/>
      <c r="DO35" s="640"/>
      <c r="DP35" s="640"/>
      <c r="DQ35" s="640"/>
      <c r="DR35" s="640"/>
      <c r="DS35" s="640"/>
      <c r="DT35" s="640"/>
      <c r="DU35" s="640"/>
      <c r="DV35" s="641"/>
      <c r="DW35" s="615">
        <v>1.2</v>
      </c>
      <c r="DX35" s="642"/>
      <c r="DY35" s="642"/>
      <c r="DZ35" s="642"/>
      <c r="EA35" s="642"/>
      <c r="EB35" s="642"/>
      <c r="EC35" s="643"/>
    </row>
    <row r="36" spans="2:133" ht="11.25" customHeight="1" x14ac:dyDescent="0.15">
      <c r="B36" s="607" t="s">
        <v>314</v>
      </c>
      <c r="C36" s="608"/>
      <c r="D36" s="608"/>
      <c r="E36" s="608"/>
      <c r="F36" s="608"/>
      <c r="G36" s="608"/>
      <c r="H36" s="608"/>
      <c r="I36" s="608"/>
      <c r="J36" s="608"/>
      <c r="K36" s="608"/>
      <c r="L36" s="608"/>
      <c r="M36" s="608"/>
      <c r="N36" s="608"/>
      <c r="O36" s="608"/>
      <c r="P36" s="608"/>
      <c r="Q36" s="609"/>
      <c r="R36" s="610">
        <v>2142937</v>
      </c>
      <c r="S36" s="611"/>
      <c r="T36" s="611"/>
      <c r="U36" s="611"/>
      <c r="V36" s="611"/>
      <c r="W36" s="611"/>
      <c r="X36" s="611"/>
      <c r="Y36" s="612"/>
      <c r="Z36" s="613">
        <v>3.8</v>
      </c>
      <c r="AA36" s="613"/>
      <c r="AB36" s="613"/>
      <c r="AC36" s="613"/>
      <c r="AD36" s="614" t="s">
        <v>121</v>
      </c>
      <c r="AE36" s="614"/>
      <c r="AF36" s="614"/>
      <c r="AG36" s="614"/>
      <c r="AH36" s="614"/>
      <c r="AI36" s="614"/>
      <c r="AJ36" s="614"/>
      <c r="AK36" s="614"/>
      <c r="AL36" s="615" t="s">
        <v>121</v>
      </c>
      <c r="AM36" s="616"/>
      <c r="AN36" s="616"/>
      <c r="AO36" s="617"/>
      <c r="AP36" s="218"/>
      <c r="AQ36" s="672" t="s">
        <v>315</v>
      </c>
      <c r="AR36" s="673"/>
      <c r="AS36" s="673"/>
      <c r="AT36" s="673"/>
      <c r="AU36" s="673"/>
      <c r="AV36" s="673"/>
      <c r="AW36" s="673"/>
      <c r="AX36" s="673"/>
      <c r="AY36" s="674"/>
      <c r="AZ36" s="599">
        <v>4446127</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-19715</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5263782</v>
      </c>
      <c r="CS36" s="611"/>
      <c r="CT36" s="611"/>
      <c r="CU36" s="611"/>
      <c r="CV36" s="611"/>
      <c r="CW36" s="611"/>
      <c r="CX36" s="611"/>
      <c r="CY36" s="612"/>
      <c r="CZ36" s="615">
        <v>9.6</v>
      </c>
      <c r="DA36" s="642"/>
      <c r="DB36" s="642"/>
      <c r="DC36" s="645"/>
      <c r="DD36" s="619">
        <v>3450387</v>
      </c>
      <c r="DE36" s="611"/>
      <c r="DF36" s="611"/>
      <c r="DG36" s="611"/>
      <c r="DH36" s="611"/>
      <c r="DI36" s="611"/>
      <c r="DJ36" s="611"/>
      <c r="DK36" s="612"/>
      <c r="DL36" s="619">
        <v>2153252</v>
      </c>
      <c r="DM36" s="611"/>
      <c r="DN36" s="611"/>
      <c r="DO36" s="611"/>
      <c r="DP36" s="611"/>
      <c r="DQ36" s="611"/>
      <c r="DR36" s="611"/>
      <c r="DS36" s="611"/>
      <c r="DT36" s="611"/>
      <c r="DU36" s="611"/>
      <c r="DV36" s="612"/>
      <c r="DW36" s="615">
        <v>9</v>
      </c>
      <c r="DX36" s="642"/>
      <c r="DY36" s="642"/>
      <c r="DZ36" s="642"/>
      <c r="EA36" s="642"/>
      <c r="EB36" s="642"/>
      <c r="EC36" s="643"/>
    </row>
    <row r="37" spans="2:133" ht="11.25" customHeight="1" x14ac:dyDescent="0.15">
      <c r="B37" s="607" t="s">
        <v>318</v>
      </c>
      <c r="C37" s="608"/>
      <c r="D37" s="608"/>
      <c r="E37" s="608"/>
      <c r="F37" s="608"/>
      <c r="G37" s="608"/>
      <c r="H37" s="608"/>
      <c r="I37" s="608"/>
      <c r="J37" s="608"/>
      <c r="K37" s="608"/>
      <c r="L37" s="608"/>
      <c r="M37" s="608"/>
      <c r="N37" s="608"/>
      <c r="O37" s="608"/>
      <c r="P37" s="608"/>
      <c r="Q37" s="609"/>
      <c r="R37" s="610">
        <v>521662</v>
      </c>
      <c r="S37" s="611"/>
      <c r="T37" s="611"/>
      <c r="U37" s="611"/>
      <c r="V37" s="611"/>
      <c r="W37" s="611"/>
      <c r="X37" s="611"/>
      <c r="Y37" s="612"/>
      <c r="Z37" s="613">
        <v>0.9</v>
      </c>
      <c r="AA37" s="613"/>
      <c r="AB37" s="613"/>
      <c r="AC37" s="613"/>
      <c r="AD37" s="614">
        <v>43465</v>
      </c>
      <c r="AE37" s="614"/>
      <c r="AF37" s="614"/>
      <c r="AG37" s="614"/>
      <c r="AH37" s="614"/>
      <c r="AI37" s="614"/>
      <c r="AJ37" s="614"/>
      <c r="AK37" s="614"/>
      <c r="AL37" s="615">
        <v>0.2</v>
      </c>
      <c r="AM37" s="616"/>
      <c r="AN37" s="616"/>
      <c r="AO37" s="617"/>
      <c r="AQ37" s="676" t="s">
        <v>319</v>
      </c>
      <c r="AR37" s="677"/>
      <c r="AS37" s="677"/>
      <c r="AT37" s="677"/>
      <c r="AU37" s="677"/>
      <c r="AV37" s="677"/>
      <c r="AW37" s="677"/>
      <c r="AX37" s="677"/>
      <c r="AY37" s="678"/>
      <c r="AZ37" s="610">
        <v>223513</v>
      </c>
      <c r="BA37" s="611"/>
      <c r="BB37" s="611"/>
      <c r="BC37" s="611"/>
      <c r="BD37" s="640"/>
      <c r="BE37" s="640"/>
      <c r="BF37" s="656"/>
      <c r="BG37" s="607" t="s">
        <v>320</v>
      </c>
      <c r="BH37" s="608"/>
      <c r="BI37" s="608"/>
      <c r="BJ37" s="608"/>
      <c r="BK37" s="608"/>
      <c r="BL37" s="608"/>
      <c r="BM37" s="608"/>
      <c r="BN37" s="608"/>
      <c r="BO37" s="608"/>
      <c r="BP37" s="608"/>
      <c r="BQ37" s="608"/>
      <c r="BR37" s="608"/>
      <c r="BS37" s="608"/>
      <c r="BT37" s="608"/>
      <c r="BU37" s="609"/>
      <c r="BV37" s="610">
        <v>-1128365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670740</v>
      </c>
      <c r="CS37" s="640"/>
      <c r="CT37" s="640"/>
      <c r="CU37" s="640"/>
      <c r="CV37" s="640"/>
      <c r="CW37" s="640"/>
      <c r="CX37" s="640"/>
      <c r="CY37" s="641"/>
      <c r="CZ37" s="615">
        <v>1.2</v>
      </c>
      <c r="DA37" s="642"/>
      <c r="DB37" s="642"/>
      <c r="DC37" s="645"/>
      <c r="DD37" s="619">
        <v>515674</v>
      </c>
      <c r="DE37" s="640"/>
      <c r="DF37" s="640"/>
      <c r="DG37" s="640"/>
      <c r="DH37" s="640"/>
      <c r="DI37" s="640"/>
      <c r="DJ37" s="640"/>
      <c r="DK37" s="641"/>
      <c r="DL37" s="619">
        <v>515674</v>
      </c>
      <c r="DM37" s="640"/>
      <c r="DN37" s="640"/>
      <c r="DO37" s="640"/>
      <c r="DP37" s="640"/>
      <c r="DQ37" s="640"/>
      <c r="DR37" s="640"/>
      <c r="DS37" s="640"/>
      <c r="DT37" s="640"/>
      <c r="DU37" s="640"/>
      <c r="DV37" s="641"/>
      <c r="DW37" s="615">
        <v>2.1</v>
      </c>
      <c r="DX37" s="642"/>
      <c r="DY37" s="642"/>
      <c r="DZ37" s="642"/>
      <c r="EA37" s="642"/>
      <c r="EB37" s="642"/>
      <c r="EC37" s="643"/>
    </row>
    <row r="38" spans="2:133" ht="11.25" customHeight="1" x14ac:dyDescent="0.15">
      <c r="B38" s="607" t="s">
        <v>322</v>
      </c>
      <c r="C38" s="608"/>
      <c r="D38" s="608"/>
      <c r="E38" s="608"/>
      <c r="F38" s="608"/>
      <c r="G38" s="608"/>
      <c r="H38" s="608"/>
      <c r="I38" s="608"/>
      <c r="J38" s="608"/>
      <c r="K38" s="608"/>
      <c r="L38" s="608"/>
      <c r="M38" s="608"/>
      <c r="N38" s="608"/>
      <c r="O38" s="608"/>
      <c r="P38" s="608"/>
      <c r="Q38" s="609"/>
      <c r="R38" s="610">
        <v>1584626</v>
      </c>
      <c r="S38" s="611"/>
      <c r="T38" s="611"/>
      <c r="U38" s="611"/>
      <c r="V38" s="611"/>
      <c r="W38" s="611"/>
      <c r="X38" s="611"/>
      <c r="Y38" s="612"/>
      <c r="Z38" s="613">
        <v>2.8</v>
      </c>
      <c r="AA38" s="613"/>
      <c r="AB38" s="613"/>
      <c r="AC38" s="613"/>
      <c r="AD38" s="614" t="s">
        <v>121</v>
      </c>
      <c r="AE38" s="614"/>
      <c r="AF38" s="614"/>
      <c r="AG38" s="614"/>
      <c r="AH38" s="614"/>
      <c r="AI38" s="614"/>
      <c r="AJ38" s="614"/>
      <c r="AK38" s="614"/>
      <c r="AL38" s="615" t="s">
        <v>121</v>
      </c>
      <c r="AM38" s="616"/>
      <c r="AN38" s="616"/>
      <c r="AO38" s="617"/>
      <c r="AQ38" s="676" t="s">
        <v>323</v>
      </c>
      <c r="AR38" s="677"/>
      <c r="AS38" s="677"/>
      <c r="AT38" s="677"/>
      <c r="AU38" s="677"/>
      <c r="AV38" s="677"/>
      <c r="AW38" s="677"/>
      <c r="AX38" s="677"/>
      <c r="AY38" s="678"/>
      <c r="AZ38" s="610">
        <v>21641</v>
      </c>
      <c r="BA38" s="611"/>
      <c r="BB38" s="611"/>
      <c r="BC38" s="611"/>
      <c r="BD38" s="640"/>
      <c r="BE38" s="640"/>
      <c r="BF38" s="656"/>
      <c r="BG38" s="607" t="s">
        <v>324</v>
      </c>
      <c r="BH38" s="608"/>
      <c r="BI38" s="608"/>
      <c r="BJ38" s="608"/>
      <c r="BK38" s="608"/>
      <c r="BL38" s="608"/>
      <c r="BM38" s="608"/>
      <c r="BN38" s="608"/>
      <c r="BO38" s="608"/>
      <c r="BP38" s="608"/>
      <c r="BQ38" s="608"/>
      <c r="BR38" s="608"/>
      <c r="BS38" s="608"/>
      <c r="BT38" s="608"/>
      <c r="BU38" s="609"/>
      <c r="BV38" s="610">
        <v>14901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4200973</v>
      </c>
      <c r="CS38" s="611"/>
      <c r="CT38" s="611"/>
      <c r="CU38" s="611"/>
      <c r="CV38" s="611"/>
      <c r="CW38" s="611"/>
      <c r="CX38" s="611"/>
      <c r="CY38" s="612"/>
      <c r="CZ38" s="615">
        <v>7.7</v>
      </c>
      <c r="DA38" s="642"/>
      <c r="DB38" s="642"/>
      <c r="DC38" s="645"/>
      <c r="DD38" s="619">
        <v>3471356</v>
      </c>
      <c r="DE38" s="611"/>
      <c r="DF38" s="611"/>
      <c r="DG38" s="611"/>
      <c r="DH38" s="611"/>
      <c r="DI38" s="611"/>
      <c r="DJ38" s="611"/>
      <c r="DK38" s="612"/>
      <c r="DL38" s="619">
        <v>3418548</v>
      </c>
      <c r="DM38" s="611"/>
      <c r="DN38" s="611"/>
      <c r="DO38" s="611"/>
      <c r="DP38" s="611"/>
      <c r="DQ38" s="611"/>
      <c r="DR38" s="611"/>
      <c r="DS38" s="611"/>
      <c r="DT38" s="611"/>
      <c r="DU38" s="611"/>
      <c r="DV38" s="612"/>
      <c r="DW38" s="615">
        <v>14.2</v>
      </c>
      <c r="DX38" s="642"/>
      <c r="DY38" s="642"/>
      <c r="DZ38" s="642"/>
      <c r="EA38" s="642"/>
      <c r="EB38" s="642"/>
      <c r="EC38" s="643"/>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6" t="s">
        <v>327</v>
      </c>
      <c r="AR39" s="677"/>
      <c r="AS39" s="677"/>
      <c r="AT39" s="677"/>
      <c r="AU39" s="677"/>
      <c r="AV39" s="677"/>
      <c r="AW39" s="677"/>
      <c r="AX39" s="677"/>
      <c r="AY39" s="678"/>
      <c r="AZ39" s="610" t="s">
        <v>121</v>
      </c>
      <c r="BA39" s="611"/>
      <c r="BB39" s="611"/>
      <c r="BC39" s="611"/>
      <c r="BD39" s="640"/>
      <c r="BE39" s="640"/>
      <c r="BF39" s="656"/>
      <c r="BG39" s="607" t="s">
        <v>328</v>
      </c>
      <c r="BH39" s="608"/>
      <c r="BI39" s="608"/>
      <c r="BJ39" s="608"/>
      <c r="BK39" s="608"/>
      <c r="BL39" s="608"/>
      <c r="BM39" s="608"/>
      <c r="BN39" s="608"/>
      <c r="BO39" s="608"/>
      <c r="BP39" s="608"/>
      <c r="BQ39" s="608"/>
      <c r="BR39" s="608"/>
      <c r="BS39" s="608"/>
      <c r="BT39" s="608"/>
      <c r="BU39" s="609"/>
      <c r="BV39" s="610">
        <v>23976</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2833065</v>
      </c>
      <c r="CS39" s="640"/>
      <c r="CT39" s="640"/>
      <c r="CU39" s="640"/>
      <c r="CV39" s="640"/>
      <c r="CW39" s="640"/>
      <c r="CX39" s="640"/>
      <c r="CY39" s="641"/>
      <c r="CZ39" s="615">
        <v>5.2</v>
      </c>
      <c r="DA39" s="642"/>
      <c r="DB39" s="642"/>
      <c r="DC39" s="645"/>
      <c r="DD39" s="619">
        <v>1815263</v>
      </c>
      <c r="DE39" s="640"/>
      <c r="DF39" s="640"/>
      <c r="DG39" s="640"/>
      <c r="DH39" s="640"/>
      <c r="DI39" s="640"/>
      <c r="DJ39" s="640"/>
      <c r="DK39" s="641"/>
      <c r="DL39" s="619" t="s">
        <v>121</v>
      </c>
      <c r="DM39" s="640"/>
      <c r="DN39" s="640"/>
      <c r="DO39" s="640"/>
      <c r="DP39" s="640"/>
      <c r="DQ39" s="640"/>
      <c r="DR39" s="640"/>
      <c r="DS39" s="640"/>
      <c r="DT39" s="640"/>
      <c r="DU39" s="640"/>
      <c r="DV39" s="641"/>
      <c r="DW39" s="615" t="s">
        <v>121</v>
      </c>
      <c r="DX39" s="642"/>
      <c r="DY39" s="642"/>
      <c r="DZ39" s="642"/>
      <c r="EA39" s="642"/>
      <c r="EB39" s="642"/>
      <c r="EC39" s="643"/>
    </row>
    <row r="40" spans="2:133" ht="11.25" customHeight="1" x14ac:dyDescent="0.15">
      <c r="B40" s="607" t="s">
        <v>330</v>
      </c>
      <c r="C40" s="608"/>
      <c r="D40" s="608"/>
      <c r="E40" s="608"/>
      <c r="F40" s="608"/>
      <c r="G40" s="608"/>
      <c r="H40" s="608"/>
      <c r="I40" s="608"/>
      <c r="J40" s="608"/>
      <c r="K40" s="608"/>
      <c r="L40" s="608"/>
      <c r="M40" s="608"/>
      <c r="N40" s="608"/>
      <c r="O40" s="608"/>
      <c r="P40" s="608"/>
      <c r="Q40" s="609"/>
      <c r="R40" s="610">
        <v>203126</v>
      </c>
      <c r="S40" s="611"/>
      <c r="T40" s="611"/>
      <c r="U40" s="611"/>
      <c r="V40" s="611"/>
      <c r="W40" s="611"/>
      <c r="X40" s="611"/>
      <c r="Y40" s="612"/>
      <c r="Z40" s="613">
        <v>0.4</v>
      </c>
      <c r="AA40" s="613"/>
      <c r="AB40" s="613"/>
      <c r="AC40" s="613"/>
      <c r="AD40" s="614" t="s">
        <v>121</v>
      </c>
      <c r="AE40" s="614"/>
      <c r="AF40" s="614"/>
      <c r="AG40" s="614"/>
      <c r="AH40" s="614"/>
      <c r="AI40" s="614"/>
      <c r="AJ40" s="614"/>
      <c r="AK40" s="614"/>
      <c r="AL40" s="615" t="s">
        <v>121</v>
      </c>
      <c r="AM40" s="616"/>
      <c r="AN40" s="616"/>
      <c r="AO40" s="617"/>
      <c r="AQ40" s="676" t="s">
        <v>331</v>
      </c>
      <c r="AR40" s="677"/>
      <c r="AS40" s="677"/>
      <c r="AT40" s="677"/>
      <c r="AU40" s="677"/>
      <c r="AV40" s="677"/>
      <c r="AW40" s="677"/>
      <c r="AX40" s="677"/>
      <c r="AY40" s="678"/>
      <c r="AZ40" s="610" t="s">
        <v>121</v>
      </c>
      <c r="BA40" s="611"/>
      <c r="BB40" s="611"/>
      <c r="BC40" s="611"/>
      <c r="BD40" s="640"/>
      <c r="BE40" s="640"/>
      <c r="BF40" s="656"/>
      <c r="BG40" s="660" t="s">
        <v>332</v>
      </c>
      <c r="BH40" s="661"/>
      <c r="BI40" s="661"/>
      <c r="BJ40" s="661"/>
      <c r="BK40" s="661"/>
      <c r="BL40" s="214"/>
      <c r="BM40" s="608" t="s">
        <v>333</v>
      </c>
      <c r="BN40" s="608"/>
      <c r="BO40" s="608"/>
      <c r="BP40" s="608"/>
      <c r="BQ40" s="608"/>
      <c r="BR40" s="608"/>
      <c r="BS40" s="608"/>
      <c r="BT40" s="608"/>
      <c r="BU40" s="609"/>
      <c r="BV40" s="610">
        <v>83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121</v>
      </c>
      <c r="CS40" s="611"/>
      <c r="CT40" s="611"/>
      <c r="CU40" s="611"/>
      <c r="CV40" s="611"/>
      <c r="CW40" s="611"/>
      <c r="CX40" s="611"/>
      <c r="CY40" s="612"/>
      <c r="CZ40" s="615" t="s">
        <v>121</v>
      </c>
      <c r="DA40" s="642"/>
      <c r="DB40" s="642"/>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2"/>
      <c r="DY40" s="642"/>
      <c r="DZ40" s="642"/>
      <c r="EA40" s="642"/>
      <c r="EB40" s="642"/>
      <c r="EC40" s="643"/>
    </row>
    <row r="41" spans="2:133" ht="11.25" customHeight="1" x14ac:dyDescent="0.15">
      <c r="B41" s="631" t="s">
        <v>335</v>
      </c>
      <c r="C41" s="632"/>
      <c r="D41" s="632"/>
      <c r="E41" s="632"/>
      <c r="F41" s="632"/>
      <c r="G41" s="632"/>
      <c r="H41" s="632"/>
      <c r="I41" s="632"/>
      <c r="J41" s="632"/>
      <c r="K41" s="632"/>
      <c r="L41" s="632"/>
      <c r="M41" s="632"/>
      <c r="N41" s="632"/>
      <c r="O41" s="632"/>
      <c r="P41" s="632"/>
      <c r="Q41" s="633"/>
      <c r="R41" s="685">
        <v>56444435</v>
      </c>
      <c r="S41" s="686"/>
      <c r="T41" s="686"/>
      <c r="U41" s="686"/>
      <c r="V41" s="686"/>
      <c r="W41" s="686"/>
      <c r="X41" s="686"/>
      <c r="Y41" s="687"/>
      <c r="Z41" s="688">
        <v>100</v>
      </c>
      <c r="AA41" s="688"/>
      <c r="AB41" s="688"/>
      <c r="AC41" s="688"/>
      <c r="AD41" s="689">
        <v>23828295</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2117094</v>
      </c>
      <c r="BA41" s="611"/>
      <c r="BB41" s="611"/>
      <c r="BC41" s="611"/>
      <c r="BD41" s="640"/>
      <c r="BE41" s="640"/>
      <c r="BF41" s="656"/>
      <c r="BG41" s="660"/>
      <c r="BH41" s="661"/>
      <c r="BI41" s="661"/>
      <c r="BJ41" s="661"/>
      <c r="BK41" s="661"/>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0"/>
      <c r="CT41" s="640"/>
      <c r="CU41" s="640"/>
      <c r="CV41" s="640"/>
      <c r="CW41" s="640"/>
      <c r="CX41" s="640"/>
      <c r="CY41" s="641"/>
      <c r="CZ41" s="615" t="s">
        <v>121</v>
      </c>
      <c r="DA41" s="642"/>
      <c r="DB41" s="642"/>
      <c r="DC41" s="645"/>
      <c r="DD41" s="619" t="s">
        <v>121</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339</v>
      </c>
      <c r="AR42" s="693"/>
      <c r="AS42" s="693"/>
      <c r="AT42" s="693"/>
      <c r="AU42" s="693"/>
      <c r="AV42" s="693"/>
      <c r="AW42" s="693"/>
      <c r="AX42" s="693"/>
      <c r="AY42" s="694"/>
      <c r="AZ42" s="685">
        <v>2083879</v>
      </c>
      <c r="BA42" s="686"/>
      <c r="BB42" s="686"/>
      <c r="BC42" s="686"/>
      <c r="BD42" s="669"/>
      <c r="BE42" s="669"/>
      <c r="BF42" s="671"/>
      <c r="BG42" s="662"/>
      <c r="BH42" s="663"/>
      <c r="BI42" s="663"/>
      <c r="BJ42" s="663"/>
      <c r="BK42" s="663"/>
      <c r="BL42" s="215"/>
      <c r="BM42" s="632" t="s">
        <v>340</v>
      </c>
      <c r="BN42" s="632"/>
      <c r="BO42" s="632"/>
      <c r="BP42" s="632"/>
      <c r="BQ42" s="632"/>
      <c r="BR42" s="632"/>
      <c r="BS42" s="632"/>
      <c r="BT42" s="632"/>
      <c r="BU42" s="633"/>
      <c r="BV42" s="685">
        <v>311</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9317447</v>
      </c>
      <c r="CS42" s="640"/>
      <c r="CT42" s="640"/>
      <c r="CU42" s="640"/>
      <c r="CV42" s="640"/>
      <c r="CW42" s="640"/>
      <c r="CX42" s="640"/>
      <c r="CY42" s="641"/>
      <c r="CZ42" s="615">
        <v>17.100000000000001</v>
      </c>
      <c r="DA42" s="642"/>
      <c r="DB42" s="642"/>
      <c r="DC42" s="645"/>
      <c r="DD42" s="619">
        <v>828520</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286518</v>
      </c>
      <c r="CS43" s="640"/>
      <c r="CT43" s="640"/>
      <c r="CU43" s="640"/>
      <c r="CV43" s="640"/>
      <c r="CW43" s="640"/>
      <c r="CX43" s="640"/>
      <c r="CY43" s="641"/>
      <c r="CZ43" s="615">
        <v>0.5</v>
      </c>
      <c r="DA43" s="642"/>
      <c r="DB43" s="642"/>
      <c r="DC43" s="645"/>
      <c r="DD43" s="619">
        <v>214142</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9317447</v>
      </c>
      <c r="CS44" s="611"/>
      <c r="CT44" s="611"/>
      <c r="CU44" s="611"/>
      <c r="CV44" s="611"/>
      <c r="CW44" s="611"/>
      <c r="CX44" s="611"/>
      <c r="CY44" s="612"/>
      <c r="CZ44" s="615">
        <v>17.100000000000001</v>
      </c>
      <c r="DA44" s="616"/>
      <c r="DB44" s="616"/>
      <c r="DC44" s="622"/>
      <c r="DD44" s="619">
        <v>828520</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8822885</v>
      </c>
      <c r="CS45" s="640"/>
      <c r="CT45" s="640"/>
      <c r="CU45" s="640"/>
      <c r="CV45" s="640"/>
      <c r="CW45" s="640"/>
      <c r="CX45" s="640"/>
      <c r="CY45" s="641"/>
      <c r="CZ45" s="615">
        <v>16.100000000000001</v>
      </c>
      <c r="DA45" s="642"/>
      <c r="DB45" s="642"/>
      <c r="DC45" s="645"/>
      <c r="DD45" s="619">
        <v>587852</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494562</v>
      </c>
      <c r="CS46" s="611"/>
      <c r="CT46" s="611"/>
      <c r="CU46" s="611"/>
      <c r="CV46" s="611"/>
      <c r="CW46" s="611"/>
      <c r="CX46" s="611"/>
      <c r="CY46" s="612"/>
      <c r="CZ46" s="615">
        <v>0.9</v>
      </c>
      <c r="DA46" s="616"/>
      <c r="DB46" s="616"/>
      <c r="DC46" s="622"/>
      <c r="DD46" s="619">
        <v>240668</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t="s">
        <v>121</v>
      </c>
      <c r="CS47" s="640"/>
      <c r="CT47" s="640"/>
      <c r="CU47" s="640"/>
      <c r="CV47" s="640"/>
      <c r="CW47" s="640"/>
      <c r="CX47" s="640"/>
      <c r="CY47" s="641"/>
      <c r="CZ47" s="615" t="s">
        <v>121</v>
      </c>
      <c r="DA47" s="642"/>
      <c r="DB47" s="642"/>
      <c r="DC47" s="645"/>
      <c r="DD47" s="619" t="s">
        <v>121</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351</v>
      </c>
      <c r="CE49" s="632"/>
      <c r="CF49" s="632"/>
      <c r="CG49" s="632"/>
      <c r="CH49" s="632"/>
      <c r="CI49" s="632"/>
      <c r="CJ49" s="632"/>
      <c r="CK49" s="632"/>
      <c r="CL49" s="632"/>
      <c r="CM49" s="632"/>
      <c r="CN49" s="632"/>
      <c r="CO49" s="632"/>
      <c r="CP49" s="632"/>
      <c r="CQ49" s="633"/>
      <c r="CR49" s="685">
        <v>54640765</v>
      </c>
      <c r="CS49" s="669"/>
      <c r="CT49" s="669"/>
      <c r="CU49" s="669"/>
      <c r="CV49" s="669"/>
      <c r="CW49" s="669"/>
      <c r="CX49" s="669"/>
      <c r="CY49" s="698"/>
      <c r="CZ49" s="690">
        <v>100</v>
      </c>
      <c r="DA49" s="699"/>
      <c r="DB49" s="699"/>
      <c r="DC49" s="700"/>
      <c r="DD49" s="701">
        <v>28119057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nTFP3ih4OPOvTcMaJ3RfMZGAkjR+aietYedynjEZZ8NLtQw6A6OzNmuGRmEBVjpvJiB0VYiSPzIK/5T/tdAEEw==" saltValue="7CpUX36CgnUHJ68IpQrI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83"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55225</v>
      </c>
      <c r="R7" s="740"/>
      <c r="S7" s="740"/>
      <c r="T7" s="740"/>
      <c r="U7" s="740"/>
      <c r="V7" s="740">
        <v>53449</v>
      </c>
      <c r="W7" s="740"/>
      <c r="X7" s="740"/>
      <c r="Y7" s="740"/>
      <c r="Z7" s="740"/>
      <c r="AA7" s="740">
        <v>1776</v>
      </c>
      <c r="AB7" s="740"/>
      <c r="AC7" s="740"/>
      <c r="AD7" s="740"/>
      <c r="AE7" s="741"/>
      <c r="AF7" s="742">
        <v>1454</v>
      </c>
      <c r="AG7" s="743"/>
      <c r="AH7" s="743"/>
      <c r="AI7" s="743"/>
      <c r="AJ7" s="744"/>
      <c r="AK7" s="745">
        <v>2768</v>
      </c>
      <c r="AL7" s="746"/>
      <c r="AM7" s="746"/>
      <c r="AN7" s="746"/>
      <c r="AO7" s="746"/>
      <c r="AP7" s="746">
        <v>27277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560</v>
      </c>
      <c r="BT7" s="734"/>
      <c r="BU7" s="734"/>
      <c r="BV7" s="734"/>
      <c r="BW7" s="734"/>
      <c r="BX7" s="734"/>
      <c r="BY7" s="734"/>
      <c r="BZ7" s="734"/>
      <c r="CA7" s="734"/>
      <c r="CB7" s="734"/>
      <c r="CC7" s="734"/>
      <c r="CD7" s="734"/>
      <c r="CE7" s="734"/>
      <c r="CF7" s="734"/>
      <c r="CG7" s="749"/>
      <c r="CH7" s="730">
        <v>-5</v>
      </c>
      <c r="CI7" s="731"/>
      <c r="CJ7" s="731"/>
      <c r="CK7" s="731"/>
      <c r="CL7" s="732"/>
      <c r="CM7" s="730">
        <v>393</v>
      </c>
      <c r="CN7" s="731"/>
      <c r="CO7" s="731"/>
      <c r="CP7" s="731"/>
      <c r="CQ7" s="732"/>
      <c r="CR7" s="730">
        <v>10</v>
      </c>
      <c r="CS7" s="731"/>
      <c r="CT7" s="731"/>
      <c r="CU7" s="731"/>
      <c r="CV7" s="732"/>
      <c r="CW7" s="730" t="s">
        <v>552</v>
      </c>
      <c r="CX7" s="731"/>
      <c r="CY7" s="731"/>
      <c r="CZ7" s="731"/>
      <c r="DA7" s="732"/>
      <c r="DB7" s="730" t="s">
        <v>552</v>
      </c>
      <c r="DC7" s="731"/>
      <c r="DD7" s="731"/>
      <c r="DE7" s="731"/>
      <c r="DF7" s="732"/>
      <c r="DG7" s="730" t="s">
        <v>552</v>
      </c>
      <c r="DH7" s="731"/>
      <c r="DI7" s="731"/>
      <c r="DJ7" s="731"/>
      <c r="DK7" s="732"/>
      <c r="DL7" s="730" t="s">
        <v>552</v>
      </c>
      <c r="DM7" s="731"/>
      <c r="DN7" s="731"/>
      <c r="DO7" s="731"/>
      <c r="DP7" s="732"/>
      <c r="DQ7" s="730" t="s">
        <v>552</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470</v>
      </c>
      <c r="R8" s="771"/>
      <c r="S8" s="771"/>
      <c r="T8" s="771"/>
      <c r="U8" s="771"/>
      <c r="V8" s="771">
        <v>458</v>
      </c>
      <c r="W8" s="771"/>
      <c r="X8" s="771"/>
      <c r="Y8" s="771"/>
      <c r="Z8" s="771"/>
      <c r="AA8" s="771">
        <v>12</v>
      </c>
      <c r="AB8" s="771"/>
      <c r="AC8" s="771"/>
      <c r="AD8" s="771"/>
      <c r="AE8" s="772"/>
      <c r="AF8" s="773">
        <v>5</v>
      </c>
      <c r="AG8" s="774"/>
      <c r="AH8" s="774"/>
      <c r="AI8" s="774"/>
      <c r="AJ8" s="775"/>
      <c r="AK8" s="756">
        <v>323</v>
      </c>
      <c r="AL8" s="757"/>
      <c r="AM8" s="757"/>
      <c r="AN8" s="757"/>
      <c r="AO8" s="757"/>
      <c r="AP8" s="757">
        <v>787</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561</v>
      </c>
      <c r="BT8" s="761"/>
      <c r="BU8" s="761"/>
      <c r="BV8" s="761"/>
      <c r="BW8" s="761"/>
      <c r="BX8" s="761"/>
      <c r="BY8" s="761"/>
      <c r="BZ8" s="761"/>
      <c r="CA8" s="761"/>
      <c r="CB8" s="761"/>
      <c r="CC8" s="761"/>
      <c r="CD8" s="761"/>
      <c r="CE8" s="761"/>
      <c r="CF8" s="761"/>
      <c r="CG8" s="762"/>
      <c r="CH8" s="763">
        <v>12</v>
      </c>
      <c r="CI8" s="764"/>
      <c r="CJ8" s="764"/>
      <c r="CK8" s="764"/>
      <c r="CL8" s="765"/>
      <c r="CM8" s="763">
        <v>198</v>
      </c>
      <c r="CN8" s="764"/>
      <c r="CO8" s="764"/>
      <c r="CP8" s="764"/>
      <c r="CQ8" s="765"/>
      <c r="CR8" s="763">
        <v>54</v>
      </c>
      <c r="CS8" s="764"/>
      <c r="CT8" s="764"/>
      <c r="CU8" s="764"/>
      <c r="CV8" s="765"/>
      <c r="CW8" s="763" t="s">
        <v>552</v>
      </c>
      <c r="CX8" s="764"/>
      <c r="CY8" s="764"/>
      <c r="CZ8" s="764"/>
      <c r="DA8" s="765"/>
      <c r="DB8" s="763" t="s">
        <v>552</v>
      </c>
      <c r="DC8" s="764"/>
      <c r="DD8" s="764"/>
      <c r="DE8" s="764"/>
      <c r="DF8" s="765"/>
      <c r="DG8" s="763" t="s">
        <v>552</v>
      </c>
      <c r="DH8" s="764"/>
      <c r="DI8" s="764"/>
      <c r="DJ8" s="764"/>
      <c r="DK8" s="765"/>
      <c r="DL8" s="763" t="s">
        <v>552</v>
      </c>
      <c r="DM8" s="764"/>
      <c r="DN8" s="764"/>
      <c r="DO8" s="764"/>
      <c r="DP8" s="765"/>
      <c r="DQ8" s="763" t="s">
        <v>552</v>
      </c>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305</v>
      </c>
      <c r="R9" s="771"/>
      <c r="S9" s="771"/>
      <c r="T9" s="771"/>
      <c r="U9" s="771"/>
      <c r="V9" s="771">
        <v>291</v>
      </c>
      <c r="W9" s="771"/>
      <c r="X9" s="771"/>
      <c r="Y9" s="771"/>
      <c r="Z9" s="771"/>
      <c r="AA9" s="771">
        <v>14</v>
      </c>
      <c r="AB9" s="771"/>
      <c r="AC9" s="771"/>
      <c r="AD9" s="771"/>
      <c r="AE9" s="772"/>
      <c r="AF9" s="773">
        <v>13</v>
      </c>
      <c r="AG9" s="774"/>
      <c r="AH9" s="774"/>
      <c r="AI9" s="774"/>
      <c r="AJ9" s="775"/>
      <c r="AK9" s="756">
        <v>166</v>
      </c>
      <c r="AL9" s="757"/>
      <c r="AM9" s="757"/>
      <c r="AN9" s="757"/>
      <c r="AO9" s="757"/>
      <c r="AP9" s="757">
        <v>626</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t="s">
        <v>377</v>
      </c>
      <c r="C10" s="768"/>
      <c r="D10" s="768"/>
      <c r="E10" s="768"/>
      <c r="F10" s="768"/>
      <c r="G10" s="768"/>
      <c r="H10" s="768"/>
      <c r="I10" s="768"/>
      <c r="J10" s="768"/>
      <c r="K10" s="768"/>
      <c r="L10" s="768"/>
      <c r="M10" s="768"/>
      <c r="N10" s="768"/>
      <c r="O10" s="768"/>
      <c r="P10" s="769"/>
      <c r="Q10" s="770">
        <v>2695</v>
      </c>
      <c r="R10" s="771"/>
      <c r="S10" s="771"/>
      <c r="T10" s="771"/>
      <c r="U10" s="771"/>
      <c r="V10" s="771">
        <v>2252</v>
      </c>
      <c r="W10" s="771"/>
      <c r="X10" s="771"/>
      <c r="Y10" s="771"/>
      <c r="Z10" s="771"/>
      <c r="AA10" s="771">
        <v>443</v>
      </c>
      <c r="AB10" s="771"/>
      <c r="AC10" s="771"/>
      <c r="AD10" s="771"/>
      <c r="AE10" s="772"/>
      <c r="AF10" s="773">
        <v>5</v>
      </c>
      <c r="AG10" s="774"/>
      <c r="AH10" s="774"/>
      <c r="AI10" s="774"/>
      <c r="AJ10" s="775"/>
      <c r="AK10" s="756">
        <v>1040</v>
      </c>
      <c r="AL10" s="757"/>
      <c r="AM10" s="757"/>
      <c r="AN10" s="757"/>
      <c r="AO10" s="757"/>
      <c r="AP10" s="757">
        <v>382</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378</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379</v>
      </c>
      <c r="B23" s="776" t="s">
        <v>380</v>
      </c>
      <c r="C23" s="777"/>
      <c r="D23" s="777"/>
      <c r="E23" s="777"/>
      <c r="F23" s="777"/>
      <c r="G23" s="777"/>
      <c r="H23" s="777"/>
      <c r="I23" s="777"/>
      <c r="J23" s="777"/>
      <c r="K23" s="777"/>
      <c r="L23" s="777"/>
      <c r="M23" s="777"/>
      <c r="N23" s="777"/>
      <c r="O23" s="777"/>
      <c r="P23" s="778"/>
      <c r="Q23" s="779">
        <v>58144</v>
      </c>
      <c r="R23" s="780"/>
      <c r="S23" s="780"/>
      <c r="T23" s="780"/>
      <c r="U23" s="780"/>
      <c r="V23" s="780">
        <v>55900</v>
      </c>
      <c r="W23" s="780"/>
      <c r="X23" s="780"/>
      <c r="Y23" s="780"/>
      <c r="Z23" s="780"/>
      <c r="AA23" s="780">
        <v>2244</v>
      </c>
      <c r="AB23" s="780"/>
      <c r="AC23" s="780"/>
      <c r="AD23" s="780"/>
      <c r="AE23" s="781"/>
      <c r="AF23" s="782">
        <v>1478</v>
      </c>
      <c r="AG23" s="780"/>
      <c r="AH23" s="780"/>
      <c r="AI23" s="780"/>
      <c r="AJ23" s="783"/>
      <c r="AK23" s="784"/>
      <c r="AL23" s="785"/>
      <c r="AM23" s="785"/>
      <c r="AN23" s="785"/>
      <c r="AO23" s="785"/>
      <c r="AP23" s="780">
        <v>29072</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383</v>
      </c>
      <c r="R26" s="721"/>
      <c r="S26" s="721"/>
      <c r="T26" s="721"/>
      <c r="U26" s="722"/>
      <c r="V26" s="720" t="s">
        <v>384</v>
      </c>
      <c r="W26" s="721"/>
      <c r="X26" s="721"/>
      <c r="Y26" s="721"/>
      <c r="Z26" s="722"/>
      <c r="AA26" s="720" t="s">
        <v>385</v>
      </c>
      <c r="AB26" s="721"/>
      <c r="AC26" s="721"/>
      <c r="AD26" s="721"/>
      <c r="AE26" s="721"/>
      <c r="AF26" s="801" t="s">
        <v>386</v>
      </c>
      <c r="AG26" s="802"/>
      <c r="AH26" s="802"/>
      <c r="AI26" s="802"/>
      <c r="AJ26" s="803"/>
      <c r="AK26" s="721" t="s">
        <v>387</v>
      </c>
      <c r="AL26" s="721"/>
      <c r="AM26" s="721"/>
      <c r="AN26" s="721"/>
      <c r="AO26" s="722"/>
      <c r="AP26" s="720" t="s">
        <v>388</v>
      </c>
      <c r="AQ26" s="721"/>
      <c r="AR26" s="721"/>
      <c r="AS26" s="721"/>
      <c r="AT26" s="722"/>
      <c r="AU26" s="720" t="s">
        <v>389</v>
      </c>
      <c r="AV26" s="721"/>
      <c r="AW26" s="721"/>
      <c r="AX26" s="721"/>
      <c r="AY26" s="722"/>
      <c r="AZ26" s="720" t="s">
        <v>390</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391</v>
      </c>
      <c r="C28" s="737"/>
      <c r="D28" s="737"/>
      <c r="E28" s="737"/>
      <c r="F28" s="737"/>
      <c r="G28" s="737"/>
      <c r="H28" s="737"/>
      <c r="I28" s="737"/>
      <c r="J28" s="737"/>
      <c r="K28" s="737"/>
      <c r="L28" s="737"/>
      <c r="M28" s="737"/>
      <c r="N28" s="737"/>
      <c r="O28" s="737"/>
      <c r="P28" s="738"/>
      <c r="Q28" s="809">
        <v>11978</v>
      </c>
      <c r="R28" s="810"/>
      <c r="S28" s="810"/>
      <c r="T28" s="810"/>
      <c r="U28" s="810"/>
      <c r="V28" s="810">
        <v>11998</v>
      </c>
      <c r="W28" s="810"/>
      <c r="X28" s="810"/>
      <c r="Y28" s="810"/>
      <c r="Z28" s="810"/>
      <c r="AA28" s="810">
        <v>-20</v>
      </c>
      <c r="AB28" s="810"/>
      <c r="AC28" s="810"/>
      <c r="AD28" s="810"/>
      <c r="AE28" s="811"/>
      <c r="AF28" s="812">
        <v>-20</v>
      </c>
      <c r="AG28" s="810"/>
      <c r="AH28" s="810"/>
      <c r="AI28" s="810"/>
      <c r="AJ28" s="813"/>
      <c r="AK28" s="814">
        <v>2117</v>
      </c>
      <c r="AL28" s="815"/>
      <c r="AM28" s="815"/>
      <c r="AN28" s="815"/>
      <c r="AO28" s="815"/>
      <c r="AP28" s="815" t="s">
        <v>552</v>
      </c>
      <c r="AQ28" s="815"/>
      <c r="AR28" s="815"/>
      <c r="AS28" s="815"/>
      <c r="AT28" s="815"/>
      <c r="AU28" s="815" t="s">
        <v>552</v>
      </c>
      <c r="AV28" s="815"/>
      <c r="AW28" s="815"/>
      <c r="AX28" s="815"/>
      <c r="AY28" s="815"/>
      <c r="AZ28" s="816" t="s">
        <v>552</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392</v>
      </c>
      <c r="C29" s="768"/>
      <c r="D29" s="768"/>
      <c r="E29" s="768"/>
      <c r="F29" s="768"/>
      <c r="G29" s="768"/>
      <c r="H29" s="768"/>
      <c r="I29" s="768"/>
      <c r="J29" s="768"/>
      <c r="K29" s="768"/>
      <c r="L29" s="768"/>
      <c r="M29" s="768"/>
      <c r="N29" s="768"/>
      <c r="O29" s="768"/>
      <c r="P29" s="769"/>
      <c r="Q29" s="770">
        <v>7136</v>
      </c>
      <c r="R29" s="771"/>
      <c r="S29" s="771"/>
      <c r="T29" s="771"/>
      <c r="U29" s="771"/>
      <c r="V29" s="771">
        <v>6849</v>
      </c>
      <c r="W29" s="771"/>
      <c r="X29" s="771"/>
      <c r="Y29" s="771"/>
      <c r="Z29" s="771"/>
      <c r="AA29" s="771">
        <v>287</v>
      </c>
      <c r="AB29" s="771"/>
      <c r="AC29" s="771"/>
      <c r="AD29" s="771"/>
      <c r="AE29" s="772"/>
      <c r="AF29" s="773">
        <v>287</v>
      </c>
      <c r="AG29" s="774"/>
      <c r="AH29" s="774"/>
      <c r="AI29" s="774"/>
      <c r="AJ29" s="775"/>
      <c r="AK29" s="821">
        <v>1155</v>
      </c>
      <c r="AL29" s="817"/>
      <c r="AM29" s="817"/>
      <c r="AN29" s="817"/>
      <c r="AO29" s="817"/>
      <c r="AP29" s="817" t="s">
        <v>552</v>
      </c>
      <c r="AQ29" s="817"/>
      <c r="AR29" s="817"/>
      <c r="AS29" s="817"/>
      <c r="AT29" s="817"/>
      <c r="AU29" s="817" t="s">
        <v>552</v>
      </c>
      <c r="AV29" s="817"/>
      <c r="AW29" s="817"/>
      <c r="AX29" s="817"/>
      <c r="AY29" s="817"/>
      <c r="AZ29" s="818" t="s">
        <v>552</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393</v>
      </c>
      <c r="C30" s="768"/>
      <c r="D30" s="768"/>
      <c r="E30" s="768"/>
      <c r="F30" s="768"/>
      <c r="G30" s="768"/>
      <c r="H30" s="768"/>
      <c r="I30" s="768"/>
      <c r="J30" s="768"/>
      <c r="K30" s="768"/>
      <c r="L30" s="768"/>
      <c r="M30" s="768"/>
      <c r="N30" s="768"/>
      <c r="O30" s="768"/>
      <c r="P30" s="769"/>
      <c r="Q30" s="770">
        <v>1183</v>
      </c>
      <c r="R30" s="771"/>
      <c r="S30" s="771"/>
      <c r="T30" s="771"/>
      <c r="U30" s="771"/>
      <c r="V30" s="771">
        <v>1143</v>
      </c>
      <c r="W30" s="771"/>
      <c r="X30" s="771"/>
      <c r="Y30" s="771"/>
      <c r="Z30" s="771"/>
      <c r="AA30" s="771">
        <v>40</v>
      </c>
      <c r="AB30" s="771"/>
      <c r="AC30" s="771"/>
      <c r="AD30" s="771"/>
      <c r="AE30" s="772"/>
      <c r="AF30" s="773">
        <v>40</v>
      </c>
      <c r="AG30" s="774"/>
      <c r="AH30" s="774"/>
      <c r="AI30" s="774"/>
      <c r="AJ30" s="775"/>
      <c r="AK30" s="821">
        <v>209</v>
      </c>
      <c r="AL30" s="817"/>
      <c r="AM30" s="817"/>
      <c r="AN30" s="817"/>
      <c r="AO30" s="817"/>
      <c r="AP30" s="817" t="s">
        <v>552</v>
      </c>
      <c r="AQ30" s="817"/>
      <c r="AR30" s="817"/>
      <c r="AS30" s="817"/>
      <c r="AT30" s="817"/>
      <c r="AU30" s="817" t="s">
        <v>552</v>
      </c>
      <c r="AV30" s="817"/>
      <c r="AW30" s="817"/>
      <c r="AX30" s="817"/>
      <c r="AY30" s="817"/>
      <c r="AZ30" s="818" t="s">
        <v>552</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394</v>
      </c>
      <c r="C31" s="768"/>
      <c r="D31" s="768"/>
      <c r="E31" s="768"/>
      <c r="F31" s="768"/>
      <c r="G31" s="768"/>
      <c r="H31" s="768"/>
      <c r="I31" s="768"/>
      <c r="J31" s="768"/>
      <c r="K31" s="768"/>
      <c r="L31" s="768"/>
      <c r="M31" s="768"/>
      <c r="N31" s="768"/>
      <c r="O31" s="768"/>
      <c r="P31" s="769"/>
      <c r="Q31" s="770">
        <v>2147</v>
      </c>
      <c r="R31" s="771"/>
      <c r="S31" s="771"/>
      <c r="T31" s="771"/>
      <c r="U31" s="771"/>
      <c r="V31" s="771">
        <v>1962</v>
      </c>
      <c r="W31" s="771"/>
      <c r="X31" s="771"/>
      <c r="Y31" s="771"/>
      <c r="Z31" s="771"/>
      <c r="AA31" s="771">
        <v>185</v>
      </c>
      <c r="AB31" s="771"/>
      <c r="AC31" s="771"/>
      <c r="AD31" s="771"/>
      <c r="AE31" s="772"/>
      <c r="AF31" s="773">
        <v>3151</v>
      </c>
      <c r="AG31" s="774"/>
      <c r="AH31" s="774"/>
      <c r="AI31" s="774"/>
      <c r="AJ31" s="775"/>
      <c r="AK31" s="821">
        <v>19</v>
      </c>
      <c r="AL31" s="817"/>
      <c r="AM31" s="817"/>
      <c r="AN31" s="817"/>
      <c r="AO31" s="817"/>
      <c r="AP31" s="817">
        <v>136</v>
      </c>
      <c r="AQ31" s="817"/>
      <c r="AR31" s="817"/>
      <c r="AS31" s="817"/>
      <c r="AT31" s="817"/>
      <c r="AU31" s="817" t="s">
        <v>552</v>
      </c>
      <c r="AV31" s="817"/>
      <c r="AW31" s="817"/>
      <c r="AX31" s="817"/>
      <c r="AY31" s="817"/>
      <c r="AZ31" s="818" t="s">
        <v>552</v>
      </c>
      <c r="BA31" s="818"/>
      <c r="BB31" s="818"/>
      <c r="BC31" s="818"/>
      <c r="BD31" s="818"/>
      <c r="BE31" s="819" t="s">
        <v>395</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396</v>
      </c>
      <c r="C32" s="768"/>
      <c r="D32" s="768"/>
      <c r="E32" s="768"/>
      <c r="F32" s="768"/>
      <c r="G32" s="768"/>
      <c r="H32" s="768"/>
      <c r="I32" s="768"/>
      <c r="J32" s="768"/>
      <c r="K32" s="768"/>
      <c r="L32" s="768"/>
      <c r="M32" s="768"/>
      <c r="N32" s="768"/>
      <c r="O32" s="768"/>
      <c r="P32" s="769"/>
      <c r="Q32" s="770">
        <v>1772</v>
      </c>
      <c r="R32" s="771"/>
      <c r="S32" s="771"/>
      <c r="T32" s="771"/>
      <c r="U32" s="771"/>
      <c r="V32" s="771">
        <v>1661</v>
      </c>
      <c r="W32" s="771"/>
      <c r="X32" s="771"/>
      <c r="Y32" s="771"/>
      <c r="Z32" s="771"/>
      <c r="AA32" s="771">
        <v>111</v>
      </c>
      <c r="AB32" s="771"/>
      <c r="AC32" s="771"/>
      <c r="AD32" s="771"/>
      <c r="AE32" s="772"/>
      <c r="AF32" s="773">
        <v>339</v>
      </c>
      <c r="AG32" s="774"/>
      <c r="AH32" s="774"/>
      <c r="AI32" s="774"/>
      <c r="AJ32" s="775"/>
      <c r="AK32" s="821">
        <v>224</v>
      </c>
      <c r="AL32" s="817"/>
      <c r="AM32" s="817"/>
      <c r="AN32" s="817"/>
      <c r="AO32" s="817"/>
      <c r="AP32" s="817">
        <v>4873</v>
      </c>
      <c r="AQ32" s="817"/>
      <c r="AR32" s="817"/>
      <c r="AS32" s="817"/>
      <c r="AT32" s="817"/>
      <c r="AU32" s="817">
        <v>643</v>
      </c>
      <c r="AV32" s="817"/>
      <c r="AW32" s="817"/>
      <c r="AX32" s="817"/>
      <c r="AY32" s="817"/>
      <c r="AZ32" s="818" t="s">
        <v>552</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379</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3797</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400</v>
      </c>
      <c r="B66" s="715"/>
      <c r="C66" s="715"/>
      <c r="D66" s="715"/>
      <c r="E66" s="715"/>
      <c r="F66" s="715"/>
      <c r="G66" s="715"/>
      <c r="H66" s="715"/>
      <c r="I66" s="715"/>
      <c r="J66" s="715"/>
      <c r="K66" s="715"/>
      <c r="L66" s="715"/>
      <c r="M66" s="715"/>
      <c r="N66" s="715"/>
      <c r="O66" s="715"/>
      <c r="P66" s="716"/>
      <c r="Q66" s="720" t="s">
        <v>383</v>
      </c>
      <c r="R66" s="721"/>
      <c r="S66" s="721"/>
      <c r="T66" s="721"/>
      <c r="U66" s="722"/>
      <c r="V66" s="720" t="s">
        <v>384</v>
      </c>
      <c r="W66" s="721"/>
      <c r="X66" s="721"/>
      <c r="Y66" s="721"/>
      <c r="Z66" s="722"/>
      <c r="AA66" s="720" t="s">
        <v>385</v>
      </c>
      <c r="AB66" s="721"/>
      <c r="AC66" s="721"/>
      <c r="AD66" s="721"/>
      <c r="AE66" s="722"/>
      <c r="AF66" s="841" t="s">
        <v>386</v>
      </c>
      <c r="AG66" s="802"/>
      <c r="AH66" s="802"/>
      <c r="AI66" s="802"/>
      <c r="AJ66" s="842"/>
      <c r="AK66" s="720" t="s">
        <v>387</v>
      </c>
      <c r="AL66" s="715"/>
      <c r="AM66" s="715"/>
      <c r="AN66" s="715"/>
      <c r="AO66" s="716"/>
      <c r="AP66" s="720" t="s">
        <v>388</v>
      </c>
      <c r="AQ66" s="721"/>
      <c r="AR66" s="721"/>
      <c r="AS66" s="721"/>
      <c r="AT66" s="722"/>
      <c r="AU66" s="720" t="s">
        <v>401</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553</v>
      </c>
      <c r="C68" s="857"/>
      <c r="D68" s="857"/>
      <c r="E68" s="857"/>
      <c r="F68" s="857"/>
      <c r="G68" s="857"/>
      <c r="H68" s="857"/>
      <c r="I68" s="857"/>
      <c r="J68" s="857"/>
      <c r="K68" s="857"/>
      <c r="L68" s="857"/>
      <c r="M68" s="857"/>
      <c r="N68" s="857"/>
      <c r="O68" s="857"/>
      <c r="P68" s="858"/>
      <c r="Q68" s="859">
        <v>3169</v>
      </c>
      <c r="R68" s="853"/>
      <c r="S68" s="853"/>
      <c r="T68" s="853"/>
      <c r="U68" s="853"/>
      <c r="V68" s="853">
        <v>2986</v>
      </c>
      <c r="W68" s="853"/>
      <c r="X68" s="853"/>
      <c r="Y68" s="853"/>
      <c r="Z68" s="853"/>
      <c r="AA68" s="853">
        <v>183</v>
      </c>
      <c r="AB68" s="853"/>
      <c r="AC68" s="853"/>
      <c r="AD68" s="853"/>
      <c r="AE68" s="853"/>
      <c r="AF68" s="853">
        <v>150</v>
      </c>
      <c r="AG68" s="853"/>
      <c r="AH68" s="853"/>
      <c r="AI68" s="853"/>
      <c r="AJ68" s="853"/>
      <c r="AK68" s="853">
        <v>122</v>
      </c>
      <c r="AL68" s="853"/>
      <c r="AM68" s="853"/>
      <c r="AN68" s="853"/>
      <c r="AO68" s="853"/>
      <c r="AP68" s="853">
        <v>1670</v>
      </c>
      <c r="AQ68" s="853"/>
      <c r="AR68" s="853"/>
      <c r="AS68" s="853"/>
      <c r="AT68" s="853"/>
      <c r="AU68" s="853">
        <v>819</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554</v>
      </c>
      <c r="C69" s="861"/>
      <c r="D69" s="861"/>
      <c r="E69" s="861"/>
      <c r="F69" s="861"/>
      <c r="G69" s="861"/>
      <c r="H69" s="861"/>
      <c r="I69" s="861"/>
      <c r="J69" s="861"/>
      <c r="K69" s="861"/>
      <c r="L69" s="861"/>
      <c r="M69" s="861"/>
      <c r="N69" s="861"/>
      <c r="O69" s="861"/>
      <c r="P69" s="862"/>
      <c r="Q69" s="863">
        <v>214</v>
      </c>
      <c r="R69" s="817"/>
      <c r="S69" s="817"/>
      <c r="T69" s="817"/>
      <c r="U69" s="817"/>
      <c r="V69" s="817">
        <v>200</v>
      </c>
      <c r="W69" s="817"/>
      <c r="X69" s="817"/>
      <c r="Y69" s="817"/>
      <c r="Z69" s="817"/>
      <c r="AA69" s="817">
        <v>14</v>
      </c>
      <c r="AB69" s="817"/>
      <c r="AC69" s="817"/>
      <c r="AD69" s="817"/>
      <c r="AE69" s="817"/>
      <c r="AF69" s="817">
        <v>14</v>
      </c>
      <c r="AG69" s="817"/>
      <c r="AH69" s="817"/>
      <c r="AI69" s="817"/>
      <c r="AJ69" s="817"/>
      <c r="AK69" s="817" t="s">
        <v>552</v>
      </c>
      <c r="AL69" s="817"/>
      <c r="AM69" s="817"/>
      <c r="AN69" s="817"/>
      <c r="AO69" s="817"/>
      <c r="AP69" s="817" t="s">
        <v>552</v>
      </c>
      <c r="AQ69" s="817"/>
      <c r="AR69" s="817"/>
      <c r="AS69" s="817"/>
      <c r="AT69" s="817"/>
      <c r="AU69" s="817" t="s">
        <v>552</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555</v>
      </c>
      <c r="C70" s="861"/>
      <c r="D70" s="861"/>
      <c r="E70" s="861"/>
      <c r="F70" s="861"/>
      <c r="G70" s="861"/>
      <c r="H70" s="861"/>
      <c r="I70" s="861"/>
      <c r="J70" s="861"/>
      <c r="K70" s="861"/>
      <c r="L70" s="861"/>
      <c r="M70" s="861"/>
      <c r="N70" s="861"/>
      <c r="O70" s="861"/>
      <c r="P70" s="862"/>
      <c r="Q70" s="863">
        <v>7664</v>
      </c>
      <c r="R70" s="817"/>
      <c r="S70" s="817"/>
      <c r="T70" s="817"/>
      <c r="U70" s="817"/>
      <c r="V70" s="817">
        <v>7152</v>
      </c>
      <c r="W70" s="817"/>
      <c r="X70" s="817"/>
      <c r="Y70" s="817"/>
      <c r="Z70" s="817"/>
      <c r="AA70" s="817">
        <v>512</v>
      </c>
      <c r="AB70" s="817"/>
      <c r="AC70" s="817"/>
      <c r="AD70" s="817"/>
      <c r="AE70" s="817"/>
      <c r="AF70" s="817">
        <v>512</v>
      </c>
      <c r="AG70" s="817"/>
      <c r="AH70" s="817"/>
      <c r="AI70" s="817"/>
      <c r="AJ70" s="817"/>
      <c r="AK70" s="817">
        <v>8</v>
      </c>
      <c r="AL70" s="817"/>
      <c r="AM70" s="817"/>
      <c r="AN70" s="817"/>
      <c r="AO70" s="817"/>
      <c r="AP70" s="817" t="s">
        <v>552</v>
      </c>
      <c r="AQ70" s="817"/>
      <c r="AR70" s="817"/>
      <c r="AS70" s="817"/>
      <c r="AT70" s="817"/>
      <c r="AU70" s="817" t="s">
        <v>552</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556</v>
      </c>
      <c r="C71" s="861"/>
      <c r="D71" s="861"/>
      <c r="E71" s="861"/>
      <c r="F71" s="861"/>
      <c r="G71" s="861"/>
      <c r="H71" s="861"/>
      <c r="I71" s="861"/>
      <c r="J71" s="861"/>
      <c r="K71" s="861"/>
      <c r="L71" s="861"/>
      <c r="M71" s="861"/>
      <c r="N71" s="861"/>
      <c r="O71" s="861"/>
      <c r="P71" s="862"/>
      <c r="Q71" s="863">
        <v>276</v>
      </c>
      <c r="R71" s="817"/>
      <c r="S71" s="817"/>
      <c r="T71" s="817"/>
      <c r="U71" s="817"/>
      <c r="V71" s="817">
        <v>247</v>
      </c>
      <c r="W71" s="817"/>
      <c r="X71" s="817"/>
      <c r="Y71" s="817"/>
      <c r="Z71" s="817"/>
      <c r="AA71" s="817">
        <v>29</v>
      </c>
      <c r="AB71" s="817"/>
      <c r="AC71" s="817"/>
      <c r="AD71" s="817"/>
      <c r="AE71" s="817"/>
      <c r="AF71" s="817">
        <v>29</v>
      </c>
      <c r="AG71" s="817"/>
      <c r="AH71" s="817"/>
      <c r="AI71" s="817"/>
      <c r="AJ71" s="817"/>
      <c r="AK71" s="817">
        <v>26</v>
      </c>
      <c r="AL71" s="817"/>
      <c r="AM71" s="817"/>
      <c r="AN71" s="817"/>
      <c r="AO71" s="817"/>
      <c r="AP71" s="817" t="s">
        <v>552</v>
      </c>
      <c r="AQ71" s="817"/>
      <c r="AR71" s="817"/>
      <c r="AS71" s="817"/>
      <c r="AT71" s="817"/>
      <c r="AU71" s="817" t="s">
        <v>552</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557</v>
      </c>
      <c r="C72" s="861"/>
      <c r="D72" s="861"/>
      <c r="E72" s="861"/>
      <c r="F72" s="861"/>
      <c r="G72" s="861"/>
      <c r="H72" s="861"/>
      <c r="I72" s="861"/>
      <c r="J72" s="861"/>
      <c r="K72" s="861"/>
      <c r="L72" s="861"/>
      <c r="M72" s="861"/>
      <c r="N72" s="861"/>
      <c r="O72" s="861"/>
      <c r="P72" s="862"/>
      <c r="Q72" s="863">
        <v>41</v>
      </c>
      <c r="R72" s="817"/>
      <c r="S72" s="817"/>
      <c r="T72" s="817"/>
      <c r="U72" s="817"/>
      <c r="V72" s="817">
        <v>18</v>
      </c>
      <c r="W72" s="817"/>
      <c r="X72" s="817"/>
      <c r="Y72" s="817"/>
      <c r="Z72" s="817"/>
      <c r="AA72" s="817">
        <v>23</v>
      </c>
      <c r="AB72" s="817"/>
      <c r="AC72" s="817"/>
      <c r="AD72" s="817"/>
      <c r="AE72" s="817"/>
      <c r="AF72" s="817">
        <v>23</v>
      </c>
      <c r="AG72" s="817"/>
      <c r="AH72" s="817"/>
      <c r="AI72" s="817"/>
      <c r="AJ72" s="817"/>
      <c r="AK72" s="817" t="s">
        <v>552</v>
      </c>
      <c r="AL72" s="817"/>
      <c r="AM72" s="817"/>
      <c r="AN72" s="817"/>
      <c r="AO72" s="817"/>
      <c r="AP72" s="817" t="s">
        <v>552</v>
      </c>
      <c r="AQ72" s="817"/>
      <c r="AR72" s="817"/>
      <c r="AS72" s="817"/>
      <c r="AT72" s="817"/>
      <c r="AU72" s="817" t="s">
        <v>552</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558</v>
      </c>
      <c r="C73" s="861"/>
      <c r="D73" s="861"/>
      <c r="E73" s="861"/>
      <c r="F73" s="861"/>
      <c r="G73" s="861"/>
      <c r="H73" s="861"/>
      <c r="I73" s="861"/>
      <c r="J73" s="861"/>
      <c r="K73" s="861"/>
      <c r="L73" s="861"/>
      <c r="M73" s="861"/>
      <c r="N73" s="861"/>
      <c r="O73" s="861"/>
      <c r="P73" s="862"/>
      <c r="Q73" s="863">
        <v>298</v>
      </c>
      <c r="R73" s="817"/>
      <c r="S73" s="817"/>
      <c r="T73" s="817"/>
      <c r="U73" s="817"/>
      <c r="V73" s="817">
        <v>271</v>
      </c>
      <c r="W73" s="817"/>
      <c r="X73" s="817"/>
      <c r="Y73" s="817"/>
      <c r="Z73" s="817"/>
      <c r="AA73" s="817">
        <v>27</v>
      </c>
      <c r="AB73" s="817"/>
      <c r="AC73" s="817"/>
      <c r="AD73" s="817"/>
      <c r="AE73" s="817"/>
      <c r="AF73" s="817">
        <v>27</v>
      </c>
      <c r="AG73" s="817"/>
      <c r="AH73" s="817"/>
      <c r="AI73" s="817"/>
      <c r="AJ73" s="817"/>
      <c r="AK73" s="817" t="s">
        <v>552</v>
      </c>
      <c r="AL73" s="817"/>
      <c r="AM73" s="817"/>
      <c r="AN73" s="817"/>
      <c r="AO73" s="817"/>
      <c r="AP73" s="817" t="s">
        <v>552</v>
      </c>
      <c r="AQ73" s="817"/>
      <c r="AR73" s="817"/>
      <c r="AS73" s="817"/>
      <c r="AT73" s="817"/>
      <c r="AU73" s="817" t="s">
        <v>552</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559</v>
      </c>
      <c r="C74" s="861"/>
      <c r="D74" s="861"/>
      <c r="E74" s="861"/>
      <c r="F74" s="861"/>
      <c r="G74" s="861"/>
      <c r="H74" s="861"/>
      <c r="I74" s="861"/>
      <c r="J74" s="861"/>
      <c r="K74" s="861"/>
      <c r="L74" s="861"/>
      <c r="M74" s="861"/>
      <c r="N74" s="861"/>
      <c r="O74" s="861"/>
      <c r="P74" s="862"/>
      <c r="Q74" s="863">
        <v>157646</v>
      </c>
      <c r="R74" s="817"/>
      <c r="S74" s="817"/>
      <c r="T74" s="817"/>
      <c r="U74" s="817"/>
      <c r="V74" s="817">
        <v>152544</v>
      </c>
      <c r="W74" s="817"/>
      <c r="X74" s="817"/>
      <c r="Y74" s="817"/>
      <c r="Z74" s="817"/>
      <c r="AA74" s="817">
        <v>5102</v>
      </c>
      <c r="AB74" s="817"/>
      <c r="AC74" s="817"/>
      <c r="AD74" s="817"/>
      <c r="AE74" s="817"/>
      <c r="AF74" s="817">
        <v>5102</v>
      </c>
      <c r="AG74" s="817"/>
      <c r="AH74" s="817"/>
      <c r="AI74" s="817"/>
      <c r="AJ74" s="817"/>
      <c r="AK74" s="817">
        <v>1976</v>
      </c>
      <c r="AL74" s="817"/>
      <c r="AM74" s="817"/>
      <c r="AN74" s="817"/>
      <c r="AO74" s="817"/>
      <c r="AP74" s="817" t="s">
        <v>552</v>
      </c>
      <c r="AQ74" s="817"/>
      <c r="AR74" s="817"/>
      <c r="AS74" s="817"/>
      <c r="AT74" s="817"/>
      <c r="AU74" s="817" t="s">
        <v>552</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379</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294</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294</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294</v>
      </c>
      <c r="DR109" s="880"/>
      <c r="DS109" s="880"/>
      <c r="DT109" s="880"/>
      <c r="DU109" s="881"/>
      <c r="DV109" s="879" t="s">
        <v>413</v>
      </c>
      <c r="DW109" s="880"/>
      <c r="DX109" s="880"/>
      <c r="DY109" s="880"/>
      <c r="DZ109" s="882"/>
    </row>
    <row r="110" spans="1:131" s="224" customFormat="1" ht="26.25" customHeight="1" x14ac:dyDescent="0.15">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2820605</v>
      </c>
      <c r="AB110" s="887"/>
      <c r="AC110" s="887"/>
      <c r="AD110" s="887"/>
      <c r="AE110" s="888"/>
      <c r="AF110" s="889">
        <v>2805797</v>
      </c>
      <c r="AG110" s="887"/>
      <c r="AH110" s="887"/>
      <c r="AI110" s="887"/>
      <c r="AJ110" s="888"/>
      <c r="AK110" s="889">
        <v>2832109</v>
      </c>
      <c r="AL110" s="887"/>
      <c r="AM110" s="887"/>
      <c r="AN110" s="887"/>
      <c r="AO110" s="888"/>
      <c r="AP110" s="890">
        <v>14</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30378815</v>
      </c>
      <c r="BR110" s="918"/>
      <c r="BS110" s="918"/>
      <c r="BT110" s="918"/>
      <c r="BU110" s="918"/>
      <c r="BV110" s="918">
        <v>30165991</v>
      </c>
      <c r="BW110" s="918"/>
      <c r="BX110" s="918"/>
      <c r="BY110" s="918"/>
      <c r="BZ110" s="918"/>
      <c r="CA110" s="918">
        <v>29072356</v>
      </c>
      <c r="CB110" s="918"/>
      <c r="CC110" s="918"/>
      <c r="CD110" s="918"/>
      <c r="CE110" s="918"/>
      <c r="CF110" s="931">
        <v>144.19999999999999</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t="s">
        <v>121</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1673545</v>
      </c>
      <c r="BR112" s="913"/>
      <c r="BS112" s="913"/>
      <c r="BT112" s="913"/>
      <c r="BU112" s="913"/>
      <c r="BV112" s="913">
        <v>681854</v>
      </c>
      <c r="BW112" s="913"/>
      <c r="BX112" s="913"/>
      <c r="BY112" s="913"/>
      <c r="BZ112" s="913"/>
      <c r="CA112" s="913">
        <v>643297</v>
      </c>
      <c r="CB112" s="913"/>
      <c r="CC112" s="913"/>
      <c r="CD112" s="913"/>
      <c r="CE112" s="913"/>
      <c r="CF112" s="907">
        <v>3.2</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154862</v>
      </c>
      <c r="AB113" s="925"/>
      <c r="AC113" s="925"/>
      <c r="AD113" s="925"/>
      <c r="AE113" s="926"/>
      <c r="AF113" s="927">
        <v>136118</v>
      </c>
      <c r="AG113" s="925"/>
      <c r="AH113" s="925"/>
      <c r="AI113" s="925"/>
      <c r="AJ113" s="926"/>
      <c r="AK113" s="927">
        <v>143462</v>
      </c>
      <c r="AL113" s="925"/>
      <c r="AM113" s="925"/>
      <c r="AN113" s="925"/>
      <c r="AO113" s="926"/>
      <c r="AP113" s="928">
        <v>0.7</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783311</v>
      </c>
      <c r="BR113" s="913"/>
      <c r="BS113" s="913"/>
      <c r="BT113" s="913"/>
      <c r="BU113" s="913"/>
      <c r="BV113" s="913">
        <v>878625</v>
      </c>
      <c r="BW113" s="913"/>
      <c r="BX113" s="913"/>
      <c r="BY113" s="913"/>
      <c r="BZ113" s="913"/>
      <c r="CA113" s="913">
        <v>819290</v>
      </c>
      <c r="CB113" s="913"/>
      <c r="CC113" s="913"/>
      <c r="CD113" s="913"/>
      <c r="CE113" s="913"/>
      <c r="CF113" s="907">
        <v>4.0999999999999996</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104043</v>
      </c>
      <c r="AB114" s="946"/>
      <c r="AC114" s="946"/>
      <c r="AD114" s="946"/>
      <c r="AE114" s="947"/>
      <c r="AF114" s="948">
        <v>98151</v>
      </c>
      <c r="AG114" s="946"/>
      <c r="AH114" s="946"/>
      <c r="AI114" s="946"/>
      <c r="AJ114" s="947"/>
      <c r="AK114" s="948">
        <v>90667</v>
      </c>
      <c r="AL114" s="946"/>
      <c r="AM114" s="946"/>
      <c r="AN114" s="946"/>
      <c r="AO114" s="947"/>
      <c r="AP114" s="949">
        <v>0.4</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3917020</v>
      </c>
      <c r="BR114" s="913"/>
      <c r="BS114" s="913"/>
      <c r="BT114" s="913"/>
      <c r="BU114" s="913"/>
      <c r="BV114" s="913">
        <v>4055968</v>
      </c>
      <c r="BW114" s="913"/>
      <c r="BX114" s="913"/>
      <c r="BY114" s="913"/>
      <c r="BZ114" s="913"/>
      <c r="CA114" s="913">
        <v>4293991</v>
      </c>
      <c r="CB114" s="913"/>
      <c r="CC114" s="913"/>
      <c r="CD114" s="913"/>
      <c r="CE114" s="913"/>
      <c r="CF114" s="907">
        <v>21.3</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v>38</v>
      </c>
      <c r="BR115" s="913"/>
      <c r="BS115" s="913"/>
      <c r="BT115" s="913"/>
      <c r="BU115" s="913"/>
      <c r="BV115" s="913">
        <v>32</v>
      </c>
      <c r="BW115" s="913"/>
      <c r="BX115" s="913"/>
      <c r="BY115" s="913"/>
      <c r="BZ115" s="913"/>
      <c r="CA115" s="913">
        <v>20</v>
      </c>
      <c r="CB115" s="913"/>
      <c r="CC115" s="913"/>
      <c r="CD115" s="913"/>
      <c r="CE115" s="913"/>
      <c r="CF115" s="907">
        <v>0</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23</v>
      </c>
      <c r="AB116" s="946"/>
      <c r="AC116" s="946"/>
      <c r="AD116" s="946"/>
      <c r="AE116" s="947"/>
      <c r="AF116" s="948">
        <v>42</v>
      </c>
      <c r="AG116" s="946"/>
      <c r="AH116" s="946"/>
      <c r="AI116" s="946"/>
      <c r="AJ116" s="947"/>
      <c r="AK116" s="948">
        <v>73</v>
      </c>
      <c r="AL116" s="946"/>
      <c r="AM116" s="946"/>
      <c r="AN116" s="946"/>
      <c r="AO116" s="947"/>
      <c r="AP116" s="949">
        <v>0</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3079533</v>
      </c>
      <c r="AB117" s="966"/>
      <c r="AC117" s="966"/>
      <c r="AD117" s="966"/>
      <c r="AE117" s="967"/>
      <c r="AF117" s="968">
        <v>3040108</v>
      </c>
      <c r="AG117" s="966"/>
      <c r="AH117" s="966"/>
      <c r="AI117" s="966"/>
      <c r="AJ117" s="967"/>
      <c r="AK117" s="968">
        <v>3066311</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294</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4"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443</v>
      </c>
      <c r="BP119" s="992"/>
      <c r="BQ119" s="986">
        <v>36752729</v>
      </c>
      <c r="BR119" s="987"/>
      <c r="BS119" s="987"/>
      <c r="BT119" s="987"/>
      <c r="BU119" s="987"/>
      <c r="BV119" s="987">
        <v>35782470</v>
      </c>
      <c r="BW119" s="987"/>
      <c r="BX119" s="987"/>
      <c r="BY119" s="987"/>
      <c r="BZ119" s="987"/>
      <c r="CA119" s="987">
        <v>34828954</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5"/>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3829350</v>
      </c>
      <c r="BR120" s="918"/>
      <c r="BS120" s="918"/>
      <c r="BT120" s="918"/>
      <c r="BU120" s="918"/>
      <c r="BV120" s="918">
        <v>5435168</v>
      </c>
      <c r="BW120" s="918"/>
      <c r="BX120" s="918"/>
      <c r="BY120" s="918"/>
      <c r="BZ120" s="918"/>
      <c r="CA120" s="918">
        <v>10626466</v>
      </c>
      <c r="CB120" s="918"/>
      <c r="CC120" s="918"/>
      <c r="CD120" s="918"/>
      <c r="CE120" s="918"/>
      <c r="CF120" s="931">
        <v>52.7</v>
      </c>
      <c r="CG120" s="932"/>
      <c r="CH120" s="932"/>
      <c r="CI120" s="932"/>
      <c r="CJ120" s="932"/>
      <c r="CK120" s="993" t="s">
        <v>447</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1673545</v>
      </c>
      <c r="DH120" s="918"/>
      <c r="DI120" s="918"/>
      <c r="DJ120" s="918"/>
      <c r="DK120" s="918"/>
      <c r="DL120" s="918">
        <v>681854</v>
      </c>
      <c r="DM120" s="918"/>
      <c r="DN120" s="918"/>
      <c r="DO120" s="918"/>
      <c r="DP120" s="918"/>
      <c r="DQ120" s="918">
        <v>643297</v>
      </c>
      <c r="DR120" s="918"/>
      <c r="DS120" s="918"/>
      <c r="DT120" s="918"/>
      <c r="DU120" s="918"/>
      <c r="DV120" s="919">
        <v>3.2</v>
      </c>
      <c r="DW120" s="919"/>
      <c r="DX120" s="919"/>
      <c r="DY120" s="919"/>
      <c r="DZ120" s="920"/>
    </row>
    <row r="121" spans="1:130" s="224" customFormat="1" ht="26.25" customHeight="1" x14ac:dyDescent="0.15">
      <c r="A121" s="1045"/>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489244</v>
      </c>
      <c r="BR121" s="913"/>
      <c r="BS121" s="913"/>
      <c r="BT121" s="913"/>
      <c r="BU121" s="913"/>
      <c r="BV121" s="913">
        <v>442811</v>
      </c>
      <c r="BW121" s="913"/>
      <c r="BX121" s="913"/>
      <c r="BY121" s="913"/>
      <c r="BZ121" s="913"/>
      <c r="CA121" s="913">
        <v>403017</v>
      </c>
      <c r="CB121" s="913"/>
      <c r="CC121" s="913"/>
      <c r="CD121" s="913"/>
      <c r="CE121" s="913"/>
      <c r="CF121" s="907">
        <v>2</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t="s">
        <v>121</v>
      </c>
      <c r="DH121" s="913"/>
      <c r="DI121" s="913"/>
      <c r="DJ121" s="913"/>
      <c r="DK121" s="913"/>
      <c r="DL121" s="913" t="s">
        <v>121</v>
      </c>
      <c r="DM121" s="913"/>
      <c r="DN121" s="913"/>
      <c r="DO121" s="913"/>
      <c r="DP121" s="913"/>
      <c r="DQ121" s="913" t="s">
        <v>121</v>
      </c>
      <c r="DR121" s="913"/>
      <c r="DS121" s="913"/>
      <c r="DT121" s="913"/>
      <c r="DU121" s="913"/>
      <c r="DV121" s="914" t="s">
        <v>121</v>
      </c>
      <c r="DW121" s="914"/>
      <c r="DX121" s="914"/>
      <c r="DY121" s="914"/>
      <c r="DZ121" s="915"/>
    </row>
    <row r="122" spans="1:130" s="224" customFormat="1" ht="26.25" customHeight="1" x14ac:dyDescent="0.15">
      <c r="A122" s="1045"/>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20999898</v>
      </c>
      <c r="BR122" s="987"/>
      <c r="BS122" s="987"/>
      <c r="BT122" s="987"/>
      <c r="BU122" s="987"/>
      <c r="BV122" s="987">
        <v>20601495</v>
      </c>
      <c r="BW122" s="987"/>
      <c r="BX122" s="987"/>
      <c r="BY122" s="987"/>
      <c r="BZ122" s="987"/>
      <c r="CA122" s="987">
        <v>19744708</v>
      </c>
      <c r="CB122" s="987"/>
      <c r="CC122" s="987"/>
      <c r="CD122" s="987"/>
      <c r="CE122" s="987"/>
      <c r="CF122" s="1004">
        <v>97.9</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15">
      <c r="A123" s="1045"/>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451</v>
      </c>
      <c r="BP123" s="992"/>
      <c r="BQ123" s="1051">
        <v>25318492</v>
      </c>
      <c r="BR123" s="1018"/>
      <c r="BS123" s="1018"/>
      <c r="BT123" s="1018"/>
      <c r="BU123" s="1018"/>
      <c r="BV123" s="1018">
        <v>26479474</v>
      </c>
      <c r="BW123" s="1018"/>
      <c r="BX123" s="1018"/>
      <c r="BY123" s="1018"/>
      <c r="BZ123" s="1018"/>
      <c r="CA123" s="1018">
        <v>30774191</v>
      </c>
      <c r="CB123" s="1018"/>
      <c r="CC123" s="1018"/>
      <c r="CD123" s="1018"/>
      <c r="CE123" s="1018"/>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5"/>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7" t="s">
        <v>452</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57.6</v>
      </c>
      <c r="BR124" s="1014"/>
      <c r="BS124" s="1014"/>
      <c r="BT124" s="1014"/>
      <c r="BU124" s="1014"/>
      <c r="BV124" s="1014">
        <v>47.2</v>
      </c>
      <c r="BW124" s="1014"/>
      <c r="BX124" s="1014"/>
      <c r="BY124" s="1014"/>
      <c r="BZ124" s="1014"/>
      <c r="CA124" s="1014">
        <v>20.100000000000001</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5"/>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5"/>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6"/>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9" t="s">
        <v>458</v>
      </c>
      <c r="AY127" s="1020"/>
      <c r="AZ127" s="1020"/>
      <c r="BA127" s="1020"/>
      <c r="BB127" s="1020"/>
      <c r="BC127" s="1020"/>
      <c r="BD127" s="1020"/>
      <c r="BE127" s="1021"/>
      <c r="BF127" s="1022" t="s">
        <v>459</v>
      </c>
      <c r="BG127" s="1020"/>
      <c r="BH127" s="1020"/>
      <c r="BI127" s="1020"/>
      <c r="BJ127" s="1020"/>
      <c r="BK127" s="1020"/>
      <c r="BL127" s="1021"/>
      <c r="BM127" s="1022" t="s">
        <v>460</v>
      </c>
      <c r="BN127" s="1020"/>
      <c r="BO127" s="1020"/>
      <c r="BP127" s="1020"/>
      <c r="BQ127" s="1020"/>
      <c r="BR127" s="1020"/>
      <c r="BS127" s="1021"/>
      <c r="BT127" s="1022" t="s">
        <v>461</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9" t="s">
        <v>463</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464</v>
      </c>
      <c r="X128" s="1031"/>
      <c r="Y128" s="1031"/>
      <c r="Z128" s="1032"/>
      <c r="AA128" s="1033">
        <v>53400</v>
      </c>
      <c r="AB128" s="1034"/>
      <c r="AC128" s="1034"/>
      <c r="AD128" s="1034"/>
      <c r="AE128" s="1035"/>
      <c r="AF128" s="1036">
        <v>54291</v>
      </c>
      <c r="AG128" s="1034"/>
      <c r="AH128" s="1034"/>
      <c r="AI128" s="1034"/>
      <c r="AJ128" s="1035"/>
      <c r="AK128" s="1036">
        <v>46940</v>
      </c>
      <c r="AL128" s="1034"/>
      <c r="AM128" s="1034"/>
      <c r="AN128" s="1034"/>
      <c r="AO128" s="1035"/>
      <c r="AP128" s="1037"/>
      <c r="AQ128" s="1038"/>
      <c r="AR128" s="1038"/>
      <c r="AS128" s="1038"/>
      <c r="AT128" s="1039"/>
      <c r="AU128" s="226"/>
      <c r="AV128" s="226"/>
      <c r="AW128" s="226"/>
      <c r="AX128" s="883" t="s">
        <v>465</v>
      </c>
      <c r="AY128" s="884"/>
      <c r="AZ128" s="884"/>
      <c r="BA128" s="884"/>
      <c r="BB128" s="884"/>
      <c r="BC128" s="884"/>
      <c r="BD128" s="884"/>
      <c r="BE128" s="885"/>
      <c r="BF128" s="1040" t="s">
        <v>121</v>
      </c>
      <c r="BG128" s="1041"/>
      <c r="BH128" s="1041"/>
      <c r="BI128" s="1041"/>
      <c r="BJ128" s="1041"/>
      <c r="BK128" s="1041"/>
      <c r="BL128" s="1042"/>
      <c r="BM128" s="1040">
        <v>12.32</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466</v>
      </c>
      <c r="CQ128" s="713"/>
      <c r="CR128" s="713"/>
      <c r="CS128" s="713"/>
      <c r="CT128" s="713"/>
      <c r="CU128" s="713"/>
      <c r="CV128" s="713"/>
      <c r="CW128" s="713"/>
      <c r="CX128" s="713"/>
      <c r="CY128" s="713"/>
      <c r="CZ128" s="713"/>
      <c r="DA128" s="713"/>
      <c r="DB128" s="713"/>
      <c r="DC128" s="713"/>
      <c r="DD128" s="713"/>
      <c r="DE128" s="713"/>
      <c r="DF128" s="1024"/>
      <c r="DG128" s="1025">
        <v>38</v>
      </c>
      <c r="DH128" s="1026"/>
      <c r="DI128" s="1026"/>
      <c r="DJ128" s="1026"/>
      <c r="DK128" s="1026"/>
      <c r="DL128" s="1026">
        <v>32</v>
      </c>
      <c r="DM128" s="1026"/>
      <c r="DN128" s="1026"/>
      <c r="DO128" s="1026"/>
      <c r="DP128" s="1026"/>
      <c r="DQ128" s="1026">
        <v>20</v>
      </c>
      <c r="DR128" s="1026"/>
      <c r="DS128" s="1026"/>
      <c r="DT128" s="1026"/>
      <c r="DU128" s="1026"/>
      <c r="DV128" s="1027">
        <v>0</v>
      </c>
      <c r="DW128" s="1027"/>
      <c r="DX128" s="1027"/>
      <c r="DY128" s="1027"/>
      <c r="DZ128" s="1028"/>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21605510</v>
      </c>
      <c r="AB129" s="946"/>
      <c r="AC129" s="946"/>
      <c r="AD129" s="946"/>
      <c r="AE129" s="947"/>
      <c r="AF129" s="948">
        <v>21430148</v>
      </c>
      <c r="AG129" s="946"/>
      <c r="AH129" s="946"/>
      <c r="AI129" s="946"/>
      <c r="AJ129" s="947"/>
      <c r="AK129" s="948">
        <v>21839313</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121</v>
      </c>
      <c r="BG129" s="1054"/>
      <c r="BH129" s="1054"/>
      <c r="BI129" s="1054"/>
      <c r="BJ129" s="1054"/>
      <c r="BK129" s="1054"/>
      <c r="BL129" s="1055"/>
      <c r="BM129" s="1053">
        <v>17.32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1774471</v>
      </c>
      <c r="AB130" s="946"/>
      <c r="AC130" s="946"/>
      <c r="AD130" s="946"/>
      <c r="AE130" s="947"/>
      <c r="AF130" s="948">
        <v>1740841</v>
      </c>
      <c r="AG130" s="946"/>
      <c r="AH130" s="946"/>
      <c r="AI130" s="946"/>
      <c r="AJ130" s="947"/>
      <c r="AK130" s="948">
        <v>1677701</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6.4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19831039</v>
      </c>
      <c r="AB131" s="973"/>
      <c r="AC131" s="973"/>
      <c r="AD131" s="973"/>
      <c r="AE131" s="974"/>
      <c r="AF131" s="972">
        <v>19689307</v>
      </c>
      <c r="AG131" s="973"/>
      <c r="AH131" s="973"/>
      <c r="AI131" s="973"/>
      <c r="AJ131" s="974"/>
      <c r="AK131" s="972">
        <v>20161612</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4"/>
      <c r="BF131" s="1071">
        <v>20.100000000000001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6.3116309739999998</v>
      </c>
      <c r="AB132" s="1084"/>
      <c r="AC132" s="1084"/>
      <c r="AD132" s="1084"/>
      <c r="AE132" s="1085"/>
      <c r="AF132" s="1086">
        <v>6.3231072580000003</v>
      </c>
      <c r="AG132" s="1084"/>
      <c r="AH132" s="1084"/>
      <c r="AI132" s="1084"/>
      <c r="AJ132" s="1085"/>
      <c r="AK132" s="1086">
        <v>6.654577025</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7</v>
      </c>
      <c r="AB133" s="1067"/>
      <c r="AC133" s="1067"/>
      <c r="AD133" s="1067"/>
      <c r="AE133" s="1068"/>
      <c r="AF133" s="1066">
        <v>6.4</v>
      </c>
      <c r="AG133" s="1067"/>
      <c r="AH133" s="1067"/>
      <c r="AI133" s="1067"/>
      <c r="AJ133" s="1068"/>
      <c r="AK133" s="1066">
        <v>6.4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816V0JhuWez8ZbiLbs9wPrD7NAQHLpsPs0j84CJE7Ml7Uchov6RWgV8BN/yX3NsVPxUk8fCEwn4G2WXQ+PdHQ==" saltValue="UFVVDZ6p1nyJf5peSZk0V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40"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Normal="85" zoomScaleSheetLayoutView="100" workbookViewId="0">
      <selection activeCell="CS30" sqref="CS30"/>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lkVS/dg88whRn1CW/CKKsXrmGweBevOSWJ/ZNL0yHxQStIHefEEqbRrwT/3GwmTOnEgtCk8LZ0E8tnYPmrPhNA==" saltValue="YSnOEfuVjdU+swA1/lsRq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9"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b/cEuOc2TbBMM4w+YIHCTD3+odBxzH26TY4HpTVXxdDDkmNmLs1+YwIb7jzCM4krBhX1i0w2eJEUwEdtT8yKw==" saltValue="jOw8eYwhQW3UWmfsec3mTg=="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8"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1" t="s">
        <v>480</v>
      </c>
      <c r="AP7" s="265"/>
      <c r="AQ7" s="266" t="s">
        <v>481</v>
      </c>
      <c r="AR7" s="267"/>
    </row>
    <row r="8" spans="1:46" x14ac:dyDescent="0.15">
      <c r="A8" s="259"/>
      <c r="AK8" s="268"/>
      <c r="AL8" s="269"/>
      <c r="AM8" s="269"/>
      <c r="AN8" s="270"/>
      <c r="AO8" s="1102"/>
      <c r="AP8" s="271" t="s">
        <v>482</v>
      </c>
      <c r="AQ8" s="272" t="s">
        <v>483</v>
      </c>
      <c r="AR8" s="273" t="s">
        <v>484</v>
      </c>
    </row>
    <row r="9" spans="1:46" x14ac:dyDescent="0.15">
      <c r="A9" s="259"/>
      <c r="AK9" s="1103" t="s">
        <v>485</v>
      </c>
      <c r="AL9" s="1104"/>
      <c r="AM9" s="1104"/>
      <c r="AN9" s="1105"/>
      <c r="AO9" s="274">
        <v>6528486</v>
      </c>
      <c r="AP9" s="274">
        <v>65075</v>
      </c>
      <c r="AQ9" s="275">
        <v>63160</v>
      </c>
      <c r="AR9" s="276">
        <v>3</v>
      </c>
    </row>
    <row r="10" spans="1:46" ht="13.5" customHeight="1" x14ac:dyDescent="0.15">
      <c r="A10" s="259"/>
      <c r="AK10" s="1103" t="s">
        <v>486</v>
      </c>
      <c r="AL10" s="1104"/>
      <c r="AM10" s="1104"/>
      <c r="AN10" s="1105"/>
      <c r="AO10" s="277">
        <v>118497</v>
      </c>
      <c r="AP10" s="277">
        <v>1181</v>
      </c>
      <c r="AQ10" s="278">
        <v>4257</v>
      </c>
      <c r="AR10" s="279">
        <v>-72.3</v>
      </c>
    </row>
    <row r="11" spans="1:46" ht="13.5" customHeight="1" x14ac:dyDescent="0.15">
      <c r="A11" s="259"/>
      <c r="AK11" s="1103" t="s">
        <v>487</v>
      </c>
      <c r="AL11" s="1104"/>
      <c r="AM11" s="1104"/>
      <c r="AN11" s="1105"/>
      <c r="AO11" s="277">
        <v>21668</v>
      </c>
      <c r="AP11" s="277">
        <v>216</v>
      </c>
      <c r="AQ11" s="278">
        <v>595</v>
      </c>
      <c r="AR11" s="279">
        <v>-63.7</v>
      </c>
    </row>
    <row r="12" spans="1:46" ht="13.5" customHeight="1" x14ac:dyDescent="0.15">
      <c r="A12" s="259"/>
      <c r="AK12" s="1103" t="s">
        <v>488</v>
      </c>
      <c r="AL12" s="1104"/>
      <c r="AM12" s="1104"/>
      <c r="AN12" s="1105"/>
      <c r="AO12" s="277" t="s">
        <v>489</v>
      </c>
      <c r="AP12" s="277" t="s">
        <v>489</v>
      </c>
      <c r="AQ12" s="278">
        <v>9</v>
      </c>
      <c r="AR12" s="279" t="s">
        <v>489</v>
      </c>
    </row>
    <row r="13" spans="1:46" ht="13.5" customHeight="1" x14ac:dyDescent="0.15">
      <c r="A13" s="259"/>
      <c r="AK13" s="1103" t="s">
        <v>490</v>
      </c>
      <c r="AL13" s="1104"/>
      <c r="AM13" s="1104"/>
      <c r="AN13" s="1105"/>
      <c r="AO13" s="277">
        <v>393331</v>
      </c>
      <c r="AP13" s="277">
        <v>3921</v>
      </c>
      <c r="AQ13" s="278">
        <v>2608</v>
      </c>
      <c r="AR13" s="279">
        <v>50.3</v>
      </c>
    </row>
    <row r="14" spans="1:46" ht="13.5" customHeight="1" x14ac:dyDescent="0.15">
      <c r="A14" s="259"/>
      <c r="AK14" s="1103" t="s">
        <v>491</v>
      </c>
      <c r="AL14" s="1104"/>
      <c r="AM14" s="1104"/>
      <c r="AN14" s="1105"/>
      <c r="AO14" s="277">
        <v>286518</v>
      </c>
      <c r="AP14" s="277">
        <v>2856</v>
      </c>
      <c r="AQ14" s="278">
        <v>1202</v>
      </c>
      <c r="AR14" s="279">
        <v>137.6</v>
      </c>
    </row>
    <row r="15" spans="1:46" ht="13.5" customHeight="1" x14ac:dyDescent="0.15">
      <c r="A15" s="259"/>
      <c r="AK15" s="1106" t="s">
        <v>492</v>
      </c>
      <c r="AL15" s="1107"/>
      <c r="AM15" s="1107"/>
      <c r="AN15" s="1108"/>
      <c r="AO15" s="277">
        <v>-141166</v>
      </c>
      <c r="AP15" s="277">
        <v>-1407</v>
      </c>
      <c r="AQ15" s="278">
        <v>-3084</v>
      </c>
      <c r="AR15" s="279">
        <v>-54.4</v>
      </c>
    </row>
    <row r="16" spans="1:46" x14ac:dyDescent="0.15">
      <c r="A16" s="259"/>
      <c r="AK16" s="1106" t="s">
        <v>177</v>
      </c>
      <c r="AL16" s="1107"/>
      <c r="AM16" s="1107"/>
      <c r="AN16" s="1108"/>
      <c r="AO16" s="277">
        <v>7207334</v>
      </c>
      <c r="AP16" s="277">
        <v>71842</v>
      </c>
      <c r="AQ16" s="278">
        <v>68747</v>
      </c>
      <c r="AR16" s="279">
        <v>4.5</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09" t="s">
        <v>497</v>
      </c>
      <c r="AL21" s="1110"/>
      <c r="AM21" s="1110"/>
      <c r="AN21" s="1111"/>
      <c r="AO21" s="289">
        <v>6.75</v>
      </c>
      <c r="AP21" s="290">
        <v>6.22</v>
      </c>
      <c r="AQ21" s="291">
        <v>0.53</v>
      </c>
      <c r="AS21" s="292"/>
      <c r="AT21" s="288"/>
    </row>
    <row r="22" spans="1:46" s="260" customFormat="1" x14ac:dyDescent="0.15">
      <c r="A22" s="288"/>
      <c r="AK22" s="1109" t="s">
        <v>498</v>
      </c>
      <c r="AL22" s="1110"/>
      <c r="AM22" s="1110"/>
      <c r="AN22" s="1111"/>
      <c r="AO22" s="293">
        <v>95.1</v>
      </c>
      <c r="AP22" s="294">
        <v>98.7</v>
      </c>
      <c r="AQ22" s="295">
        <v>-3.6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1" t="s">
        <v>480</v>
      </c>
      <c r="AP30" s="265"/>
      <c r="AQ30" s="266" t="s">
        <v>481</v>
      </c>
      <c r="AR30" s="267"/>
    </row>
    <row r="31" spans="1:46" x14ac:dyDescent="0.15">
      <c r="A31" s="259"/>
      <c r="AK31" s="268"/>
      <c r="AL31" s="269"/>
      <c r="AM31" s="269"/>
      <c r="AN31" s="270"/>
      <c r="AO31" s="1102"/>
      <c r="AP31" s="271" t="s">
        <v>482</v>
      </c>
      <c r="AQ31" s="272" t="s">
        <v>483</v>
      </c>
      <c r="AR31" s="273" t="s">
        <v>484</v>
      </c>
    </row>
    <row r="32" spans="1:46" ht="27" customHeight="1" x14ac:dyDescent="0.15">
      <c r="A32" s="259"/>
      <c r="AK32" s="1117" t="s">
        <v>502</v>
      </c>
      <c r="AL32" s="1118"/>
      <c r="AM32" s="1118"/>
      <c r="AN32" s="1119"/>
      <c r="AO32" s="303">
        <v>2832109</v>
      </c>
      <c r="AP32" s="303">
        <v>28230</v>
      </c>
      <c r="AQ32" s="304">
        <v>33476</v>
      </c>
      <c r="AR32" s="305">
        <v>-15.7</v>
      </c>
    </row>
    <row r="33" spans="1:46" ht="13.5" customHeight="1" x14ac:dyDescent="0.15">
      <c r="A33" s="259"/>
      <c r="AK33" s="1117" t="s">
        <v>503</v>
      </c>
      <c r="AL33" s="1118"/>
      <c r="AM33" s="1118"/>
      <c r="AN33" s="1119"/>
      <c r="AO33" s="303" t="s">
        <v>489</v>
      </c>
      <c r="AP33" s="303" t="s">
        <v>489</v>
      </c>
      <c r="AQ33" s="304" t="s">
        <v>489</v>
      </c>
      <c r="AR33" s="305" t="s">
        <v>489</v>
      </c>
    </row>
    <row r="34" spans="1:46" ht="27" customHeight="1" x14ac:dyDescent="0.15">
      <c r="A34" s="259"/>
      <c r="AK34" s="1117" t="s">
        <v>504</v>
      </c>
      <c r="AL34" s="1118"/>
      <c r="AM34" s="1118"/>
      <c r="AN34" s="1119"/>
      <c r="AO34" s="303" t="s">
        <v>489</v>
      </c>
      <c r="AP34" s="303" t="s">
        <v>489</v>
      </c>
      <c r="AQ34" s="304">
        <v>23</v>
      </c>
      <c r="AR34" s="305" t="s">
        <v>489</v>
      </c>
    </row>
    <row r="35" spans="1:46" ht="27" customHeight="1" x14ac:dyDescent="0.15">
      <c r="A35" s="259"/>
      <c r="AK35" s="1117" t="s">
        <v>505</v>
      </c>
      <c r="AL35" s="1118"/>
      <c r="AM35" s="1118"/>
      <c r="AN35" s="1119"/>
      <c r="AO35" s="303">
        <v>143462</v>
      </c>
      <c r="AP35" s="303">
        <v>1430</v>
      </c>
      <c r="AQ35" s="304">
        <v>5696</v>
      </c>
      <c r="AR35" s="305">
        <v>-74.900000000000006</v>
      </c>
    </row>
    <row r="36" spans="1:46" ht="27" customHeight="1" x14ac:dyDescent="0.15">
      <c r="A36" s="259"/>
      <c r="AK36" s="1117" t="s">
        <v>506</v>
      </c>
      <c r="AL36" s="1118"/>
      <c r="AM36" s="1118"/>
      <c r="AN36" s="1119"/>
      <c r="AO36" s="303">
        <v>90667</v>
      </c>
      <c r="AP36" s="303">
        <v>904</v>
      </c>
      <c r="AQ36" s="304">
        <v>1273</v>
      </c>
      <c r="AR36" s="305">
        <v>-29</v>
      </c>
    </row>
    <row r="37" spans="1:46" ht="13.5" customHeight="1" x14ac:dyDescent="0.15">
      <c r="A37" s="259"/>
      <c r="AK37" s="1117" t="s">
        <v>507</v>
      </c>
      <c r="AL37" s="1118"/>
      <c r="AM37" s="1118"/>
      <c r="AN37" s="1119"/>
      <c r="AO37" s="303" t="s">
        <v>489</v>
      </c>
      <c r="AP37" s="303" t="s">
        <v>489</v>
      </c>
      <c r="AQ37" s="304">
        <v>486</v>
      </c>
      <c r="AR37" s="305" t="s">
        <v>489</v>
      </c>
    </row>
    <row r="38" spans="1:46" ht="27" customHeight="1" x14ac:dyDescent="0.15">
      <c r="A38" s="259"/>
      <c r="AK38" s="1120" t="s">
        <v>508</v>
      </c>
      <c r="AL38" s="1121"/>
      <c r="AM38" s="1121"/>
      <c r="AN38" s="1122"/>
      <c r="AO38" s="306">
        <v>73</v>
      </c>
      <c r="AP38" s="306">
        <v>1</v>
      </c>
      <c r="AQ38" s="307">
        <v>0</v>
      </c>
      <c r="AR38" s="295">
        <v>0</v>
      </c>
      <c r="AS38" s="302"/>
    </row>
    <row r="39" spans="1:46" x14ac:dyDescent="0.15">
      <c r="A39" s="259"/>
      <c r="AK39" s="1120" t="s">
        <v>509</v>
      </c>
      <c r="AL39" s="1121"/>
      <c r="AM39" s="1121"/>
      <c r="AN39" s="1122"/>
      <c r="AO39" s="303">
        <v>-46940</v>
      </c>
      <c r="AP39" s="303">
        <v>-468</v>
      </c>
      <c r="AQ39" s="304">
        <v>-6136</v>
      </c>
      <c r="AR39" s="305">
        <v>-92.4</v>
      </c>
      <c r="AS39" s="302"/>
    </row>
    <row r="40" spans="1:46" ht="27" customHeight="1" x14ac:dyDescent="0.15">
      <c r="A40" s="259"/>
      <c r="AK40" s="1117" t="s">
        <v>510</v>
      </c>
      <c r="AL40" s="1118"/>
      <c r="AM40" s="1118"/>
      <c r="AN40" s="1119"/>
      <c r="AO40" s="303">
        <v>-1677701</v>
      </c>
      <c r="AP40" s="303">
        <v>-16723</v>
      </c>
      <c r="AQ40" s="304">
        <v>-25079</v>
      </c>
      <c r="AR40" s="305">
        <v>-33.299999999999997</v>
      </c>
      <c r="AS40" s="302"/>
    </row>
    <row r="41" spans="1:46" x14ac:dyDescent="0.15">
      <c r="A41" s="259"/>
      <c r="AK41" s="1123" t="s">
        <v>287</v>
      </c>
      <c r="AL41" s="1124"/>
      <c r="AM41" s="1124"/>
      <c r="AN41" s="1125"/>
      <c r="AO41" s="303">
        <v>1341670</v>
      </c>
      <c r="AP41" s="303">
        <v>13374</v>
      </c>
      <c r="AQ41" s="304">
        <v>9740</v>
      </c>
      <c r="AR41" s="305">
        <v>37.299999999999997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2" t="s">
        <v>480</v>
      </c>
      <c r="AN49" s="1114" t="s">
        <v>513</v>
      </c>
      <c r="AO49" s="1115"/>
      <c r="AP49" s="1115"/>
      <c r="AQ49" s="1115"/>
      <c r="AR49" s="1116"/>
    </row>
    <row r="50" spans="1:44" x14ac:dyDescent="0.15">
      <c r="A50" s="259"/>
      <c r="AK50" s="317"/>
      <c r="AL50" s="318"/>
      <c r="AM50" s="1113"/>
      <c r="AN50" s="319" t="s">
        <v>514</v>
      </c>
      <c r="AO50" s="320" t="s">
        <v>515</v>
      </c>
      <c r="AP50" s="321" t="s">
        <v>516</v>
      </c>
      <c r="AQ50" s="322" t="s">
        <v>517</v>
      </c>
      <c r="AR50" s="323" t="s">
        <v>518</v>
      </c>
    </row>
    <row r="51" spans="1:44" x14ac:dyDescent="0.15">
      <c r="A51" s="259"/>
      <c r="AK51" s="315" t="s">
        <v>519</v>
      </c>
      <c r="AL51" s="316"/>
      <c r="AM51" s="324">
        <v>7682092</v>
      </c>
      <c r="AN51" s="325">
        <v>77069</v>
      </c>
      <c r="AO51" s="326">
        <v>17.399999999999999</v>
      </c>
      <c r="AP51" s="327">
        <v>70166</v>
      </c>
      <c r="AQ51" s="328">
        <v>1.4</v>
      </c>
      <c r="AR51" s="329">
        <v>16</v>
      </c>
    </row>
    <row r="52" spans="1:44" x14ac:dyDescent="0.15">
      <c r="A52" s="259"/>
      <c r="AK52" s="330"/>
      <c r="AL52" s="331" t="s">
        <v>520</v>
      </c>
      <c r="AM52" s="332">
        <v>312256</v>
      </c>
      <c r="AN52" s="333">
        <v>3133</v>
      </c>
      <c r="AO52" s="334">
        <v>-24.5</v>
      </c>
      <c r="AP52" s="335">
        <v>36115</v>
      </c>
      <c r="AQ52" s="336">
        <v>-6.2</v>
      </c>
      <c r="AR52" s="337">
        <v>-18.3</v>
      </c>
    </row>
    <row r="53" spans="1:44" x14ac:dyDescent="0.15">
      <c r="A53" s="259"/>
      <c r="AK53" s="315" t="s">
        <v>521</v>
      </c>
      <c r="AL53" s="316"/>
      <c r="AM53" s="324">
        <v>7619900</v>
      </c>
      <c r="AN53" s="325">
        <v>75849</v>
      </c>
      <c r="AO53" s="326">
        <v>-1.6</v>
      </c>
      <c r="AP53" s="327">
        <v>72756</v>
      </c>
      <c r="AQ53" s="328">
        <v>3.7</v>
      </c>
      <c r="AR53" s="329">
        <v>-5.3</v>
      </c>
    </row>
    <row r="54" spans="1:44" x14ac:dyDescent="0.15">
      <c r="A54" s="259"/>
      <c r="AK54" s="330"/>
      <c r="AL54" s="331" t="s">
        <v>520</v>
      </c>
      <c r="AM54" s="332">
        <v>641285</v>
      </c>
      <c r="AN54" s="333">
        <v>6383</v>
      </c>
      <c r="AO54" s="334">
        <v>103.7</v>
      </c>
      <c r="AP54" s="335">
        <v>32117</v>
      </c>
      <c r="AQ54" s="336">
        <v>-11.1</v>
      </c>
      <c r="AR54" s="337">
        <v>114.8</v>
      </c>
    </row>
    <row r="55" spans="1:44" x14ac:dyDescent="0.15">
      <c r="A55" s="259"/>
      <c r="AK55" s="315" t="s">
        <v>522</v>
      </c>
      <c r="AL55" s="316"/>
      <c r="AM55" s="324">
        <v>7953285</v>
      </c>
      <c r="AN55" s="325">
        <v>79282</v>
      </c>
      <c r="AO55" s="326">
        <v>4.5</v>
      </c>
      <c r="AP55" s="327">
        <v>43955</v>
      </c>
      <c r="AQ55" s="328">
        <v>-39.6</v>
      </c>
      <c r="AR55" s="329">
        <v>44.1</v>
      </c>
    </row>
    <row r="56" spans="1:44" x14ac:dyDescent="0.15">
      <c r="A56" s="259"/>
      <c r="AK56" s="330"/>
      <c r="AL56" s="331" t="s">
        <v>520</v>
      </c>
      <c r="AM56" s="332">
        <v>613895</v>
      </c>
      <c r="AN56" s="333">
        <v>6120</v>
      </c>
      <c r="AO56" s="334">
        <v>-4.0999999999999996</v>
      </c>
      <c r="AP56" s="335">
        <v>21318</v>
      </c>
      <c r="AQ56" s="336">
        <v>-33.6</v>
      </c>
      <c r="AR56" s="337">
        <v>29.5</v>
      </c>
    </row>
    <row r="57" spans="1:44" x14ac:dyDescent="0.15">
      <c r="A57" s="259"/>
      <c r="AK57" s="315" t="s">
        <v>523</v>
      </c>
      <c r="AL57" s="316"/>
      <c r="AM57" s="324">
        <v>10228007</v>
      </c>
      <c r="AN57" s="325">
        <v>102006</v>
      </c>
      <c r="AO57" s="326">
        <v>28.7</v>
      </c>
      <c r="AP57" s="327">
        <v>41921</v>
      </c>
      <c r="AQ57" s="328">
        <v>-4.5999999999999996</v>
      </c>
      <c r="AR57" s="329">
        <v>33.299999999999997</v>
      </c>
    </row>
    <row r="58" spans="1:44" x14ac:dyDescent="0.15">
      <c r="A58" s="259"/>
      <c r="AK58" s="330"/>
      <c r="AL58" s="331" t="s">
        <v>520</v>
      </c>
      <c r="AM58" s="332">
        <v>475333</v>
      </c>
      <c r="AN58" s="333">
        <v>4741</v>
      </c>
      <c r="AO58" s="334">
        <v>-22.5</v>
      </c>
      <c r="AP58" s="335">
        <v>21655</v>
      </c>
      <c r="AQ58" s="336">
        <v>1.6</v>
      </c>
      <c r="AR58" s="337">
        <v>-24.1</v>
      </c>
    </row>
    <row r="59" spans="1:44" x14ac:dyDescent="0.15">
      <c r="A59" s="259"/>
      <c r="AK59" s="315" t="s">
        <v>524</v>
      </c>
      <c r="AL59" s="316"/>
      <c r="AM59" s="324">
        <v>9317447</v>
      </c>
      <c r="AN59" s="325">
        <v>92875</v>
      </c>
      <c r="AO59" s="326">
        <v>-9</v>
      </c>
      <c r="AP59" s="327">
        <v>44585</v>
      </c>
      <c r="AQ59" s="328">
        <v>6.4</v>
      </c>
      <c r="AR59" s="329">
        <v>-15.4</v>
      </c>
    </row>
    <row r="60" spans="1:44" x14ac:dyDescent="0.15">
      <c r="A60" s="259"/>
      <c r="AK60" s="330"/>
      <c r="AL60" s="331" t="s">
        <v>520</v>
      </c>
      <c r="AM60" s="332">
        <v>494562</v>
      </c>
      <c r="AN60" s="333">
        <v>4930</v>
      </c>
      <c r="AO60" s="334">
        <v>4</v>
      </c>
      <c r="AP60" s="335">
        <v>23077</v>
      </c>
      <c r="AQ60" s="336">
        <v>6.6</v>
      </c>
      <c r="AR60" s="337">
        <v>-2.6</v>
      </c>
    </row>
    <row r="61" spans="1:44" x14ac:dyDescent="0.15">
      <c r="A61" s="259"/>
      <c r="AK61" s="315" t="s">
        <v>525</v>
      </c>
      <c r="AL61" s="338"/>
      <c r="AM61" s="324">
        <v>8560146</v>
      </c>
      <c r="AN61" s="325">
        <v>85416</v>
      </c>
      <c r="AO61" s="326">
        <v>8</v>
      </c>
      <c r="AP61" s="327">
        <v>54677</v>
      </c>
      <c r="AQ61" s="339">
        <v>-6.5</v>
      </c>
      <c r="AR61" s="329">
        <v>14.5</v>
      </c>
    </row>
    <row r="62" spans="1:44" x14ac:dyDescent="0.15">
      <c r="A62" s="259"/>
      <c r="AK62" s="330"/>
      <c r="AL62" s="331" t="s">
        <v>520</v>
      </c>
      <c r="AM62" s="332">
        <v>507466</v>
      </c>
      <c r="AN62" s="333">
        <v>5061</v>
      </c>
      <c r="AO62" s="334">
        <v>11.3</v>
      </c>
      <c r="AP62" s="335">
        <v>26856</v>
      </c>
      <c r="AQ62" s="336">
        <v>-8.5</v>
      </c>
      <c r="AR62" s="337">
        <v>19.8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G9PD41dlJRMhgIgsCEkbevBNiguEB+gLOOHZdhHpFqumY95let87utRsbettAB1IbBRhpED37HjuxQ5qXkhY4g==" saltValue="wfGn15jZ3zZpuz0Q8Mev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90" zoomScaleNormal="9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EL5kXkvoNKu5gSnrSg7FOpaLZtzbHIIo1Y80FGCKEp5iJi6drwCtoHTVq8sNopoWszNqfLKhVdPzv17EyAlntw==" saltValue="+Q1k9vKHd2cdzxUvEeOfx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eGt42H5/CT7Mubub8MVGcc/cqQRGC1yAAov0QXnZYUkwkHoxOa+MsC+jISdnsW54f99QPua8RCc/RIQnxoL1iA==" saltValue="cR4oyfZRS4xnEljdyxs3j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11.82</v>
      </c>
      <c r="G47" s="12">
        <v>14.45</v>
      </c>
      <c r="H47" s="12">
        <v>17.11</v>
      </c>
      <c r="I47" s="12">
        <v>20.72</v>
      </c>
      <c r="J47" s="13">
        <v>24.35</v>
      </c>
    </row>
    <row r="48" spans="2:10" ht="57.75" customHeight="1" x14ac:dyDescent="0.15">
      <c r="B48" s="14"/>
      <c r="C48" s="1128" t="s">
        <v>4</v>
      </c>
      <c r="D48" s="1128"/>
      <c r="E48" s="1129"/>
      <c r="F48" s="15">
        <v>5.68</v>
      </c>
      <c r="G48" s="16">
        <v>7.17</v>
      </c>
      <c r="H48" s="16">
        <v>6.59</v>
      </c>
      <c r="I48" s="16">
        <v>8.1</v>
      </c>
      <c r="J48" s="17">
        <v>6.75</v>
      </c>
    </row>
    <row r="49" spans="2:10" ht="57.75" customHeight="1" thickBot="1" x14ac:dyDescent="0.2">
      <c r="B49" s="18"/>
      <c r="C49" s="1130" t="s">
        <v>5</v>
      </c>
      <c r="D49" s="1130"/>
      <c r="E49" s="1131"/>
      <c r="F49" s="19">
        <v>2.76</v>
      </c>
      <c r="G49" s="20">
        <v>4.83</v>
      </c>
      <c r="H49" s="20">
        <v>3.41</v>
      </c>
      <c r="I49" s="20">
        <v>4.93</v>
      </c>
      <c r="J49" s="21">
        <v>2.82</v>
      </c>
    </row>
    <row r="50" spans="2:10" x14ac:dyDescent="0.15"/>
  </sheetData>
  <sheetProtection algorithmName="SHA-512" hashValue="4CUdaUIuXWBY3nbspK3VhE6TTEl3TIwZRfs4j1PSdTMkdbQfjU30MbhQ6TyyqeBxAT5T+QXC4SHrsSAp44WAlw==" saltValue="Y5sJ/9vDKJVDpxrAae3av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532</v>
      </c>
      <c r="D34" s="1136"/>
      <c r="E34" s="1137"/>
      <c r="F34" s="32" t="s">
        <v>533</v>
      </c>
      <c r="G34" s="33" t="s">
        <v>534</v>
      </c>
      <c r="H34" s="33" t="s">
        <v>535</v>
      </c>
      <c r="I34" s="33" t="s">
        <v>536</v>
      </c>
      <c r="J34" s="34" t="s">
        <v>537</v>
      </c>
      <c r="K34" s="22"/>
      <c r="L34" s="22"/>
      <c r="M34" s="22"/>
      <c r="N34" s="22"/>
      <c r="O34" s="22"/>
      <c r="P34" s="22"/>
    </row>
    <row r="35" spans="1:16" ht="39" customHeight="1" x14ac:dyDescent="0.15">
      <c r="A35" s="22"/>
      <c r="B35" s="35"/>
      <c r="C35" s="1132" t="s">
        <v>538</v>
      </c>
      <c r="D35" s="1132"/>
      <c r="E35" s="1133"/>
      <c r="F35" s="36">
        <v>12.3</v>
      </c>
      <c r="G35" s="37">
        <v>14.58</v>
      </c>
      <c r="H35" s="37">
        <v>13.66</v>
      </c>
      <c r="I35" s="37">
        <v>14.79</v>
      </c>
      <c r="J35" s="38">
        <v>14.42</v>
      </c>
      <c r="K35" s="22"/>
      <c r="L35" s="22"/>
      <c r="M35" s="22"/>
      <c r="N35" s="22"/>
      <c r="O35" s="22"/>
      <c r="P35" s="22"/>
    </row>
    <row r="36" spans="1:16" ht="39" customHeight="1" x14ac:dyDescent="0.15">
      <c r="A36" s="22"/>
      <c r="B36" s="35"/>
      <c r="C36" s="1132" t="s">
        <v>539</v>
      </c>
      <c r="D36" s="1132"/>
      <c r="E36" s="1133"/>
      <c r="F36" s="36">
        <v>5.55</v>
      </c>
      <c r="G36" s="37">
        <v>7.15</v>
      </c>
      <c r="H36" s="37">
        <v>6.54</v>
      </c>
      <c r="I36" s="37">
        <v>8.08</v>
      </c>
      <c r="J36" s="38">
        <v>6.65</v>
      </c>
      <c r="K36" s="22"/>
      <c r="L36" s="22"/>
      <c r="M36" s="22"/>
      <c r="N36" s="22"/>
      <c r="O36" s="22"/>
      <c r="P36" s="22"/>
    </row>
    <row r="37" spans="1:16" ht="39" customHeight="1" x14ac:dyDescent="0.15">
      <c r="A37" s="22"/>
      <c r="B37" s="35"/>
      <c r="C37" s="1132" t="s">
        <v>540</v>
      </c>
      <c r="D37" s="1132"/>
      <c r="E37" s="1133"/>
      <c r="F37" s="36">
        <v>2.56</v>
      </c>
      <c r="G37" s="37">
        <v>2.67</v>
      </c>
      <c r="H37" s="37">
        <v>2.59</v>
      </c>
      <c r="I37" s="37">
        <v>2</v>
      </c>
      <c r="J37" s="38">
        <v>1.55</v>
      </c>
      <c r="K37" s="22"/>
      <c r="L37" s="22"/>
      <c r="M37" s="22"/>
      <c r="N37" s="22"/>
      <c r="O37" s="22"/>
      <c r="P37" s="22"/>
    </row>
    <row r="38" spans="1:16" ht="39" customHeight="1" x14ac:dyDescent="0.15">
      <c r="A38" s="22"/>
      <c r="B38" s="35"/>
      <c r="C38" s="1132" t="s">
        <v>541</v>
      </c>
      <c r="D38" s="1132"/>
      <c r="E38" s="1133"/>
      <c r="F38" s="36">
        <v>0.66</v>
      </c>
      <c r="G38" s="37">
        <v>0.31</v>
      </c>
      <c r="H38" s="37">
        <v>1.01</v>
      </c>
      <c r="I38" s="37">
        <v>1.56</v>
      </c>
      <c r="J38" s="38">
        <v>1.31</v>
      </c>
      <c r="K38" s="22"/>
      <c r="L38" s="22"/>
      <c r="M38" s="22"/>
      <c r="N38" s="22"/>
      <c r="O38" s="22"/>
      <c r="P38" s="22"/>
    </row>
    <row r="39" spans="1:16" ht="39" customHeight="1" x14ac:dyDescent="0.15">
      <c r="A39" s="22"/>
      <c r="B39" s="35"/>
      <c r="C39" s="1132" t="s">
        <v>542</v>
      </c>
      <c r="D39" s="1132"/>
      <c r="E39" s="1133"/>
      <c r="F39" s="36">
        <v>0.17</v>
      </c>
      <c r="G39" s="37">
        <v>0.17</v>
      </c>
      <c r="H39" s="37">
        <v>0.15</v>
      </c>
      <c r="I39" s="37">
        <v>0.17</v>
      </c>
      <c r="J39" s="38">
        <v>0.18</v>
      </c>
      <c r="K39" s="22"/>
      <c r="L39" s="22"/>
      <c r="M39" s="22"/>
      <c r="N39" s="22"/>
      <c r="O39" s="22"/>
      <c r="P39" s="22"/>
    </row>
    <row r="40" spans="1:16" ht="39" customHeight="1" x14ac:dyDescent="0.15">
      <c r="A40" s="22"/>
      <c r="B40" s="35"/>
      <c r="C40" s="1132" t="s">
        <v>543</v>
      </c>
      <c r="D40" s="1132"/>
      <c r="E40" s="1133"/>
      <c r="F40" s="36">
        <v>0.11</v>
      </c>
      <c r="G40" s="37">
        <v>0</v>
      </c>
      <c r="H40" s="37">
        <v>0.36</v>
      </c>
      <c r="I40" s="37">
        <v>0.01</v>
      </c>
      <c r="J40" s="38">
        <v>0.06</v>
      </c>
      <c r="K40" s="22"/>
      <c r="L40" s="22"/>
      <c r="M40" s="22"/>
      <c r="N40" s="22"/>
      <c r="O40" s="22"/>
      <c r="P40" s="22"/>
    </row>
    <row r="41" spans="1:16" ht="39" customHeight="1" x14ac:dyDescent="0.15">
      <c r="A41" s="22"/>
      <c r="B41" s="35"/>
      <c r="C41" s="1132" t="s">
        <v>544</v>
      </c>
      <c r="D41" s="1132"/>
      <c r="E41" s="1133"/>
      <c r="F41" s="36">
        <v>0.52</v>
      </c>
      <c r="G41" s="37">
        <v>0</v>
      </c>
      <c r="H41" s="37">
        <v>0.03</v>
      </c>
      <c r="I41" s="37">
        <v>0</v>
      </c>
      <c r="J41" s="38">
        <v>0.02</v>
      </c>
      <c r="K41" s="22"/>
      <c r="L41" s="22"/>
      <c r="M41" s="22"/>
      <c r="N41" s="22"/>
      <c r="O41" s="22"/>
      <c r="P41" s="22"/>
    </row>
    <row r="42" spans="1:16" ht="39" customHeight="1" x14ac:dyDescent="0.15">
      <c r="A42" s="22"/>
      <c r="B42" s="39"/>
      <c r="C42" s="1132" t="s">
        <v>545</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546</v>
      </c>
      <c r="D43" s="1134"/>
      <c r="E43" s="1135"/>
      <c r="F43" s="41">
        <v>0</v>
      </c>
      <c r="G43" s="42">
        <v>0</v>
      </c>
      <c r="H43" s="42">
        <v>0.15</v>
      </c>
      <c r="I43" s="42">
        <v>0.2</v>
      </c>
      <c r="J43" s="43">
        <v>0.02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K+oloYjuulXY9BHpngKc+LIWCnou1qgjHZpahdtjmCaRsflRMVVix3oy3MlJrpJUmxOw3r8L5HCjJAluzVfHA==" saltValue="v49ztFowCysyfTUyHsi6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7"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2785</v>
      </c>
      <c r="L45" s="58">
        <v>2829</v>
      </c>
      <c r="M45" s="58">
        <v>2821</v>
      </c>
      <c r="N45" s="58">
        <v>2806</v>
      </c>
      <c r="O45" s="59">
        <v>2832</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15">
      <c r="A48" s="46"/>
      <c r="B48" s="1140"/>
      <c r="C48" s="1141"/>
      <c r="D48" s="60"/>
      <c r="E48" s="1146" t="s">
        <v>13</v>
      </c>
      <c r="F48" s="1146"/>
      <c r="G48" s="1146"/>
      <c r="H48" s="1146"/>
      <c r="I48" s="1146"/>
      <c r="J48" s="1147"/>
      <c r="K48" s="61">
        <v>365</v>
      </c>
      <c r="L48" s="62">
        <v>173</v>
      </c>
      <c r="M48" s="62">
        <v>155</v>
      </c>
      <c r="N48" s="62">
        <v>136</v>
      </c>
      <c r="O48" s="63">
        <v>143</v>
      </c>
      <c r="P48" s="46"/>
      <c r="Q48" s="46"/>
      <c r="R48" s="46"/>
      <c r="S48" s="46"/>
      <c r="T48" s="46"/>
      <c r="U48" s="46"/>
    </row>
    <row r="49" spans="1:21" ht="30.75" customHeight="1" x14ac:dyDescent="0.15">
      <c r="A49" s="46"/>
      <c r="B49" s="1140"/>
      <c r="C49" s="1141"/>
      <c r="D49" s="60"/>
      <c r="E49" s="1146" t="s">
        <v>14</v>
      </c>
      <c r="F49" s="1146"/>
      <c r="G49" s="1146"/>
      <c r="H49" s="1146"/>
      <c r="I49" s="1146"/>
      <c r="J49" s="1147"/>
      <c r="K49" s="61">
        <v>103</v>
      </c>
      <c r="L49" s="62">
        <v>104</v>
      </c>
      <c r="M49" s="62">
        <v>104</v>
      </c>
      <c r="N49" s="62">
        <v>98</v>
      </c>
      <c r="O49" s="63">
        <v>91</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489</v>
      </c>
      <c r="L50" s="62" t="s">
        <v>489</v>
      </c>
      <c r="M50" s="62" t="s">
        <v>489</v>
      </c>
      <c r="N50" s="62" t="s">
        <v>489</v>
      </c>
      <c r="O50" s="63" t="s">
        <v>489</v>
      </c>
      <c r="P50" s="46"/>
      <c r="Q50" s="46"/>
      <c r="R50" s="46"/>
      <c r="S50" s="46"/>
      <c r="T50" s="46"/>
      <c r="U50" s="46"/>
    </row>
    <row r="51" spans="1:21" ht="30.75" customHeight="1" x14ac:dyDescent="0.15">
      <c r="A51" s="46"/>
      <c r="B51" s="1142"/>
      <c r="C51" s="1143"/>
      <c r="D51" s="64"/>
      <c r="E51" s="1146" t="s">
        <v>16</v>
      </c>
      <c r="F51" s="1146"/>
      <c r="G51" s="1146"/>
      <c r="H51" s="1146"/>
      <c r="I51" s="1146"/>
      <c r="J51" s="1147"/>
      <c r="K51" s="61">
        <v>1</v>
      </c>
      <c r="L51" s="62" t="s">
        <v>489</v>
      </c>
      <c r="M51" s="62">
        <v>0</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1851</v>
      </c>
      <c r="L52" s="62">
        <v>1840</v>
      </c>
      <c r="M52" s="62">
        <v>1827</v>
      </c>
      <c r="N52" s="62">
        <v>1795</v>
      </c>
      <c r="O52" s="63">
        <v>1725</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1403</v>
      </c>
      <c r="L53" s="67">
        <v>1266</v>
      </c>
      <c r="M53" s="67">
        <v>1253</v>
      </c>
      <c r="N53" s="67">
        <v>1245</v>
      </c>
      <c r="O53" s="68">
        <v>1341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2bd4H3Xh++fgJKlD8uPCak0SkSwpQkWNkd9rcA3BuXaxVy2Bu+dE5Gz140Nak6xNUXZHOzvHa/lX6i+5CqUElQ==" saltValue="CRFObPkPCZpMmYjQ7SQkc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69" t="s">
        <v>30</v>
      </c>
      <c r="C41" s="1170"/>
      <c r="D41" s="103"/>
      <c r="E41" s="1175" t="s">
        <v>31</v>
      </c>
      <c r="F41" s="1175"/>
      <c r="G41" s="1175"/>
      <c r="H41" s="1176"/>
      <c r="I41" s="342">
        <v>30007</v>
      </c>
      <c r="J41" s="343">
        <v>30127</v>
      </c>
      <c r="K41" s="343">
        <v>30379</v>
      </c>
      <c r="L41" s="343">
        <v>30166</v>
      </c>
      <c r="M41" s="344">
        <v>29072</v>
      </c>
    </row>
    <row r="42" spans="2:13" ht="27.75" customHeight="1" x14ac:dyDescent="0.15">
      <c r="B42" s="1171"/>
      <c r="C42" s="1172"/>
      <c r="D42" s="104"/>
      <c r="E42" s="1177" t="s">
        <v>32</v>
      </c>
      <c r="F42" s="1177"/>
      <c r="G42" s="1177"/>
      <c r="H42" s="1178"/>
      <c r="I42" s="345" t="s">
        <v>489</v>
      </c>
      <c r="J42" s="346" t="s">
        <v>489</v>
      </c>
      <c r="K42" s="346" t="s">
        <v>489</v>
      </c>
      <c r="L42" s="346" t="s">
        <v>489</v>
      </c>
      <c r="M42" s="347" t="s">
        <v>489</v>
      </c>
    </row>
    <row r="43" spans="2:13" ht="27.75" customHeight="1" x14ac:dyDescent="0.15">
      <c r="B43" s="1171"/>
      <c r="C43" s="1172"/>
      <c r="D43" s="104"/>
      <c r="E43" s="1177" t="s">
        <v>33</v>
      </c>
      <c r="F43" s="1177"/>
      <c r="G43" s="1177"/>
      <c r="H43" s="1178"/>
      <c r="I43" s="345">
        <v>4030</v>
      </c>
      <c r="J43" s="346">
        <v>2643</v>
      </c>
      <c r="K43" s="346">
        <v>1674</v>
      </c>
      <c r="L43" s="346">
        <v>682</v>
      </c>
      <c r="M43" s="347">
        <v>643</v>
      </c>
    </row>
    <row r="44" spans="2:13" ht="27.75" customHeight="1" x14ac:dyDescent="0.15">
      <c r="B44" s="1171"/>
      <c r="C44" s="1172"/>
      <c r="D44" s="104"/>
      <c r="E44" s="1177" t="s">
        <v>34</v>
      </c>
      <c r="F44" s="1177"/>
      <c r="G44" s="1177"/>
      <c r="H44" s="1178"/>
      <c r="I44" s="345">
        <v>422</v>
      </c>
      <c r="J44" s="346">
        <v>344</v>
      </c>
      <c r="K44" s="346">
        <v>783</v>
      </c>
      <c r="L44" s="346">
        <v>879</v>
      </c>
      <c r="M44" s="347">
        <v>819</v>
      </c>
    </row>
    <row r="45" spans="2:13" ht="27.75" customHeight="1" x14ac:dyDescent="0.15">
      <c r="B45" s="1171"/>
      <c r="C45" s="1172"/>
      <c r="D45" s="104"/>
      <c r="E45" s="1177" t="s">
        <v>35</v>
      </c>
      <c r="F45" s="1177"/>
      <c r="G45" s="1177"/>
      <c r="H45" s="1178"/>
      <c r="I45" s="345">
        <v>3418</v>
      </c>
      <c r="J45" s="346">
        <v>3734</v>
      </c>
      <c r="K45" s="346">
        <v>3917</v>
      </c>
      <c r="L45" s="346">
        <v>4056</v>
      </c>
      <c r="M45" s="347">
        <v>4294</v>
      </c>
    </row>
    <row r="46" spans="2:13" ht="27.75" customHeight="1" x14ac:dyDescent="0.15">
      <c r="B46" s="1171"/>
      <c r="C46" s="1172"/>
      <c r="D46" s="105"/>
      <c r="E46" s="1177" t="s">
        <v>36</v>
      </c>
      <c r="F46" s="1177"/>
      <c r="G46" s="1177"/>
      <c r="H46" s="1178"/>
      <c r="I46" s="345">
        <v>4</v>
      </c>
      <c r="J46" s="346">
        <v>3</v>
      </c>
      <c r="K46" s="346">
        <v>0</v>
      </c>
      <c r="L46" s="346">
        <v>0</v>
      </c>
      <c r="M46" s="347">
        <v>0</v>
      </c>
    </row>
    <row r="47" spans="2:13" ht="27.75" customHeight="1" x14ac:dyDescent="0.15">
      <c r="B47" s="1171"/>
      <c r="C47" s="1172"/>
      <c r="D47" s="106"/>
      <c r="E47" s="1179" t="s">
        <v>37</v>
      </c>
      <c r="F47" s="1180"/>
      <c r="G47" s="1180"/>
      <c r="H47" s="1181"/>
      <c r="I47" s="345" t="s">
        <v>489</v>
      </c>
      <c r="J47" s="346" t="s">
        <v>489</v>
      </c>
      <c r="K47" s="346" t="s">
        <v>489</v>
      </c>
      <c r="L47" s="346" t="s">
        <v>489</v>
      </c>
      <c r="M47" s="347" t="s">
        <v>489</v>
      </c>
    </row>
    <row r="48" spans="2:13" ht="27.75" customHeight="1" x14ac:dyDescent="0.15">
      <c r="B48" s="1171"/>
      <c r="C48" s="1172"/>
      <c r="D48" s="104"/>
      <c r="E48" s="1177" t="s">
        <v>38</v>
      </c>
      <c r="F48" s="1177"/>
      <c r="G48" s="1177"/>
      <c r="H48" s="1178"/>
      <c r="I48" s="345" t="s">
        <v>489</v>
      </c>
      <c r="J48" s="346" t="s">
        <v>489</v>
      </c>
      <c r="K48" s="346" t="s">
        <v>489</v>
      </c>
      <c r="L48" s="346" t="s">
        <v>489</v>
      </c>
      <c r="M48" s="347" t="s">
        <v>489</v>
      </c>
    </row>
    <row r="49" spans="2:13" ht="27.75" customHeight="1" x14ac:dyDescent="0.15">
      <c r="B49" s="1173"/>
      <c r="C49" s="1174"/>
      <c r="D49" s="104"/>
      <c r="E49" s="1177" t="s">
        <v>39</v>
      </c>
      <c r="F49" s="1177"/>
      <c r="G49" s="1177"/>
      <c r="H49" s="1178"/>
      <c r="I49" s="345" t="s">
        <v>489</v>
      </c>
      <c r="J49" s="346" t="s">
        <v>489</v>
      </c>
      <c r="K49" s="346" t="s">
        <v>489</v>
      </c>
      <c r="L49" s="346" t="s">
        <v>489</v>
      </c>
      <c r="M49" s="347" t="s">
        <v>489</v>
      </c>
    </row>
    <row r="50" spans="2:13" ht="27.75" customHeight="1" x14ac:dyDescent="0.15">
      <c r="B50" s="1182" t="s">
        <v>40</v>
      </c>
      <c r="C50" s="1183"/>
      <c r="D50" s="107"/>
      <c r="E50" s="1177" t="s">
        <v>41</v>
      </c>
      <c r="F50" s="1177"/>
      <c r="G50" s="1177"/>
      <c r="H50" s="1178"/>
      <c r="I50" s="345">
        <v>4127</v>
      </c>
      <c r="J50" s="346">
        <v>4844</v>
      </c>
      <c r="K50" s="346">
        <v>3829</v>
      </c>
      <c r="L50" s="346">
        <v>5435</v>
      </c>
      <c r="M50" s="347">
        <v>10626</v>
      </c>
    </row>
    <row r="51" spans="2:13" ht="27.75" customHeight="1" x14ac:dyDescent="0.15">
      <c r="B51" s="1171"/>
      <c r="C51" s="1172"/>
      <c r="D51" s="104"/>
      <c r="E51" s="1177" t="s">
        <v>42</v>
      </c>
      <c r="F51" s="1177"/>
      <c r="G51" s="1177"/>
      <c r="H51" s="1178"/>
      <c r="I51" s="345">
        <v>589</v>
      </c>
      <c r="J51" s="346">
        <v>536</v>
      </c>
      <c r="K51" s="346">
        <v>489</v>
      </c>
      <c r="L51" s="346">
        <v>443</v>
      </c>
      <c r="M51" s="347">
        <v>403</v>
      </c>
    </row>
    <row r="52" spans="2:13" ht="27.75" customHeight="1" x14ac:dyDescent="0.15">
      <c r="B52" s="1173"/>
      <c r="C52" s="1174"/>
      <c r="D52" s="104"/>
      <c r="E52" s="1177" t="s">
        <v>43</v>
      </c>
      <c r="F52" s="1177"/>
      <c r="G52" s="1177"/>
      <c r="H52" s="1178"/>
      <c r="I52" s="345">
        <v>20950</v>
      </c>
      <c r="J52" s="346">
        <v>20753</v>
      </c>
      <c r="K52" s="346">
        <v>21000</v>
      </c>
      <c r="L52" s="346">
        <v>20601</v>
      </c>
      <c r="M52" s="347">
        <v>19745</v>
      </c>
    </row>
    <row r="53" spans="2:13" ht="27.75" customHeight="1" thickBot="1" x14ac:dyDescent="0.2">
      <c r="B53" s="1184" t="s">
        <v>19</v>
      </c>
      <c r="C53" s="1185"/>
      <c r="D53" s="108"/>
      <c r="E53" s="1186" t="s">
        <v>44</v>
      </c>
      <c r="F53" s="1186"/>
      <c r="G53" s="1186"/>
      <c r="H53" s="1187"/>
      <c r="I53" s="348">
        <v>12217</v>
      </c>
      <c r="J53" s="349">
        <v>10718</v>
      </c>
      <c r="K53" s="349">
        <v>11434</v>
      </c>
      <c r="L53" s="349">
        <v>9303</v>
      </c>
      <c r="M53" s="350">
        <v>4055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VS+Gq/il+CABZhQi+WecMXS8Gr4E6s652fWLBmnHsWbeJ4ujqzgjpvsyZdREo/yPwHqX+OSExH0WYjJ9nGH1Ug==" saltValue="KYhuokju5+3ORk/UHKXo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16"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3696</v>
      </c>
      <c r="G55" s="120">
        <v>4440</v>
      </c>
      <c r="H55" s="121">
        <v>5318</v>
      </c>
    </row>
    <row r="56" spans="2:8" ht="52.5" customHeight="1" x14ac:dyDescent="0.15">
      <c r="B56" s="122"/>
      <c r="C56" s="1198" t="s">
        <v>47</v>
      </c>
      <c r="D56" s="1198"/>
      <c r="E56" s="1199"/>
      <c r="F56" s="123">
        <v>581</v>
      </c>
      <c r="G56" s="123">
        <v>581</v>
      </c>
      <c r="H56" s="124">
        <v>673</v>
      </c>
    </row>
    <row r="57" spans="2:8" ht="53.25" customHeight="1" x14ac:dyDescent="0.15">
      <c r="B57" s="122"/>
      <c r="C57" s="1200" t="s">
        <v>48</v>
      </c>
      <c r="D57" s="1200"/>
      <c r="E57" s="1201"/>
      <c r="F57" s="125">
        <v>4752</v>
      </c>
      <c r="G57" s="125">
        <v>6286</v>
      </c>
      <c r="H57" s="126">
        <v>5435</v>
      </c>
    </row>
    <row r="58" spans="2:8" ht="45.75" customHeight="1" x14ac:dyDescent="0.15">
      <c r="B58" s="127"/>
      <c r="C58" s="1188" t="s">
        <v>566</v>
      </c>
      <c r="D58" s="1189"/>
      <c r="E58" s="1190"/>
      <c r="F58" s="128">
        <v>2213</v>
      </c>
      <c r="G58" s="128">
        <v>3603</v>
      </c>
      <c r="H58" s="129">
        <v>1999</v>
      </c>
    </row>
    <row r="59" spans="2:8" ht="45.75" customHeight="1" x14ac:dyDescent="0.15">
      <c r="B59" s="127"/>
      <c r="C59" s="1188" t="s">
        <v>562</v>
      </c>
      <c r="D59" s="1189"/>
      <c r="E59" s="1190"/>
      <c r="F59" s="128">
        <v>897</v>
      </c>
      <c r="G59" s="128">
        <v>1098</v>
      </c>
      <c r="H59" s="129">
        <v>1248</v>
      </c>
    </row>
    <row r="60" spans="2:8" ht="45.75" customHeight="1" x14ac:dyDescent="0.15">
      <c r="B60" s="127"/>
      <c r="C60" s="1188" t="s">
        <v>563</v>
      </c>
      <c r="D60" s="1189"/>
      <c r="E60" s="1190"/>
      <c r="F60" s="128">
        <v>1168</v>
      </c>
      <c r="G60" s="128">
        <v>1003</v>
      </c>
      <c r="H60" s="129">
        <v>1181</v>
      </c>
    </row>
    <row r="61" spans="2:8" ht="45.75" customHeight="1" x14ac:dyDescent="0.15">
      <c r="B61" s="127"/>
      <c r="C61" s="1188" t="s">
        <v>564</v>
      </c>
      <c r="D61" s="1189"/>
      <c r="E61" s="1190"/>
      <c r="F61" s="128">
        <v>0</v>
      </c>
      <c r="G61" s="128">
        <v>0</v>
      </c>
      <c r="H61" s="129">
        <v>300</v>
      </c>
    </row>
    <row r="62" spans="2:8" ht="45.75" customHeight="1" thickBot="1" x14ac:dyDescent="0.2">
      <c r="B62" s="130"/>
      <c r="C62" s="1191" t="s">
        <v>565</v>
      </c>
      <c r="D62" s="1192"/>
      <c r="E62" s="1193"/>
      <c r="F62" s="131">
        <v>89</v>
      </c>
      <c r="G62" s="131">
        <v>135</v>
      </c>
      <c r="H62" s="132">
        <v>170</v>
      </c>
    </row>
    <row r="63" spans="2:8" ht="52.5" customHeight="1" thickBot="1" x14ac:dyDescent="0.2">
      <c r="B63" s="133"/>
      <c r="C63" s="1194" t="s">
        <v>49</v>
      </c>
      <c r="D63" s="1194"/>
      <c r="E63" s="1195"/>
      <c r="F63" s="134">
        <v>9029</v>
      </c>
      <c r="G63" s="134">
        <v>11307</v>
      </c>
      <c r="H63" s="135">
        <v>11426</v>
      </c>
    </row>
    <row r="64" spans="2:8" x14ac:dyDescent="0.15"/>
  </sheetData>
  <sheetProtection algorithmName="SHA-512" hashValue="1EYVADHZHGP71NtZ0P6vXriRaSbYJR5yX/ZVyMPR5BlMUM68cUlHxVIIRJqfFSNA8a1mi/FAO70dP32axwGNJA==" saltValue="QJtVUVPLAp3lknDbCtd/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77069</v>
      </c>
      <c r="E3" s="154"/>
      <c r="F3" s="155">
        <v>70166</v>
      </c>
      <c r="G3" s="156"/>
      <c r="H3" s="157"/>
    </row>
    <row r="4" spans="1:8" x14ac:dyDescent="0.15">
      <c r="A4" s="158"/>
      <c r="B4" s="159"/>
      <c r="C4" s="160"/>
      <c r="D4" s="161">
        <v>3133</v>
      </c>
      <c r="E4" s="162"/>
      <c r="F4" s="163">
        <v>36115</v>
      </c>
      <c r="G4" s="164"/>
      <c r="H4" s="165"/>
    </row>
    <row r="5" spans="1:8" x14ac:dyDescent="0.15">
      <c r="A5" s="146" t="s">
        <v>521</v>
      </c>
      <c r="B5" s="151"/>
      <c r="C5" s="152"/>
      <c r="D5" s="153">
        <v>75849</v>
      </c>
      <c r="E5" s="154"/>
      <c r="F5" s="155">
        <v>72756</v>
      </c>
      <c r="G5" s="156"/>
      <c r="H5" s="157"/>
    </row>
    <row r="6" spans="1:8" x14ac:dyDescent="0.15">
      <c r="A6" s="158"/>
      <c r="B6" s="159"/>
      <c r="C6" s="160"/>
      <c r="D6" s="161">
        <v>6383</v>
      </c>
      <c r="E6" s="162"/>
      <c r="F6" s="163">
        <v>32117</v>
      </c>
      <c r="G6" s="164"/>
      <c r="H6" s="165"/>
    </row>
    <row r="7" spans="1:8" x14ac:dyDescent="0.15">
      <c r="A7" s="146" t="s">
        <v>522</v>
      </c>
      <c r="B7" s="151"/>
      <c r="C7" s="152"/>
      <c r="D7" s="153">
        <v>79282</v>
      </c>
      <c r="E7" s="154"/>
      <c r="F7" s="155">
        <v>43955</v>
      </c>
      <c r="G7" s="156"/>
      <c r="H7" s="157"/>
    </row>
    <row r="8" spans="1:8" x14ac:dyDescent="0.15">
      <c r="A8" s="158"/>
      <c r="B8" s="159"/>
      <c r="C8" s="160"/>
      <c r="D8" s="161">
        <v>6120</v>
      </c>
      <c r="E8" s="162"/>
      <c r="F8" s="163">
        <v>21318</v>
      </c>
      <c r="G8" s="164"/>
      <c r="H8" s="165"/>
    </row>
    <row r="9" spans="1:8" x14ac:dyDescent="0.15">
      <c r="A9" s="146" t="s">
        <v>523</v>
      </c>
      <c r="B9" s="151"/>
      <c r="C9" s="152"/>
      <c r="D9" s="153">
        <v>102006</v>
      </c>
      <c r="E9" s="154"/>
      <c r="F9" s="155">
        <v>41921</v>
      </c>
      <c r="G9" s="156"/>
      <c r="H9" s="157"/>
    </row>
    <row r="10" spans="1:8" x14ac:dyDescent="0.15">
      <c r="A10" s="158"/>
      <c r="B10" s="159"/>
      <c r="C10" s="160"/>
      <c r="D10" s="161">
        <v>4741</v>
      </c>
      <c r="E10" s="162"/>
      <c r="F10" s="163">
        <v>21655</v>
      </c>
      <c r="G10" s="164"/>
      <c r="H10" s="165"/>
    </row>
    <row r="11" spans="1:8" x14ac:dyDescent="0.15">
      <c r="A11" s="146" t="s">
        <v>524</v>
      </c>
      <c r="B11" s="151"/>
      <c r="C11" s="152"/>
      <c r="D11" s="153">
        <v>92875</v>
      </c>
      <c r="E11" s="154"/>
      <c r="F11" s="155">
        <v>44585</v>
      </c>
      <c r="G11" s="156"/>
      <c r="H11" s="157"/>
    </row>
    <row r="12" spans="1:8" x14ac:dyDescent="0.15">
      <c r="A12" s="158"/>
      <c r="B12" s="159"/>
      <c r="C12" s="166"/>
      <c r="D12" s="161">
        <v>4930</v>
      </c>
      <c r="E12" s="162"/>
      <c r="F12" s="163">
        <v>23077</v>
      </c>
      <c r="G12" s="164"/>
      <c r="H12" s="165"/>
    </row>
    <row r="13" spans="1:8" x14ac:dyDescent="0.15">
      <c r="A13" s="146"/>
      <c r="B13" s="151"/>
      <c r="C13" s="152"/>
      <c r="D13" s="153">
        <v>85416</v>
      </c>
      <c r="E13" s="154"/>
      <c r="F13" s="155">
        <v>54677</v>
      </c>
      <c r="G13" s="167"/>
      <c r="H13" s="157"/>
    </row>
    <row r="14" spans="1:8" x14ac:dyDescent="0.15">
      <c r="A14" s="158"/>
      <c r="B14" s="159"/>
      <c r="C14" s="160"/>
      <c r="D14" s="161">
        <v>5061</v>
      </c>
      <c r="E14" s="162"/>
      <c r="F14" s="163">
        <v>26856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5.68</v>
      </c>
      <c r="C19" s="168">
        <f>ROUND(VALUE(SUBSTITUTE(実質収支比率等に係る経年分析!G$48,"▲","-")),2)</f>
        <v>7.17</v>
      </c>
      <c r="D19" s="168">
        <f>ROUND(VALUE(SUBSTITUTE(実質収支比率等に係る経年分析!H$48,"▲","-")),2)</f>
        <v>6.59</v>
      </c>
      <c r="E19" s="168">
        <f>ROUND(VALUE(SUBSTITUTE(実質収支比率等に係る経年分析!I$48,"▲","-")),2)</f>
        <v>8.1</v>
      </c>
      <c r="F19" s="168">
        <f>ROUND(VALUE(SUBSTITUTE(実質収支比率等に係る経年分析!J$48,"▲","-")),2)</f>
        <v>6.75</v>
      </c>
    </row>
    <row r="20" spans="1:11" x14ac:dyDescent="0.15">
      <c r="A20" s="168" t="s">
        <v>53</v>
      </c>
      <c r="B20" s="168">
        <f>ROUND(VALUE(SUBSTITUTE(実質収支比率等に係る経年分析!F$47,"▲","-")),2)</f>
        <v>11.82</v>
      </c>
      <c r="C20" s="168">
        <f>ROUND(VALUE(SUBSTITUTE(実質収支比率等に係る経年分析!G$47,"▲","-")),2)</f>
        <v>14.45</v>
      </c>
      <c r="D20" s="168">
        <f>ROUND(VALUE(SUBSTITUTE(実質収支比率等に係る経年分析!H$47,"▲","-")),2)</f>
        <v>17.11</v>
      </c>
      <c r="E20" s="168">
        <f>ROUND(VALUE(SUBSTITUTE(実質収支比率等に係る経年分析!I$47,"▲","-")),2)</f>
        <v>20.72</v>
      </c>
      <c r="F20" s="168">
        <f>ROUND(VALUE(SUBSTITUTE(実質収支比率等に係る経年分析!J$47,"▲","-")),2)</f>
        <v>24.35</v>
      </c>
    </row>
    <row r="21" spans="1:11" x14ac:dyDescent="0.15">
      <c r="A21" s="168" t="s">
        <v>54</v>
      </c>
      <c r="B21" s="168">
        <f>IF(ISNUMBER(VALUE(SUBSTITUTE(実質収支比率等に係る経年分析!F$49,"▲","-"))),ROUND(VALUE(SUBSTITUTE(実質収支比率等に係る経年分析!F$49,"▲","-")),2),NA())</f>
        <v>2.76</v>
      </c>
      <c r="C21" s="168">
        <f>IF(ISNUMBER(VALUE(SUBSTITUTE(実質収支比率等に係る経年分析!G$49,"▲","-"))),ROUND(VALUE(SUBSTITUTE(実質収支比率等に係る経年分析!G$49,"▲","-")),2),NA())</f>
        <v>4.83</v>
      </c>
      <c r="D21" s="168">
        <f>IF(ISNUMBER(VALUE(SUBSTITUTE(実質収支比率等に係る経年分析!H$49,"▲","-"))),ROUND(VALUE(SUBSTITUTE(実質収支比率等に係る経年分析!H$49,"▲","-")),2),NA())</f>
        <v>3.41</v>
      </c>
      <c r="E21" s="168">
        <f>IF(ISNUMBER(VALUE(SUBSTITUTE(実質収支比率等に係る経年分析!I$49,"▲","-"))),ROUND(VALUE(SUBSTITUTE(実質収支比率等に係る経年分析!I$49,"▲","-")),2),NA())</f>
        <v>4.93</v>
      </c>
      <c r="F21" s="168">
        <f>IF(ISNUMBER(VALUE(SUBSTITUTE(実質収支比率等に係る経年分析!J$49,"▲","-"))),ROUND(VALUE(SUBSTITUTE(実質収支比率等に係る経年分析!J$49,"▲","-")),2),NA())</f>
        <v>2.82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宇地泊第二土地区画整理事業特別会計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0.52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佐真下第二土地区画整理事業特別会計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0.18</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1.56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1.31</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2.56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2.67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2.59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1.55</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5.55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7.15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6.54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8.08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6.65</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14.58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13.66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14.79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14.42</v>
      </c>
    </row>
    <row r="36" spans="1:16" x14ac:dyDescent="0.15">
      <c r="A36" s="169" t="str">
        <f>IF(連結実質赤字比率に係る赤字・黒字の構成分析!C$34="",NA(),連結実質赤字比率に係る赤字・黒字の構成分析!C$34)</f>
        <v>国民健康保険特別会計</v>
      </c>
      <c r="B36" s="169">
        <f>IF(ROUND(VALUE(SUBSTITUTE(連結実質赤字比率に係る赤字・黒字の構成分析!F$34,"▲", "-")), 2) &lt; 0, ABS(ROUND(VALUE(SUBSTITUTE(連結実質赤字比率に係る赤字・黒字の構成分析!F$34,"▲", "-")), 2)), NA())</f>
        <v>4.6100000000000003</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5.61</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2.94</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1.6</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0.09</v>
      </c>
      <c r="K36" s="169" t="e">
        <f>IF(ROUND(VALUE(SUBSTITUTE(連結実質赤字比率に係る赤字・黒字の構成分析!J$34,"▲", "-")), 2) &gt;= 0, ABS(ROUND(VALUE(SUBSTITUTE(連結実質赤字比率に係る赤字・黒字の構成分析!J$34,"▲", "-")), 2)), NA())</f>
        <v>#N/A</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1851</v>
      </c>
      <c r="E42" s="170"/>
      <c r="F42" s="170"/>
      <c r="G42" s="170">
        <f>'実質公債費比率（分子）の構造'!L$52</f>
        <v>1840</v>
      </c>
      <c r="H42" s="170"/>
      <c r="I42" s="170"/>
      <c r="J42" s="170">
        <f>'実質公債費比率（分子）の構造'!M$52</f>
        <v>1827</v>
      </c>
      <c r="K42" s="170"/>
      <c r="L42" s="170"/>
      <c r="M42" s="170">
        <f>'実質公債費比率（分子）の構造'!N$52</f>
        <v>1795</v>
      </c>
      <c r="N42" s="170"/>
      <c r="O42" s="170"/>
      <c r="P42" s="170">
        <f>'実質公債費比率（分子）の構造'!O$52</f>
        <v>1725</v>
      </c>
    </row>
    <row r="43" spans="1:16" x14ac:dyDescent="0.15">
      <c r="A43" s="170" t="s">
        <v>16</v>
      </c>
      <c r="B43" s="170">
        <f>'実質公債費比率（分子）の構造'!K$51</f>
        <v>1</v>
      </c>
      <c r="C43" s="170"/>
      <c r="D43" s="170"/>
      <c r="E43" s="170" t="str">
        <f>'実質公債費比率（分子）の構造'!L$51</f>
        <v>-</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103</v>
      </c>
      <c r="C45" s="170"/>
      <c r="D45" s="170"/>
      <c r="E45" s="170">
        <f>'実質公債費比率（分子）の構造'!L$49</f>
        <v>104</v>
      </c>
      <c r="F45" s="170"/>
      <c r="G45" s="170"/>
      <c r="H45" s="170">
        <f>'実質公債費比率（分子）の構造'!M$49</f>
        <v>104</v>
      </c>
      <c r="I45" s="170"/>
      <c r="J45" s="170"/>
      <c r="K45" s="170">
        <f>'実質公債費比率（分子）の構造'!N$49</f>
        <v>98</v>
      </c>
      <c r="L45" s="170"/>
      <c r="M45" s="170"/>
      <c r="N45" s="170">
        <f>'実質公債費比率（分子）の構造'!O$49</f>
        <v>91</v>
      </c>
      <c r="O45" s="170"/>
      <c r="P45" s="170"/>
    </row>
    <row r="46" spans="1:16" x14ac:dyDescent="0.15">
      <c r="A46" s="170" t="s">
        <v>64</v>
      </c>
      <c r="B46" s="170">
        <f>'実質公債費比率（分子）の構造'!K$48</f>
        <v>365</v>
      </c>
      <c r="C46" s="170"/>
      <c r="D46" s="170"/>
      <c r="E46" s="170">
        <f>'実質公債費比率（分子）の構造'!L$48</f>
        <v>173</v>
      </c>
      <c r="F46" s="170"/>
      <c r="G46" s="170"/>
      <c r="H46" s="170">
        <f>'実質公債費比率（分子）の構造'!M$48</f>
        <v>155</v>
      </c>
      <c r="I46" s="170"/>
      <c r="J46" s="170"/>
      <c r="K46" s="170">
        <f>'実質公債費比率（分子）の構造'!N$48</f>
        <v>136</v>
      </c>
      <c r="L46" s="170"/>
      <c r="M46" s="170"/>
      <c r="N46" s="170">
        <f>'実質公債費比率（分子）の構造'!O$48</f>
        <v>143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2785</v>
      </c>
      <c r="C49" s="170"/>
      <c r="D49" s="170"/>
      <c r="E49" s="170">
        <f>'実質公債費比率（分子）の構造'!L$45</f>
        <v>2829</v>
      </c>
      <c r="F49" s="170"/>
      <c r="G49" s="170"/>
      <c r="H49" s="170">
        <f>'実質公債費比率（分子）の構造'!M$45</f>
        <v>2821</v>
      </c>
      <c r="I49" s="170"/>
      <c r="J49" s="170"/>
      <c r="K49" s="170">
        <f>'実質公債費比率（分子）の構造'!N$45</f>
        <v>2806</v>
      </c>
      <c r="L49" s="170"/>
      <c r="M49" s="170"/>
      <c r="N49" s="170">
        <f>'実質公債費比率（分子）の構造'!O$45</f>
        <v>2832</v>
      </c>
      <c r="O49" s="170"/>
      <c r="P49" s="170"/>
    </row>
    <row r="50" spans="1:16" x14ac:dyDescent="0.15">
      <c r="A50" s="170" t="s">
        <v>67</v>
      </c>
      <c r="B50" s="170" t="e">
        <f>NA()</f>
        <v>#N/A</v>
      </c>
      <c r="C50" s="170">
        <f>IF(ISNUMBER('実質公債費比率（分子）の構造'!K$53),'実質公債費比率（分子）の構造'!K$53,NA())</f>
        <v>1403</v>
      </c>
      <c r="D50" s="170" t="e">
        <f>NA()</f>
        <v>#N/A</v>
      </c>
      <c r="E50" s="170" t="e">
        <f>NA()</f>
        <v>#N/A</v>
      </c>
      <c r="F50" s="170">
        <f>IF(ISNUMBER('実質公債費比率（分子）の構造'!L$53),'実質公債費比率（分子）の構造'!L$53,NA())</f>
        <v>1266</v>
      </c>
      <c r="G50" s="170" t="e">
        <f>NA()</f>
        <v>#N/A</v>
      </c>
      <c r="H50" s="170" t="e">
        <f>NA()</f>
        <v>#N/A</v>
      </c>
      <c r="I50" s="170">
        <f>IF(ISNUMBER('実質公債費比率（分子）の構造'!M$53),'実質公債費比率（分子）の構造'!M$53,NA())</f>
        <v>1253</v>
      </c>
      <c r="J50" s="170" t="e">
        <f>NA()</f>
        <v>#N/A</v>
      </c>
      <c r="K50" s="170" t="e">
        <f>NA()</f>
        <v>#N/A</v>
      </c>
      <c r="L50" s="170">
        <f>IF(ISNUMBER('実質公債費比率（分子）の構造'!N$53),'実質公債費比率（分子）の構造'!N$53,NA())</f>
        <v>1245</v>
      </c>
      <c r="M50" s="170" t="e">
        <f>NA()</f>
        <v>#N/A</v>
      </c>
      <c r="N50" s="170" t="e">
        <f>NA()</f>
        <v>#N/A</v>
      </c>
      <c r="O50" s="170">
        <f>IF(ISNUMBER('実質公債費比率（分子）の構造'!O$53),'実質公債費比率（分子）の構造'!O$53,NA())</f>
        <v>1341</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20950</v>
      </c>
      <c r="E56" s="169"/>
      <c r="F56" s="169"/>
      <c r="G56" s="169">
        <f>'将来負担比率（分子）の構造'!J$52</f>
        <v>20753</v>
      </c>
      <c r="H56" s="169"/>
      <c r="I56" s="169"/>
      <c r="J56" s="169">
        <f>'将来負担比率（分子）の構造'!K$52</f>
        <v>21000</v>
      </c>
      <c r="K56" s="169"/>
      <c r="L56" s="169"/>
      <c r="M56" s="169">
        <f>'将来負担比率（分子）の構造'!L$52</f>
        <v>20601</v>
      </c>
      <c r="N56" s="169"/>
      <c r="O56" s="169"/>
      <c r="P56" s="169">
        <f>'将来負担比率（分子）の構造'!M$52</f>
        <v>19745</v>
      </c>
    </row>
    <row r="57" spans="1:16" x14ac:dyDescent="0.15">
      <c r="A57" s="169" t="s">
        <v>42</v>
      </c>
      <c r="B57" s="169"/>
      <c r="C57" s="169"/>
      <c r="D57" s="169">
        <f>'将来負担比率（分子）の構造'!I$51</f>
        <v>589</v>
      </c>
      <c r="E57" s="169"/>
      <c r="F57" s="169"/>
      <c r="G57" s="169">
        <f>'将来負担比率（分子）の構造'!J$51</f>
        <v>536</v>
      </c>
      <c r="H57" s="169"/>
      <c r="I57" s="169"/>
      <c r="J57" s="169">
        <f>'将来負担比率（分子）の構造'!K$51</f>
        <v>489</v>
      </c>
      <c r="K57" s="169"/>
      <c r="L57" s="169"/>
      <c r="M57" s="169">
        <f>'将来負担比率（分子）の構造'!L$51</f>
        <v>443</v>
      </c>
      <c r="N57" s="169"/>
      <c r="O57" s="169"/>
      <c r="P57" s="169">
        <f>'将来負担比率（分子）の構造'!M$51</f>
        <v>403</v>
      </c>
    </row>
    <row r="58" spans="1:16" x14ac:dyDescent="0.15">
      <c r="A58" s="169" t="s">
        <v>41</v>
      </c>
      <c r="B58" s="169"/>
      <c r="C58" s="169"/>
      <c r="D58" s="169">
        <f>'将来負担比率（分子）の構造'!I$50</f>
        <v>4127</v>
      </c>
      <c r="E58" s="169"/>
      <c r="F58" s="169"/>
      <c r="G58" s="169">
        <f>'将来負担比率（分子）の構造'!J$50</f>
        <v>4844</v>
      </c>
      <c r="H58" s="169"/>
      <c r="I58" s="169"/>
      <c r="J58" s="169">
        <f>'将来負担比率（分子）の構造'!K$50</f>
        <v>3829</v>
      </c>
      <c r="K58" s="169"/>
      <c r="L58" s="169"/>
      <c r="M58" s="169">
        <f>'将来負担比率（分子）の構造'!L$50</f>
        <v>5435</v>
      </c>
      <c r="N58" s="169"/>
      <c r="O58" s="169"/>
      <c r="P58" s="169">
        <f>'将来負担比率（分子）の構造'!M$50</f>
        <v>10626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4</v>
      </c>
      <c r="C61" s="169"/>
      <c r="D61" s="169"/>
      <c r="E61" s="169">
        <f>'将来負担比率（分子）の構造'!J$46</f>
        <v>3</v>
      </c>
      <c r="F61" s="169"/>
      <c r="G61" s="169"/>
      <c r="H61" s="169">
        <f>'将来負担比率（分子）の構造'!K$46</f>
        <v>0</v>
      </c>
      <c r="I61" s="169"/>
      <c r="J61" s="169"/>
      <c r="K61" s="169">
        <f>'将来負担比率（分子）の構造'!L$46</f>
        <v>0</v>
      </c>
      <c r="L61" s="169"/>
      <c r="M61" s="169"/>
      <c r="N61" s="169">
        <f>'将来負担比率（分子）の構造'!M$46</f>
        <v>0</v>
      </c>
      <c r="O61" s="169"/>
      <c r="P61" s="169"/>
    </row>
    <row r="62" spans="1:16" x14ac:dyDescent="0.15">
      <c r="A62" s="169" t="s">
        <v>35</v>
      </c>
      <c r="B62" s="169">
        <f>'将来負担比率（分子）の構造'!I$45</f>
        <v>3418</v>
      </c>
      <c r="C62" s="169"/>
      <c r="D62" s="169"/>
      <c r="E62" s="169">
        <f>'将来負担比率（分子）の構造'!J$45</f>
        <v>3734</v>
      </c>
      <c r="F62" s="169"/>
      <c r="G62" s="169"/>
      <c r="H62" s="169">
        <f>'将来負担比率（分子）の構造'!K$45</f>
        <v>3917</v>
      </c>
      <c r="I62" s="169"/>
      <c r="J62" s="169"/>
      <c r="K62" s="169">
        <f>'将来負担比率（分子）の構造'!L$45</f>
        <v>4056</v>
      </c>
      <c r="L62" s="169"/>
      <c r="M62" s="169"/>
      <c r="N62" s="169">
        <f>'将来負担比率（分子）の構造'!M$45</f>
        <v>4294</v>
      </c>
      <c r="O62" s="169"/>
      <c r="P62" s="169"/>
    </row>
    <row r="63" spans="1:16" x14ac:dyDescent="0.15">
      <c r="A63" s="169" t="s">
        <v>34</v>
      </c>
      <c r="B63" s="169">
        <f>'将来負担比率（分子）の構造'!I$44</f>
        <v>422</v>
      </c>
      <c r="C63" s="169"/>
      <c r="D63" s="169"/>
      <c r="E63" s="169">
        <f>'将来負担比率（分子）の構造'!J$44</f>
        <v>344</v>
      </c>
      <c r="F63" s="169"/>
      <c r="G63" s="169"/>
      <c r="H63" s="169">
        <f>'将来負担比率（分子）の構造'!K$44</f>
        <v>783</v>
      </c>
      <c r="I63" s="169"/>
      <c r="J63" s="169"/>
      <c r="K63" s="169">
        <f>'将来負担比率（分子）の構造'!L$44</f>
        <v>879</v>
      </c>
      <c r="L63" s="169"/>
      <c r="M63" s="169"/>
      <c r="N63" s="169">
        <f>'将来負担比率（分子）の構造'!M$44</f>
        <v>819</v>
      </c>
      <c r="O63" s="169"/>
      <c r="P63" s="169"/>
    </row>
    <row r="64" spans="1:16" x14ac:dyDescent="0.15">
      <c r="A64" s="169" t="s">
        <v>33</v>
      </c>
      <c r="B64" s="169">
        <f>'将来負担比率（分子）の構造'!I$43</f>
        <v>4030</v>
      </c>
      <c r="C64" s="169"/>
      <c r="D64" s="169"/>
      <c r="E64" s="169">
        <f>'将来負担比率（分子）の構造'!J$43</f>
        <v>2643</v>
      </c>
      <c r="F64" s="169"/>
      <c r="G64" s="169"/>
      <c r="H64" s="169">
        <f>'将来負担比率（分子）の構造'!K$43</f>
        <v>1674</v>
      </c>
      <c r="I64" s="169"/>
      <c r="J64" s="169"/>
      <c r="K64" s="169">
        <f>'将来負担比率（分子）の構造'!L$43</f>
        <v>682</v>
      </c>
      <c r="L64" s="169"/>
      <c r="M64" s="169"/>
      <c r="N64" s="169">
        <f>'将来負担比率（分子）の構造'!M$43</f>
        <v>643</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30007</v>
      </c>
      <c r="C66" s="169"/>
      <c r="D66" s="169"/>
      <c r="E66" s="169">
        <f>'将来負担比率（分子）の構造'!J$41</f>
        <v>30127</v>
      </c>
      <c r="F66" s="169"/>
      <c r="G66" s="169"/>
      <c r="H66" s="169">
        <f>'将来負担比率（分子）の構造'!K$41</f>
        <v>30379</v>
      </c>
      <c r="I66" s="169"/>
      <c r="J66" s="169"/>
      <c r="K66" s="169">
        <f>'将来負担比率（分子）の構造'!L$41</f>
        <v>30166</v>
      </c>
      <c r="L66" s="169"/>
      <c r="M66" s="169"/>
      <c r="N66" s="169">
        <f>'将来負担比率（分子）の構造'!M$41</f>
        <v>29072</v>
      </c>
      <c r="O66" s="169"/>
      <c r="P66" s="169"/>
    </row>
    <row r="67" spans="1:16" x14ac:dyDescent="0.15">
      <c r="A67" s="169" t="s">
        <v>71</v>
      </c>
      <c r="B67" s="169" t="e">
        <f>NA()</f>
        <v>#N/A</v>
      </c>
      <c r="C67" s="169">
        <f>IF(ISNUMBER('将来負担比率（分子）の構造'!I$53), IF('将来負担比率（分子）の構造'!I$53 &lt; 0, 0, '将来負担比率（分子）の構造'!I$53), NA())</f>
        <v>12217</v>
      </c>
      <c r="D67" s="169" t="e">
        <f>NA()</f>
        <v>#N/A</v>
      </c>
      <c r="E67" s="169" t="e">
        <f>NA()</f>
        <v>#N/A</v>
      </c>
      <c r="F67" s="169">
        <f>IF(ISNUMBER('将来負担比率（分子）の構造'!J$53), IF('将来負担比率（分子）の構造'!J$53 &lt; 0, 0, '将来負担比率（分子）の構造'!J$53), NA())</f>
        <v>10718</v>
      </c>
      <c r="G67" s="169" t="e">
        <f>NA()</f>
        <v>#N/A</v>
      </c>
      <c r="H67" s="169" t="e">
        <f>NA()</f>
        <v>#N/A</v>
      </c>
      <c r="I67" s="169">
        <f>IF(ISNUMBER('将来負担比率（分子）の構造'!K$53), IF('将来負担比率（分子）の構造'!K$53 &lt; 0, 0, '将来負担比率（分子）の構造'!K$53), NA())</f>
        <v>11434</v>
      </c>
      <c r="J67" s="169" t="e">
        <f>NA()</f>
        <v>#N/A</v>
      </c>
      <c r="K67" s="169" t="e">
        <f>NA()</f>
        <v>#N/A</v>
      </c>
      <c r="L67" s="169">
        <f>IF(ISNUMBER('将来負担比率（分子）の構造'!L$53), IF('将来負担比率（分子）の構造'!L$53 &lt; 0, 0, '将来負担比率（分子）の構造'!L$53), NA())</f>
        <v>9303</v>
      </c>
      <c r="M67" s="169" t="e">
        <f>NA()</f>
        <v>#N/A</v>
      </c>
      <c r="N67" s="169" t="e">
        <f>NA()</f>
        <v>#N/A</v>
      </c>
      <c r="O67" s="169">
        <f>IF(ISNUMBER('将来負担比率（分子）の構造'!M$53), IF('将来負担比率（分子）の構造'!M$53 &lt; 0, 0, '将来負担比率（分子）の構造'!M$53), NA())</f>
        <v>4055</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3696</v>
      </c>
      <c r="C72" s="173">
        <f>基金残高に係る経年分析!G55</f>
        <v>4440</v>
      </c>
      <c r="D72" s="173">
        <f>基金残高に係る経年分析!H55</f>
        <v>5318</v>
      </c>
    </row>
    <row r="73" spans="1:16" x14ac:dyDescent="0.15">
      <c r="A73" s="172" t="s">
        <v>74</v>
      </c>
      <c r="B73" s="173">
        <f>基金残高に係る経年分析!F56</f>
        <v>581</v>
      </c>
      <c r="C73" s="173">
        <f>基金残高に係る経年分析!G56</f>
        <v>581</v>
      </c>
      <c r="D73" s="173">
        <f>基金残高に係る経年分析!H56</f>
        <v>673</v>
      </c>
    </row>
    <row r="74" spans="1:16" x14ac:dyDescent="0.15">
      <c r="A74" s="172" t="s">
        <v>75</v>
      </c>
      <c r="B74" s="173">
        <f>基金残高に係る経年分析!F57</f>
        <v>4752</v>
      </c>
      <c r="C74" s="173">
        <f>基金残高に係る経年分析!G57</f>
        <v>6286</v>
      </c>
      <c r="D74" s="173">
        <f>基金残高に係る経年分析!H57</f>
        <v>5435</v>
      </c>
    </row>
  </sheetData>
  <sheetProtection algorithmName="SHA-512" hashValue="9CwUoTQBH8xi6/yQYLDg3SzY1PXYNRo87yXDmMwhbaX0NmVCHT+L54k7Hrh4CJ9v9s1v6Z8JcmaFJoyLky2N4g==" saltValue="o370R0M+7utt0jHKLv/2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知花 竜樹</cp:lastModifiedBy>
  <cp:lastPrinted>2025-03-10T05:30:55Z</cp:lastPrinted>
  <dcterms:created xsi:type="dcterms:W3CDTF">2025-02-19T05:43:21Z</dcterms:created>
  <dcterms:modified xsi:type="dcterms:W3CDTF">2025-03-11T02:36:51Z</dcterms:modified>
  <cp:category/>
</cp:coreProperties>
</file>