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72.24.16.54\下水道事務所フォルダ\03.庶務班\07 契約（庶務関係）\02 警備業務\"/>
    </mc:Choice>
  </mc:AlternateContent>
  <xr:revisionPtr revIDLastSave="0" documentId="13_ncr:1_{FA076EA7-8CB0-4A7F-9106-EA3E6478DF57}" xr6:coauthVersionLast="47" xr6:coauthVersionMax="47" xr10:uidLastSave="{00000000-0000-0000-0000-000000000000}"/>
  <bookViews>
    <workbookView xWindow="4010" yWindow="380" windowWidth="15170" windowHeight="9670" tabRatio="854" xr2:uid="{00000000-000D-0000-FFFF-FFFF00000000}"/>
  </bookViews>
  <sheets>
    <sheet name="書類一覧" sheetId="1" r:id="rId1"/>
    <sheet name="様式１⑴" sheetId="3" r:id="rId2"/>
    <sheet name="様式１⑵" sheetId="5" r:id="rId3"/>
    <sheet name="様式１⑶" sheetId="14" r:id="rId4"/>
    <sheet name="様式１⑷" sheetId="6" r:id="rId5"/>
    <sheet name="様式１⑸" sheetId="4" r:id="rId6"/>
    <sheet name="様式２" sheetId="8" r:id="rId7"/>
    <sheet name="様式３" sheetId="7" r:id="rId8"/>
    <sheet name="様式４" sheetId="9" r:id="rId9"/>
    <sheet name="様式５" sheetId="11" r:id="rId10"/>
    <sheet name="様式６" sheetId="12" r:id="rId11"/>
    <sheet name="請求書様式" sheetId="13" r:id="rId12"/>
  </sheets>
  <definedNames>
    <definedName name="_xlnm.Print_Area" localSheetId="0">書類一覧!$A$1:$J$34</definedName>
    <definedName name="_xlnm.Print_Area" localSheetId="11">請求書様式!$A$1:$R$29</definedName>
    <definedName name="_xlnm.Print_Area" localSheetId="1">様式１⑴!$A$1:$K$28</definedName>
    <definedName name="_xlnm.Print_Area" localSheetId="2">様式１⑵!$A$1:$K$37</definedName>
    <definedName name="_xlnm.Print_Area" localSheetId="3">様式１⑶!$A$1:$H$28</definedName>
    <definedName name="_xlnm.Print_Area" localSheetId="4">様式１⑷!$A$1:$K$39</definedName>
    <definedName name="_xlnm.Print_Area" localSheetId="5">様式１⑸!$A$1:$G$19</definedName>
    <definedName name="_xlnm.Print_Area" localSheetId="6">様式２!$A$1:$AG$19</definedName>
    <definedName name="_xlnm.Print_Area" localSheetId="7">様式３!$A$1:$J$39</definedName>
    <definedName name="_xlnm.Print_Area" localSheetId="8">様式４!$A$1:$J$32</definedName>
    <definedName name="_xlnm.Print_Area" localSheetId="9">様式５!$A$1:$K$36</definedName>
    <definedName name="_xlnm.Print_Area" localSheetId="10">様式６!$A$1:$J$28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3" l="1"/>
  <c r="K20" i="13"/>
  <c r="K19" i="13"/>
  <c r="C4" i="9"/>
  <c r="C6" i="7"/>
  <c r="C4" i="8"/>
  <c r="H13" i="3"/>
  <c r="H12" i="3"/>
  <c r="H11" i="3"/>
  <c r="E6" i="13"/>
  <c r="H3" i="12"/>
  <c r="C5" i="9"/>
  <c r="C7" i="7"/>
  <c r="C5" i="8"/>
  <c r="B3" i="4"/>
  <c r="B3" i="6"/>
  <c r="B3" i="14"/>
  <c r="B3" i="5"/>
  <c r="B16" i="3"/>
  <c r="B3" i="3"/>
  <c r="D7" i="4" l="1"/>
  <c r="U7" i="13" l="1"/>
  <c r="Y24" i="13" s="1"/>
  <c r="Y5" i="13" l="1"/>
  <c r="Y13" i="13"/>
  <c r="Y6" i="13"/>
  <c r="Y22" i="13"/>
  <c r="Y9" i="13"/>
  <c r="Y17" i="13"/>
  <c r="Y25" i="13"/>
  <c r="Y21" i="13"/>
  <c r="Y14" i="13"/>
  <c r="Y2" i="13"/>
  <c r="Y10" i="13"/>
  <c r="Y18" i="13"/>
  <c r="Y3" i="13"/>
  <c r="Y7" i="13"/>
  <c r="Y11" i="13"/>
  <c r="Y15" i="13"/>
  <c r="Y19" i="13"/>
  <c r="Y23" i="13"/>
  <c r="Y4" i="13"/>
  <c r="Y8" i="13"/>
  <c r="Y12" i="13"/>
  <c r="Y16" i="13"/>
  <c r="Y20" i="13"/>
  <c r="P10" i="13"/>
  <c r="O10" i="13" s="1"/>
  <c r="N10" i="13" s="1"/>
  <c r="M10" i="13" s="1"/>
  <c r="L10" i="13" s="1"/>
  <c r="K10" i="13" s="1"/>
  <c r="J10" i="13" s="1"/>
  <c r="I10" i="13" s="1"/>
  <c r="H10" i="13" s="1"/>
  <c r="G10" i="13" s="1"/>
  <c r="U4" i="13" l="1"/>
  <c r="U3" i="13"/>
  <c r="P11" i="13" s="1"/>
  <c r="O11" i="13" s="1"/>
  <c r="N11" i="13" s="1"/>
  <c r="M11" i="13" s="1"/>
  <c r="L11" i="13" s="1"/>
  <c r="K11" i="13" s="1"/>
  <c r="J11" i="13" s="1"/>
  <c r="I11" i="13" s="1"/>
  <c r="H11" i="13" s="1"/>
  <c r="G11" i="13" s="1"/>
  <c r="I7" i="13"/>
  <c r="K7" i="13"/>
  <c r="Z3" i="13"/>
  <c r="Z4" i="13" s="1"/>
  <c r="Z5" i="13" s="1"/>
  <c r="AA2" i="13"/>
  <c r="U5" i="13" s="1"/>
  <c r="P13" i="13" s="1"/>
  <c r="O13" i="13" s="1"/>
  <c r="N13" i="13" s="1"/>
  <c r="M13" i="13" s="1"/>
  <c r="L13" i="13" s="1"/>
  <c r="K13" i="13" s="1"/>
  <c r="J13" i="13" s="1"/>
  <c r="I13" i="13" s="1"/>
  <c r="H13" i="13" s="1"/>
  <c r="G13" i="13" s="1"/>
  <c r="P4" i="13" l="1"/>
  <c r="O4" i="13" s="1"/>
  <c r="P14" i="13"/>
  <c r="O14" i="13" s="1"/>
  <c r="N14" i="13" s="1"/>
  <c r="M14" i="13" s="1"/>
  <c r="L14" i="13" s="1"/>
  <c r="K14" i="13" s="1"/>
  <c r="J14" i="13" s="1"/>
  <c r="I14" i="13" s="1"/>
  <c r="H14" i="13" s="1"/>
  <c r="G14" i="13" s="1"/>
  <c r="P12" i="13"/>
  <c r="O12" i="13" s="1"/>
  <c r="N12" i="13" s="1"/>
  <c r="M12" i="13" s="1"/>
  <c r="L12" i="13" s="1"/>
  <c r="K12" i="13" s="1"/>
  <c r="J12" i="13" s="1"/>
  <c r="I12" i="13" s="1"/>
  <c r="H12" i="13" s="1"/>
  <c r="G12" i="13" s="1"/>
  <c r="U6" i="13"/>
  <c r="Z6" i="13"/>
  <c r="Z7" i="13" s="1"/>
  <c r="Z8" i="13" s="1"/>
  <c r="Z9" i="13" s="1"/>
  <c r="AA5" i="13"/>
  <c r="AA3" i="13"/>
  <c r="AA4" i="13"/>
  <c r="AA8" i="13"/>
  <c r="C8" i="8"/>
  <c r="C9" i="8" s="1"/>
  <c r="N4" i="13" l="1"/>
  <c r="M4" i="13" s="1"/>
  <c r="L4" i="13" s="1"/>
  <c r="K4" i="13" s="1"/>
  <c r="J4" i="13" s="1"/>
  <c r="I4" i="13" s="1"/>
  <c r="H4" i="13" s="1"/>
  <c r="G4" i="13" s="1"/>
  <c r="AA7" i="13"/>
  <c r="Z10" i="13"/>
  <c r="AA9" i="13"/>
  <c r="AA6" i="13"/>
  <c r="D8" i="8"/>
  <c r="D9" i="8" s="1"/>
  <c r="E8" i="8"/>
  <c r="Z11" i="13" l="1"/>
  <c r="AA10" i="13"/>
  <c r="F8" i="8"/>
  <c r="E9" i="8"/>
  <c r="Z12" i="13" l="1"/>
  <c r="AA11" i="13"/>
  <c r="G8" i="8"/>
  <c r="F9" i="8"/>
  <c r="Z13" i="13" l="1"/>
  <c r="AA12" i="13"/>
  <c r="H8" i="8"/>
  <c r="G9" i="8"/>
  <c r="Z14" i="13" l="1"/>
  <c r="AA13" i="13"/>
  <c r="I8" i="8"/>
  <c r="H9" i="8"/>
  <c r="Z15" i="13" l="1"/>
  <c r="AA14" i="13"/>
  <c r="J8" i="8"/>
  <c r="I9" i="8"/>
  <c r="Z16" i="13" l="1"/>
  <c r="AA15" i="13"/>
  <c r="K8" i="8"/>
  <c r="J9" i="8"/>
  <c r="Z17" i="13" l="1"/>
  <c r="AA16" i="13"/>
  <c r="L8" i="8"/>
  <c r="K9" i="8"/>
  <c r="Z18" i="13" l="1"/>
  <c r="AA17" i="13"/>
  <c r="M8" i="8"/>
  <c r="L9" i="8"/>
  <c r="Z19" i="13" l="1"/>
  <c r="AA18" i="13"/>
  <c r="N8" i="8"/>
  <c r="M9" i="8"/>
  <c r="Z20" i="13" l="1"/>
  <c r="AA19" i="13"/>
  <c r="O8" i="8"/>
  <c r="N9" i="8"/>
  <c r="Z21" i="13" l="1"/>
  <c r="AA20" i="13"/>
  <c r="P8" i="8"/>
  <c r="O9" i="8"/>
  <c r="Z22" i="13" l="1"/>
  <c r="AA21" i="13"/>
  <c r="Q8" i="8"/>
  <c r="P9" i="8"/>
  <c r="Z23" i="13" l="1"/>
  <c r="AA22" i="13"/>
  <c r="R8" i="8"/>
  <c r="Q9" i="8"/>
  <c r="Z24" i="13" l="1"/>
  <c r="AA23" i="13"/>
  <c r="S8" i="8"/>
  <c r="R9" i="8"/>
  <c r="Z25" i="13" l="1"/>
  <c r="AA25" i="13" s="1"/>
  <c r="AA24" i="13"/>
  <c r="T8" i="8"/>
  <c r="S9" i="8"/>
  <c r="U8" i="8" l="1"/>
  <c r="T9" i="8"/>
  <c r="V8" i="8" l="1"/>
  <c r="U9" i="8"/>
  <c r="W8" i="8" l="1"/>
  <c r="V9" i="8"/>
  <c r="X8" i="8" l="1"/>
  <c r="W9" i="8"/>
  <c r="Y8" i="8" l="1"/>
  <c r="X9" i="8"/>
  <c r="Z8" i="8" l="1"/>
  <c r="Y9" i="8"/>
  <c r="AA8" i="8" l="1"/>
  <c r="Z9" i="8"/>
  <c r="AB8" i="8" l="1"/>
  <c r="AA9" i="8"/>
  <c r="AC8" i="8" l="1"/>
  <c r="AB9" i="8"/>
  <c r="AD8" i="8" l="1"/>
  <c r="AC9" i="8"/>
  <c r="AE8" i="8" l="1"/>
  <c r="AD9" i="8"/>
  <c r="AF8" i="8" l="1"/>
  <c r="AE9" i="8"/>
  <c r="AG8" i="8" l="1"/>
  <c r="AG9" i="8" s="1"/>
  <c r="AF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B7" authorId="0" shapeId="0" xr:uid="{00000000-0006-0000-0600-000001000000}">
      <text>
        <r>
          <rPr>
            <sz val="9"/>
            <color indexed="81"/>
            <rFont val="MS P ゴシック"/>
            <family val="3"/>
            <charset val="128"/>
          </rPr>
          <t>該当月の初日を入力（例：2021/4/1）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E7" authorId="0" shapeId="0" xr:uid="{00000000-0006-0000-0B00-000001000000}">
      <text>
        <r>
          <rPr>
            <sz val="9"/>
            <color indexed="81"/>
            <rFont val="MS P ゴシック"/>
            <family val="3"/>
            <charset val="128"/>
          </rPr>
          <t>該当月の初日を入力（例；2021/4/1）</t>
        </r>
      </text>
    </comment>
  </commentList>
</comments>
</file>

<file path=xl/sharedStrings.xml><?xml version="1.0" encoding="utf-8"?>
<sst xmlns="http://schemas.openxmlformats.org/spreadsheetml/2006/main" count="550" uniqueCount="344">
  <si>
    <t>(１)</t>
    <phoneticPr fontId="2"/>
  </si>
  <si>
    <t>警備実施要領</t>
    <rPh sb="0" eb="2">
      <t>ケイビ</t>
    </rPh>
    <rPh sb="2" eb="4">
      <t>ジッシ</t>
    </rPh>
    <rPh sb="4" eb="6">
      <t>ヨウリョウ</t>
    </rPh>
    <phoneticPr fontId="2"/>
  </si>
  <si>
    <t>(２)</t>
    <phoneticPr fontId="2"/>
  </si>
  <si>
    <t>警備業務日課</t>
    <rPh sb="0" eb="2">
      <t>ケイビ</t>
    </rPh>
    <rPh sb="2" eb="4">
      <t>ギョウム</t>
    </rPh>
    <rPh sb="4" eb="6">
      <t>ニッカ</t>
    </rPh>
    <phoneticPr fontId="2"/>
  </si>
  <si>
    <t>(３)</t>
    <phoneticPr fontId="2"/>
  </si>
  <si>
    <t>巡回経路</t>
    <rPh sb="0" eb="2">
      <t>ジュンカイ</t>
    </rPh>
    <rPh sb="2" eb="4">
      <t>ケイロ</t>
    </rPh>
    <phoneticPr fontId="2"/>
  </si>
  <si>
    <t>(４)</t>
    <phoneticPr fontId="2"/>
  </si>
  <si>
    <t>緊急時連絡体制・連絡先</t>
    <rPh sb="0" eb="3">
      <t>キンキュウジ</t>
    </rPh>
    <rPh sb="3" eb="5">
      <t>レンラク</t>
    </rPh>
    <rPh sb="5" eb="7">
      <t>タイセイ</t>
    </rPh>
    <rPh sb="8" eb="11">
      <t>レンラクサキ</t>
    </rPh>
    <phoneticPr fontId="2"/>
  </si>
  <si>
    <t>(５)</t>
    <phoneticPr fontId="2"/>
  </si>
  <si>
    <t>警備員名簿</t>
    <rPh sb="0" eb="3">
      <t>ケイビイン</t>
    </rPh>
    <rPh sb="3" eb="5">
      <t>メイボ</t>
    </rPh>
    <phoneticPr fontId="2"/>
  </si>
  <si>
    <t>２</t>
    <phoneticPr fontId="2"/>
  </si>
  <si>
    <t>３</t>
    <phoneticPr fontId="2"/>
  </si>
  <si>
    <t>(６)</t>
    <phoneticPr fontId="2"/>
  </si>
  <si>
    <t>警備日誌</t>
    <rPh sb="0" eb="2">
      <t>ケイビ</t>
    </rPh>
    <rPh sb="2" eb="4">
      <t>ニッシ</t>
    </rPh>
    <phoneticPr fontId="2"/>
  </si>
  <si>
    <t>警備員配置表</t>
    <rPh sb="0" eb="3">
      <t>ケイビイン</t>
    </rPh>
    <rPh sb="3" eb="5">
      <t>ハイチ</t>
    </rPh>
    <rPh sb="5" eb="6">
      <t>ヒョウ</t>
    </rPh>
    <phoneticPr fontId="2"/>
  </si>
  <si>
    <t>来訪者出入管理表</t>
    <rPh sb="0" eb="3">
      <t>ライホウシャ</t>
    </rPh>
    <rPh sb="3" eb="5">
      <t>デイ</t>
    </rPh>
    <rPh sb="5" eb="8">
      <t>カンリヒョウ</t>
    </rPh>
    <phoneticPr fontId="2"/>
  </si>
  <si>
    <t>鍵授受簿</t>
    <rPh sb="0" eb="1">
      <t>カギ</t>
    </rPh>
    <rPh sb="1" eb="3">
      <t>ジュジュ</t>
    </rPh>
    <rPh sb="3" eb="4">
      <t>ボ</t>
    </rPh>
    <phoneticPr fontId="2"/>
  </si>
  <si>
    <t>（受注者）</t>
    <rPh sb="1" eb="4">
      <t>ジュチュウシャ</t>
    </rPh>
    <phoneticPr fontId="2"/>
  </si>
  <si>
    <t>住所</t>
    <rPh sb="0" eb="2">
      <t>ジュウショ</t>
    </rPh>
    <phoneticPr fontId="2"/>
  </si>
  <si>
    <t>商号</t>
    <rPh sb="0" eb="2">
      <t>ショウゴウ</t>
    </rPh>
    <phoneticPr fontId="2"/>
  </si>
  <si>
    <t>氏名</t>
    <rPh sb="0" eb="2">
      <t>シメイ</t>
    </rPh>
    <phoneticPr fontId="2"/>
  </si>
  <si>
    <t>目次</t>
    <rPh sb="0" eb="2">
      <t>モクジ</t>
    </rPh>
    <phoneticPr fontId="2"/>
  </si>
  <si>
    <t>警 備 実 施 計 画 書</t>
    <rPh sb="0" eb="1">
      <t>ケイ</t>
    </rPh>
    <rPh sb="2" eb="3">
      <t>ビ</t>
    </rPh>
    <rPh sb="4" eb="5">
      <t>ジツ</t>
    </rPh>
    <rPh sb="6" eb="7">
      <t>シ</t>
    </rPh>
    <rPh sb="8" eb="9">
      <t>ケイ</t>
    </rPh>
    <rPh sb="10" eb="11">
      <t>ガ</t>
    </rPh>
    <rPh sb="12" eb="13">
      <t>ショ</t>
    </rPh>
    <phoneticPr fontId="2"/>
  </si>
  <si>
    <t>　沖縄県下水道事務所長　殿</t>
    <rPh sb="1" eb="4">
      <t>オキナワケン</t>
    </rPh>
    <rPh sb="4" eb="7">
      <t>ゲスイドウ</t>
    </rPh>
    <rPh sb="7" eb="10">
      <t>ジムショ</t>
    </rPh>
    <rPh sb="10" eb="11">
      <t>チョウ</t>
    </rPh>
    <rPh sb="12" eb="13">
      <t>トノ</t>
    </rPh>
    <phoneticPr fontId="2"/>
  </si>
  <si>
    <t>警備員の経歴書</t>
    <rPh sb="0" eb="3">
      <t>ケイビイン</t>
    </rPh>
    <rPh sb="4" eb="7">
      <t>ケイレキショ</t>
    </rPh>
    <phoneticPr fontId="2"/>
  </si>
  <si>
    <t>４</t>
    <phoneticPr fontId="2"/>
  </si>
  <si>
    <t>様式２</t>
    <rPh sb="0" eb="2">
      <t>ヨウシキ</t>
    </rPh>
    <phoneticPr fontId="2"/>
  </si>
  <si>
    <t>様式３</t>
    <rPh sb="0" eb="2">
      <t>ヨウシキ</t>
    </rPh>
    <phoneticPr fontId="2"/>
  </si>
  <si>
    <t>様式４</t>
    <rPh sb="0" eb="2">
      <t>ヨウシキ</t>
    </rPh>
    <phoneticPr fontId="2"/>
  </si>
  <si>
    <t>様式５</t>
    <rPh sb="0" eb="2">
      <t>ヨウシキ</t>
    </rPh>
    <phoneticPr fontId="2"/>
  </si>
  <si>
    <t>様式６</t>
    <rPh sb="0" eb="2">
      <t>ヨウシキ</t>
    </rPh>
    <phoneticPr fontId="2"/>
  </si>
  <si>
    <t>生年月日</t>
    <rPh sb="0" eb="2">
      <t>セイネン</t>
    </rPh>
    <rPh sb="2" eb="4">
      <t>ガッピ</t>
    </rPh>
    <phoneticPr fontId="2"/>
  </si>
  <si>
    <t>年齢</t>
    <rPh sb="0" eb="2">
      <t>ネンレイ</t>
    </rPh>
    <phoneticPr fontId="2"/>
  </si>
  <si>
    <t>採用年月日</t>
    <rPh sb="0" eb="2">
      <t>サイヨウ</t>
    </rPh>
    <rPh sb="2" eb="5">
      <t>ネンガッピ</t>
    </rPh>
    <phoneticPr fontId="2"/>
  </si>
  <si>
    <t>１</t>
    <phoneticPr fontId="2"/>
  </si>
  <si>
    <t>４</t>
    <phoneticPr fontId="2"/>
  </si>
  <si>
    <t>５</t>
    <phoneticPr fontId="2"/>
  </si>
  <si>
    <t>６</t>
    <phoneticPr fontId="2"/>
  </si>
  <si>
    <t>７</t>
    <phoneticPr fontId="2"/>
  </si>
  <si>
    <t>８</t>
    <phoneticPr fontId="2"/>
  </si>
  <si>
    <t>警備員の健康診断書写し</t>
    <rPh sb="0" eb="3">
      <t>ケイビイン</t>
    </rPh>
    <rPh sb="4" eb="6">
      <t>ケンコウ</t>
    </rPh>
    <rPh sb="6" eb="9">
      <t>シンダンショ</t>
    </rPh>
    <rPh sb="9" eb="10">
      <t>ウツ</t>
    </rPh>
    <phoneticPr fontId="2"/>
  </si>
  <si>
    <t>使用する様式（指定様式以外）　*該当する場合</t>
    <rPh sb="0" eb="2">
      <t>シヨウ</t>
    </rPh>
    <rPh sb="4" eb="6">
      <t>ヨウシキ</t>
    </rPh>
    <rPh sb="7" eb="9">
      <t>シテイ</t>
    </rPh>
    <rPh sb="9" eb="11">
      <t>ヨウシキ</t>
    </rPh>
    <rPh sb="11" eb="13">
      <t>イガイ</t>
    </rPh>
    <rPh sb="16" eb="18">
      <t>ガイトウ</t>
    </rPh>
    <rPh sb="20" eb="22">
      <t>バアイ</t>
    </rPh>
    <phoneticPr fontId="2"/>
  </si>
  <si>
    <t>（記載要領）</t>
    <rPh sb="1" eb="3">
      <t>キサイ</t>
    </rPh>
    <rPh sb="3" eb="5">
      <t>ヨウリョウ</t>
    </rPh>
    <phoneticPr fontId="2"/>
  </si>
  <si>
    <t>１　配置予定の全ての警備員について記入すること。</t>
    <rPh sb="2" eb="4">
      <t>ハイチ</t>
    </rPh>
    <rPh sb="4" eb="6">
      <t>ヨテイ</t>
    </rPh>
    <rPh sb="7" eb="8">
      <t>スベ</t>
    </rPh>
    <rPh sb="10" eb="13">
      <t>ケイビイン</t>
    </rPh>
    <rPh sb="17" eb="19">
      <t>キニュウ</t>
    </rPh>
    <phoneticPr fontId="2"/>
  </si>
  <si>
    <t>２　年齢は、履行期間初日（４月１日）現在の年齢を記入すること。</t>
    <rPh sb="2" eb="4">
      <t>ネンレイ</t>
    </rPh>
    <rPh sb="6" eb="8">
      <t>リコウ</t>
    </rPh>
    <rPh sb="8" eb="10">
      <t>キカン</t>
    </rPh>
    <rPh sb="10" eb="12">
      <t>ショニチ</t>
    </rPh>
    <rPh sb="14" eb="15">
      <t>ガツ</t>
    </rPh>
    <rPh sb="16" eb="17">
      <t>ニチ</t>
    </rPh>
    <rPh sb="18" eb="20">
      <t>ゲンザイ</t>
    </rPh>
    <rPh sb="21" eb="23">
      <t>ネンレイ</t>
    </rPh>
    <rPh sb="24" eb="26">
      <t>キニュウ</t>
    </rPh>
    <phoneticPr fontId="2"/>
  </si>
  <si>
    <t>３　住所は、本人の現住所を記入すること。</t>
    <rPh sb="2" eb="4">
      <t>ジュウショ</t>
    </rPh>
    <rPh sb="6" eb="8">
      <t>ホンニン</t>
    </rPh>
    <rPh sb="9" eb="12">
      <t>ゲンジュウショ</t>
    </rPh>
    <rPh sb="13" eb="15">
      <t>キニュウ</t>
    </rPh>
    <phoneticPr fontId="2"/>
  </si>
  <si>
    <t>様式１⑵</t>
    <rPh sb="0" eb="2">
      <t>ヨウシキ</t>
    </rPh>
    <phoneticPr fontId="2"/>
  </si>
  <si>
    <t>事故報告書</t>
    <rPh sb="0" eb="2">
      <t>ジコ</t>
    </rPh>
    <rPh sb="2" eb="5">
      <t>ホウコクショ</t>
    </rPh>
    <phoneticPr fontId="2"/>
  </si>
  <si>
    <t>様式１⑴</t>
    <rPh sb="0" eb="2">
      <t>ヨウシキ</t>
    </rPh>
    <phoneticPr fontId="2"/>
  </si>
  <si>
    <t>宜野湾市伊佐三丁目12番１号</t>
    <rPh sb="0" eb="4">
      <t>ギノワンシ</t>
    </rPh>
    <rPh sb="4" eb="6">
      <t>イサ</t>
    </rPh>
    <rPh sb="6" eb="9">
      <t>サンチョウメ</t>
    </rPh>
    <rPh sb="11" eb="12">
      <t>バン</t>
    </rPh>
    <rPh sb="13" eb="14">
      <t>ゴウ</t>
    </rPh>
    <phoneticPr fontId="2"/>
  </si>
  <si>
    <t>沖縄　太郎</t>
    <rPh sb="0" eb="2">
      <t>オキナワ</t>
    </rPh>
    <rPh sb="3" eb="5">
      <t>タロウ</t>
    </rPh>
    <phoneticPr fontId="2"/>
  </si>
  <si>
    <t>○　指定様式以外の様式を使用する場合は、指定様式の内容が具備されている</t>
    <rPh sb="2" eb="4">
      <t>シテイ</t>
    </rPh>
    <rPh sb="4" eb="6">
      <t>ヨウシキ</t>
    </rPh>
    <rPh sb="6" eb="8">
      <t>イガイ</t>
    </rPh>
    <rPh sb="9" eb="11">
      <t>ヨウシキ</t>
    </rPh>
    <rPh sb="12" eb="14">
      <t>シヨウ</t>
    </rPh>
    <rPh sb="16" eb="18">
      <t>バアイ</t>
    </rPh>
    <rPh sb="20" eb="22">
      <t>シテイ</t>
    </rPh>
    <rPh sb="22" eb="24">
      <t>ヨウシキ</t>
    </rPh>
    <rPh sb="25" eb="27">
      <t>ナイヨウ</t>
    </rPh>
    <rPh sb="28" eb="30">
      <t>グビ</t>
    </rPh>
    <phoneticPr fontId="2"/>
  </si>
  <si>
    <t>　様式を使用すること。</t>
    <rPh sb="1" eb="3">
      <t>ヨウシキ</t>
    </rPh>
    <rPh sb="4" eb="6">
      <t>シヨウ</t>
    </rPh>
    <phoneticPr fontId="2"/>
  </si>
  <si>
    <t>○　様式１⑴～⑹に関しては指定様式以外の様式を使用しても、警備実施計画</t>
    <rPh sb="2" eb="4">
      <t>ヨウシキ</t>
    </rPh>
    <rPh sb="9" eb="10">
      <t>カン</t>
    </rPh>
    <rPh sb="13" eb="15">
      <t>シテイ</t>
    </rPh>
    <rPh sb="15" eb="17">
      <t>ヨウシキ</t>
    </rPh>
    <rPh sb="17" eb="19">
      <t>イガイ</t>
    </rPh>
    <rPh sb="20" eb="22">
      <t>ヨウシキ</t>
    </rPh>
    <rPh sb="23" eb="25">
      <t>シヨウ</t>
    </rPh>
    <rPh sb="29" eb="31">
      <t>ケイビ</t>
    </rPh>
    <rPh sb="31" eb="33">
      <t>ジッシ</t>
    </rPh>
    <rPh sb="33" eb="35">
      <t>ケイカク</t>
    </rPh>
    <phoneticPr fontId="2"/>
  </si>
  <si>
    <t>　書８の報告は不要。</t>
    <rPh sb="1" eb="2">
      <t>ショ</t>
    </rPh>
    <rPh sb="4" eb="6">
      <t>ホウコク</t>
    </rPh>
    <rPh sb="7" eb="9">
      <t>フヨウ</t>
    </rPh>
    <phoneticPr fontId="2"/>
  </si>
  <si>
    <t>浄化センター敷地内警備業務委託_提出書類・指定様式一覧</t>
    <rPh sb="0" eb="2">
      <t>ジョウカ</t>
    </rPh>
    <rPh sb="6" eb="9">
      <t>シキチナイ</t>
    </rPh>
    <rPh sb="9" eb="11">
      <t>ケイビ</t>
    </rPh>
    <rPh sb="11" eb="13">
      <t>ギョウム</t>
    </rPh>
    <rPh sb="13" eb="15">
      <t>イタク</t>
    </rPh>
    <rPh sb="16" eb="18">
      <t>テイシュツ</t>
    </rPh>
    <rPh sb="18" eb="20">
      <t>ショルイ</t>
    </rPh>
    <rPh sb="21" eb="23">
      <t>シテイ</t>
    </rPh>
    <rPh sb="23" eb="25">
      <t>ヨウシキ</t>
    </rPh>
    <rPh sb="25" eb="27">
      <t>イチラン</t>
    </rPh>
    <phoneticPr fontId="2"/>
  </si>
  <si>
    <t>様式１⑸</t>
    <rPh sb="0" eb="2">
      <t>ヨウシキ</t>
    </rPh>
    <phoneticPr fontId="2"/>
  </si>
  <si>
    <t>　警備業務委託契約書及び警備業務仕様書に基づき、以下の要領により実施する。</t>
    <rPh sb="1" eb="3">
      <t>ケイビ</t>
    </rPh>
    <rPh sb="3" eb="5">
      <t>ギョウム</t>
    </rPh>
    <rPh sb="5" eb="7">
      <t>イタク</t>
    </rPh>
    <rPh sb="7" eb="10">
      <t>ケイヤクショ</t>
    </rPh>
    <rPh sb="10" eb="11">
      <t>オヨ</t>
    </rPh>
    <rPh sb="12" eb="14">
      <t>ケイビ</t>
    </rPh>
    <rPh sb="14" eb="16">
      <t>ギョウム</t>
    </rPh>
    <rPh sb="16" eb="19">
      <t>シヨウショ</t>
    </rPh>
    <rPh sb="20" eb="21">
      <t>モト</t>
    </rPh>
    <rPh sb="24" eb="26">
      <t>イカ</t>
    </rPh>
    <rPh sb="27" eb="29">
      <t>ヨウリョウ</t>
    </rPh>
    <rPh sb="32" eb="34">
      <t>ジッシ</t>
    </rPh>
    <phoneticPr fontId="2"/>
  </si>
  <si>
    <t>　</t>
    <phoneticPr fontId="2"/>
  </si>
  <si>
    <t>警備員</t>
    <rPh sb="0" eb="3">
      <t>ケイビイン</t>
    </rPh>
    <phoneticPr fontId="2"/>
  </si>
  <si>
    <t>（内線***）</t>
    <rPh sb="1" eb="3">
      <t>ナイセン</t>
    </rPh>
    <phoneticPr fontId="2"/>
  </si>
  <si>
    <t>TEL　****</t>
    <phoneticPr fontId="2"/>
  </si>
  <si>
    <t>警察</t>
    <rPh sb="0" eb="2">
      <t>ケイサツ</t>
    </rPh>
    <phoneticPr fontId="2"/>
  </si>
  <si>
    <t>消防</t>
    <rPh sb="0" eb="2">
      <t>ショウボウ</t>
    </rPh>
    <phoneticPr fontId="2"/>
  </si>
  <si>
    <t>110番</t>
    <rPh sb="3" eb="4">
      <t>バン</t>
    </rPh>
    <phoneticPr fontId="2"/>
  </si>
  <si>
    <t>119番</t>
    <rPh sb="3" eb="4">
      <t>バン</t>
    </rPh>
    <phoneticPr fontId="2"/>
  </si>
  <si>
    <t>****浄化センター</t>
    <rPh sb="4" eb="6">
      <t>ジョウカ</t>
    </rPh>
    <phoneticPr fontId="2"/>
  </si>
  <si>
    <t>中央監視室</t>
    <rPh sb="0" eb="2">
      <t>チュウオウ</t>
    </rPh>
    <rPh sb="2" eb="5">
      <t>カンシシツ</t>
    </rPh>
    <phoneticPr fontId="2"/>
  </si>
  <si>
    <t>応援スタッフ</t>
    <rPh sb="0" eb="2">
      <t>オウエン</t>
    </rPh>
    <phoneticPr fontId="2"/>
  </si>
  <si>
    <t>受注者
指令担当</t>
    <rPh sb="0" eb="3">
      <t>ジュチュウシャ</t>
    </rPh>
    <rPh sb="4" eb="6">
      <t>シレイ</t>
    </rPh>
    <rPh sb="6" eb="8">
      <t>タントウ</t>
    </rPh>
    <phoneticPr fontId="2"/>
  </si>
  <si>
    <t>【記載例】</t>
    <rPh sb="1" eb="4">
      <t>キサイレイ</t>
    </rPh>
    <phoneticPr fontId="2"/>
  </si>
  <si>
    <t>下水道事務所</t>
    <rPh sb="0" eb="3">
      <t>ゲスイドウ</t>
    </rPh>
    <rPh sb="3" eb="6">
      <t>ジムショ</t>
    </rPh>
    <phoneticPr fontId="2"/>
  </si>
  <si>
    <t>※警備員から受注者本部への連絡</t>
    <rPh sb="1" eb="4">
      <t>ケイビイン</t>
    </rPh>
    <rPh sb="6" eb="9">
      <t>ジュチュウシャ</t>
    </rPh>
    <rPh sb="9" eb="11">
      <t>ホンブ</t>
    </rPh>
    <rPh sb="13" eb="15">
      <t>レンラク</t>
    </rPh>
    <phoneticPr fontId="2"/>
  </si>
  <si>
    <t>方法、指揮系統について記載する</t>
    <rPh sb="0" eb="2">
      <t>ホウホウ</t>
    </rPh>
    <rPh sb="3" eb="5">
      <t>シキ</t>
    </rPh>
    <rPh sb="5" eb="7">
      <t>ケイトウ</t>
    </rPh>
    <rPh sb="11" eb="13">
      <t>キサイ</t>
    </rPh>
    <phoneticPr fontId="2"/>
  </si>
  <si>
    <t>※警備員から浄化センター、中央</t>
    <rPh sb="1" eb="4">
      <t>ケイビイン</t>
    </rPh>
    <rPh sb="6" eb="8">
      <t>ジョウカ</t>
    </rPh>
    <rPh sb="13" eb="15">
      <t>チュウオウ</t>
    </rPh>
    <phoneticPr fontId="2"/>
  </si>
  <si>
    <t>監視室への連絡体制は必須（下水</t>
    <rPh sb="0" eb="3">
      <t>カンシシツ</t>
    </rPh>
    <rPh sb="5" eb="7">
      <t>レンラク</t>
    </rPh>
    <rPh sb="7" eb="9">
      <t>タイセイ</t>
    </rPh>
    <rPh sb="10" eb="12">
      <t>ヒッス</t>
    </rPh>
    <rPh sb="13" eb="15">
      <t>ゲスイ</t>
    </rPh>
    <phoneticPr fontId="2"/>
  </si>
  <si>
    <t>道事務所へは浄化センターから）</t>
    <rPh sb="0" eb="1">
      <t>ドウ</t>
    </rPh>
    <rPh sb="1" eb="4">
      <t>ジムショ</t>
    </rPh>
    <rPh sb="6" eb="8">
      <t>ジョウカ</t>
    </rPh>
    <phoneticPr fontId="2"/>
  </si>
  <si>
    <t>１　警備方式・警備体制</t>
    <rPh sb="1" eb="3">
      <t>ケイビ</t>
    </rPh>
    <rPh sb="3" eb="5">
      <t>ホウシキ</t>
    </rPh>
    <rPh sb="6" eb="8">
      <t>ケイビ</t>
    </rPh>
    <rPh sb="8" eb="10">
      <t>タイセイ</t>
    </rPh>
    <phoneticPr fontId="2"/>
  </si>
  <si>
    <t>２　警備内容</t>
    <rPh sb="2" eb="4">
      <t>ケイビ</t>
    </rPh>
    <rPh sb="4" eb="6">
      <t>ナイヨウ</t>
    </rPh>
    <phoneticPr fontId="2"/>
  </si>
  <si>
    <t>（※上記を基本に別途詳記して構わない）</t>
    <rPh sb="2" eb="4">
      <t>ジョウキ</t>
    </rPh>
    <rPh sb="5" eb="7">
      <t>キホン</t>
    </rPh>
    <rPh sb="8" eb="10">
      <t>ベット</t>
    </rPh>
    <rPh sb="10" eb="12">
      <t>ショウキ</t>
    </rPh>
    <rPh sb="14" eb="15">
      <t>カマ</t>
    </rPh>
    <phoneticPr fontId="2"/>
  </si>
  <si>
    <t>３　立哨・巡視・監視等の時間</t>
    <rPh sb="2" eb="4">
      <t>リッショウ</t>
    </rPh>
    <rPh sb="5" eb="7">
      <t>ジュンシ</t>
    </rPh>
    <rPh sb="8" eb="10">
      <t>カンシ</t>
    </rPh>
    <rPh sb="10" eb="11">
      <t>トウ</t>
    </rPh>
    <rPh sb="12" eb="14">
      <t>ジカン</t>
    </rPh>
    <phoneticPr fontId="2"/>
  </si>
  <si>
    <t>４　巡回経路</t>
    <rPh sb="2" eb="4">
      <t>ジュンカイ</t>
    </rPh>
    <rPh sb="4" eb="6">
      <t>ケイロ</t>
    </rPh>
    <phoneticPr fontId="2"/>
  </si>
  <si>
    <t>５　緊急時連絡体制・指揮系統</t>
    <rPh sb="2" eb="5">
      <t>キンキュウジ</t>
    </rPh>
    <rPh sb="5" eb="7">
      <t>レンラク</t>
    </rPh>
    <rPh sb="7" eb="9">
      <t>タイセイ</t>
    </rPh>
    <rPh sb="10" eb="12">
      <t>シキ</t>
    </rPh>
    <rPh sb="12" eb="14">
      <t>ケイトウ</t>
    </rPh>
    <phoneticPr fontId="2"/>
  </si>
  <si>
    <t>６　派遣警備員</t>
    <rPh sb="2" eb="4">
      <t>ハケン</t>
    </rPh>
    <rPh sb="4" eb="7">
      <t>ケイビイン</t>
    </rPh>
    <phoneticPr fontId="2"/>
  </si>
  <si>
    <t>○方式：施設警備方式</t>
    <rPh sb="1" eb="3">
      <t>ホウシキ</t>
    </rPh>
    <rPh sb="4" eb="6">
      <t>シセツ</t>
    </rPh>
    <rPh sb="6" eb="8">
      <t>ケイビ</t>
    </rPh>
    <rPh sb="8" eb="10">
      <t>ホウシキ</t>
    </rPh>
    <phoneticPr fontId="2"/>
  </si>
  <si>
    <t>○体制：24時間、１名</t>
    <rPh sb="1" eb="3">
      <t>タイセイ</t>
    </rPh>
    <rPh sb="6" eb="8">
      <t>ジカン</t>
    </rPh>
    <rPh sb="10" eb="11">
      <t>メイ</t>
    </rPh>
    <phoneticPr fontId="2"/>
  </si>
  <si>
    <t>　立哨・巡視・監視等の時間は、警備業務日課（様式１⑶）による。</t>
    <rPh sb="1" eb="3">
      <t>リッショウ</t>
    </rPh>
    <rPh sb="4" eb="6">
      <t>ジュンシ</t>
    </rPh>
    <rPh sb="7" eb="9">
      <t>カンシ</t>
    </rPh>
    <rPh sb="9" eb="10">
      <t>トウ</t>
    </rPh>
    <rPh sb="11" eb="13">
      <t>ジカン</t>
    </rPh>
    <rPh sb="15" eb="17">
      <t>ケイビ</t>
    </rPh>
    <rPh sb="17" eb="19">
      <t>ギョウム</t>
    </rPh>
    <rPh sb="19" eb="21">
      <t>ニッカ</t>
    </rPh>
    <rPh sb="22" eb="24">
      <t>ヨウシキ</t>
    </rPh>
    <phoneticPr fontId="2"/>
  </si>
  <si>
    <t>　巡回経路は、様式１⑷による。</t>
    <rPh sb="1" eb="3">
      <t>ジュンカイ</t>
    </rPh>
    <rPh sb="3" eb="5">
      <t>ケイロ</t>
    </rPh>
    <rPh sb="7" eb="9">
      <t>ヨウシキ</t>
    </rPh>
    <phoneticPr fontId="2"/>
  </si>
  <si>
    <t>　緊急時の連絡体制・指揮系統は、様式１⑸による。</t>
    <rPh sb="1" eb="4">
      <t>キンキュウジ</t>
    </rPh>
    <rPh sb="5" eb="7">
      <t>レンラク</t>
    </rPh>
    <rPh sb="7" eb="9">
      <t>タイセイ</t>
    </rPh>
    <rPh sb="10" eb="12">
      <t>シキ</t>
    </rPh>
    <rPh sb="12" eb="14">
      <t>ケイトウ</t>
    </rPh>
    <rPh sb="16" eb="18">
      <t>ヨウシキ</t>
    </rPh>
    <phoneticPr fontId="2"/>
  </si>
  <si>
    <t>７　指定様式以外の使用様式</t>
    <rPh sb="2" eb="4">
      <t>シテイ</t>
    </rPh>
    <rPh sb="4" eb="6">
      <t>ヨウシキ</t>
    </rPh>
    <rPh sb="6" eb="8">
      <t>イガイ</t>
    </rPh>
    <rPh sb="9" eb="11">
      <t>シヨウ</t>
    </rPh>
    <rPh sb="11" eb="13">
      <t>ヨウシキ</t>
    </rPh>
    <phoneticPr fontId="2"/>
  </si>
  <si>
    <t>○事故、災害等緊急時における連絡体制・指揮系統図（各員連絡先含む）について</t>
    <rPh sb="1" eb="3">
      <t>ジコ</t>
    </rPh>
    <rPh sb="4" eb="6">
      <t>サイガイ</t>
    </rPh>
    <rPh sb="6" eb="7">
      <t>トウ</t>
    </rPh>
    <rPh sb="7" eb="10">
      <t>キンキュウジ</t>
    </rPh>
    <rPh sb="14" eb="16">
      <t>レンラク</t>
    </rPh>
    <rPh sb="16" eb="18">
      <t>タイセイ</t>
    </rPh>
    <rPh sb="19" eb="21">
      <t>シキ</t>
    </rPh>
    <rPh sb="21" eb="24">
      <t>ケイトウズ</t>
    </rPh>
    <rPh sb="25" eb="27">
      <t>カクイン</t>
    </rPh>
    <rPh sb="27" eb="29">
      <t>レンラク</t>
    </rPh>
    <rPh sb="29" eb="30">
      <t>サキ</t>
    </rPh>
    <rPh sb="30" eb="31">
      <t>フク</t>
    </rPh>
    <phoneticPr fontId="2"/>
  </si>
  <si>
    <t>記入すること。</t>
    <rPh sb="0" eb="2">
      <t>キニュウ</t>
    </rPh>
    <phoneticPr fontId="2"/>
  </si>
  <si>
    <t>緊急時連絡体制・指揮系統図</t>
    <rPh sb="0" eb="3">
      <t>キンキュウジ</t>
    </rPh>
    <rPh sb="3" eb="5">
      <t>レンラク</t>
    </rPh>
    <rPh sb="5" eb="7">
      <t>タイセイ</t>
    </rPh>
    <rPh sb="8" eb="10">
      <t>シキ</t>
    </rPh>
    <rPh sb="10" eb="13">
      <t>ケイトウズ</t>
    </rPh>
    <phoneticPr fontId="2"/>
  </si>
  <si>
    <t>こと（記載例通りでなくてよい）</t>
    <rPh sb="3" eb="6">
      <t>キサイレイ</t>
    </rPh>
    <rPh sb="6" eb="7">
      <t>ドオ</t>
    </rPh>
    <phoneticPr fontId="2"/>
  </si>
  <si>
    <t>受注者
本部</t>
    <rPh sb="0" eb="3">
      <t>ジュチュウシャ</t>
    </rPh>
    <rPh sb="4" eb="6">
      <t>ホンブ</t>
    </rPh>
    <phoneticPr fontId="2"/>
  </si>
  <si>
    <t>※警備業務委託契約書及び警備業務仕様書の添付は不要。</t>
    <rPh sb="1" eb="3">
      <t>ケイビ</t>
    </rPh>
    <rPh sb="3" eb="5">
      <t>ギョウム</t>
    </rPh>
    <rPh sb="5" eb="7">
      <t>イタク</t>
    </rPh>
    <rPh sb="7" eb="10">
      <t>ケイヤクショ</t>
    </rPh>
    <rPh sb="10" eb="11">
      <t>オヨ</t>
    </rPh>
    <rPh sb="12" eb="14">
      <t>ケイビ</t>
    </rPh>
    <rPh sb="14" eb="16">
      <t>ギョウム</t>
    </rPh>
    <rPh sb="16" eb="19">
      <t>シヨウショ</t>
    </rPh>
    <rPh sb="20" eb="22">
      <t>テンプ</t>
    </rPh>
    <rPh sb="23" eb="25">
      <t>フヨウ</t>
    </rPh>
    <phoneticPr fontId="2"/>
  </si>
  <si>
    <t>対象施設</t>
    <rPh sb="0" eb="2">
      <t>タイショウ</t>
    </rPh>
    <rPh sb="2" eb="4">
      <t>シセツ</t>
    </rPh>
    <phoneticPr fontId="2"/>
  </si>
  <si>
    <t>昼間勤務者</t>
    <rPh sb="0" eb="2">
      <t>ヒルマ</t>
    </rPh>
    <rPh sb="2" eb="5">
      <t>キンムシャ</t>
    </rPh>
    <phoneticPr fontId="2"/>
  </si>
  <si>
    <t>　　　　年　　月　　日（　　）</t>
    <rPh sb="4" eb="5">
      <t>ネン</t>
    </rPh>
    <rPh sb="7" eb="8">
      <t>ガツ</t>
    </rPh>
    <rPh sb="10" eb="11">
      <t>ニチ</t>
    </rPh>
    <phoneticPr fontId="2"/>
  </si>
  <si>
    <t>回</t>
    <rPh sb="0" eb="1">
      <t>カイ</t>
    </rPh>
    <phoneticPr fontId="2"/>
  </si>
  <si>
    <t>自</t>
    <rPh sb="0" eb="1">
      <t>ジ</t>
    </rPh>
    <phoneticPr fontId="2"/>
  </si>
  <si>
    <t>至</t>
    <rPh sb="0" eb="1">
      <t>イタ</t>
    </rPh>
    <phoneticPr fontId="2"/>
  </si>
  <si>
    <t>：</t>
    <phoneticPr fontId="2"/>
  </si>
  <si>
    <t>【晴曇雨】</t>
    <rPh sb="1" eb="2">
      <t>ハ</t>
    </rPh>
    <rPh sb="2" eb="3">
      <t>クモ</t>
    </rPh>
    <rPh sb="3" eb="4">
      <t>アメ</t>
    </rPh>
    <phoneticPr fontId="2"/>
  </si>
  <si>
    <t>警備員氏名</t>
    <rPh sb="0" eb="3">
      <t>ケイビイン</t>
    </rPh>
    <rPh sb="3" eb="5">
      <t>シメイ</t>
    </rPh>
    <phoneticPr fontId="2"/>
  </si>
  <si>
    <t>巡回箇所</t>
    <rPh sb="0" eb="2">
      <t>ジュンカイ</t>
    </rPh>
    <rPh sb="2" eb="4">
      <t>カショ</t>
    </rPh>
    <phoneticPr fontId="2"/>
  </si>
  <si>
    <t>異常の有無</t>
    <rPh sb="0" eb="2">
      <t>イジョウ</t>
    </rPh>
    <rPh sb="3" eb="5">
      <t>ウム</t>
    </rPh>
    <phoneticPr fontId="2"/>
  </si>
  <si>
    <t>有　無</t>
    <rPh sb="0" eb="1">
      <t>ア</t>
    </rPh>
    <rPh sb="2" eb="3">
      <t>ナ</t>
    </rPh>
    <phoneticPr fontId="2"/>
  </si>
  <si>
    <t>確認欄</t>
    <rPh sb="0" eb="2">
      <t>カクニン</t>
    </rPh>
    <rPh sb="2" eb="3">
      <t>ラン</t>
    </rPh>
    <phoneticPr fontId="2"/>
  </si>
  <si>
    <t>センター長</t>
    <rPh sb="4" eb="5">
      <t>チョウ</t>
    </rPh>
    <phoneticPr fontId="2"/>
  </si>
  <si>
    <t>担当</t>
    <rPh sb="0" eb="2">
      <t>タントウ</t>
    </rPh>
    <phoneticPr fontId="2"/>
  </si>
  <si>
    <t>[　　：　　～　　：　　]</t>
    <phoneticPr fontId="2"/>
  </si>
  <si>
    <t>異常の状況</t>
    <rPh sb="0" eb="2">
      <t>イジョウ</t>
    </rPh>
    <rPh sb="3" eb="5">
      <t>ジョウキョウ</t>
    </rPh>
    <phoneticPr fontId="2"/>
  </si>
  <si>
    <t>巡視時刻・
異常発見
の有無</t>
    <rPh sb="0" eb="2">
      <t>ジュンシ</t>
    </rPh>
    <rPh sb="2" eb="4">
      <t>ジコク</t>
    </rPh>
    <rPh sb="6" eb="8">
      <t>イジョウ</t>
    </rPh>
    <rPh sb="8" eb="10">
      <t>ハッケン</t>
    </rPh>
    <rPh sb="12" eb="14">
      <t>ウム</t>
    </rPh>
    <phoneticPr fontId="2"/>
  </si>
  <si>
    <t>報告事項</t>
    <rPh sb="0" eb="2">
      <t>ホウコク</t>
    </rPh>
    <rPh sb="2" eb="4">
      <t>ジコウ</t>
    </rPh>
    <phoneticPr fontId="2"/>
  </si>
  <si>
    <t>夜間勤務者</t>
    <rPh sb="0" eb="2">
      <t>ヤカン</t>
    </rPh>
    <rPh sb="2" eb="5">
      <t>キンムシャ</t>
    </rPh>
    <phoneticPr fontId="2"/>
  </si>
  <si>
    <t>警 備 日 誌</t>
    <rPh sb="0" eb="1">
      <t>ケイ</t>
    </rPh>
    <rPh sb="2" eb="3">
      <t>ビ</t>
    </rPh>
    <rPh sb="4" eb="5">
      <t>ニチ</t>
    </rPh>
    <rPh sb="6" eb="7">
      <t>シ</t>
    </rPh>
    <phoneticPr fontId="2"/>
  </si>
  <si>
    <t>受注者名</t>
    <rPh sb="0" eb="3">
      <t>ジュチュウシャ</t>
    </rPh>
    <rPh sb="3" eb="4">
      <t>メイ</t>
    </rPh>
    <phoneticPr fontId="2"/>
  </si>
  <si>
    <t>施錠・火気
の状況</t>
    <rPh sb="0" eb="2">
      <t>セジョウ</t>
    </rPh>
    <rPh sb="3" eb="5">
      <t>カキ</t>
    </rPh>
    <rPh sb="7" eb="9">
      <t>ジョウキョウ</t>
    </rPh>
    <phoneticPr fontId="2"/>
  </si>
  <si>
    <t>警 備 員 配 置 表</t>
    <rPh sb="0" eb="1">
      <t>ケイ</t>
    </rPh>
    <rPh sb="2" eb="3">
      <t>ビ</t>
    </rPh>
    <rPh sb="4" eb="5">
      <t>イン</t>
    </rPh>
    <rPh sb="6" eb="7">
      <t>ハイ</t>
    </rPh>
    <rPh sb="8" eb="9">
      <t>チ</t>
    </rPh>
    <rPh sb="10" eb="11">
      <t>ヒョウ</t>
    </rPh>
    <phoneticPr fontId="2"/>
  </si>
  <si>
    <t>警備員
氏名</t>
    <rPh sb="0" eb="3">
      <t>ケイビイン</t>
    </rPh>
    <rPh sb="4" eb="6">
      <t>シメイ</t>
    </rPh>
    <phoneticPr fontId="2"/>
  </si>
  <si>
    <t>←曜日</t>
    <rPh sb="1" eb="3">
      <t>ヨウビ</t>
    </rPh>
    <phoneticPr fontId="2"/>
  </si>
  <si>
    <t>昼</t>
    <rPh sb="0" eb="1">
      <t>ヒル</t>
    </rPh>
    <phoneticPr fontId="2"/>
  </si>
  <si>
    <t>夜</t>
    <rPh sb="0" eb="1">
      <t>ヨル</t>
    </rPh>
    <phoneticPr fontId="2"/>
  </si>
  <si>
    <t>記入例
沖縄　太郎</t>
    <rPh sb="0" eb="2">
      <t>キニュウ</t>
    </rPh>
    <rPh sb="2" eb="3">
      <t>レイ</t>
    </rPh>
    <rPh sb="4" eb="6">
      <t>オキナワ</t>
    </rPh>
    <rPh sb="7" eb="9">
      <t>タロウ</t>
    </rPh>
    <phoneticPr fontId="2"/>
  </si>
  <si>
    <t>昼勤</t>
    <rPh sb="0" eb="1">
      <t>ヒル</t>
    </rPh>
    <phoneticPr fontId="2"/>
  </si>
  <si>
    <t>夜勤</t>
    <rPh sb="0" eb="2">
      <t>ヤキン</t>
    </rPh>
    <phoneticPr fontId="2"/>
  </si>
  <si>
    <t>～</t>
    <phoneticPr fontId="2"/>
  </si>
  <si>
    <t>８　本業務に関する担当者</t>
    <rPh sb="2" eb="3">
      <t>ホン</t>
    </rPh>
    <rPh sb="3" eb="5">
      <t>ギョウム</t>
    </rPh>
    <rPh sb="6" eb="7">
      <t>カン</t>
    </rPh>
    <rPh sb="9" eb="11">
      <t>タントウ</t>
    </rPh>
    <rPh sb="11" eb="12">
      <t>シャ</t>
    </rPh>
    <phoneticPr fontId="2"/>
  </si>
  <si>
    <t>（受注者側の担当者・問い合わせ先を記載すること）</t>
    <rPh sb="1" eb="4">
      <t>ジュチュウシャ</t>
    </rPh>
    <rPh sb="4" eb="5">
      <t>ガワ</t>
    </rPh>
    <rPh sb="6" eb="9">
      <t>タントウシャ</t>
    </rPh>
    <rPh sb="10" eb="11">
      <t>ト</t>
    </rPh>
    <rPh sb="12" eb="13">
      <t>ア</t>
    </rPh>
    <rPh sb="15" eb="16">
      <t>サキ</t>
    </rPh>
    <rPh sb="17" eb="19">
      <t>キサイ</t>
    </rPh>
    <phoneticPr fontId="2"/>
  </si>
  <si>
    <t>この配置表に関する問い合わせ先</t>
    <rPh sb="2" eb="4">
      <t>ハイチ</t>
    </rPh>
    <rPh sb="4" eb="5">
      <t>ヒョウ</t>
    </rPh>
    <rPh sb="6" eb="7">
      <t>カン</t>
    </rPh>
    <rPh sb="9" eb="10">
      <t>ト</t>
    </rPh>
    <rPh sb="11" eb="12">
      <t>ア</t>
    </rPh>
    <rPh sb="14" eb="15">
      <t>サキ</t>
    </rPh>
    <phoneticPr fontId="2"/>
  </si>
  <si>
    <t>（担当者名）</t>
    <rPh sb="1" eb="4">
      <t>タントウシャ</t>
    </rPh>
    <rPh sb="4" eb="5">
      <t>メイ</t>
    </rPh>
    <phoneticPr fontId="2"/>
  </si>
  <si>
    <t>（連絡先）</t>
    <rPh sb="1" eb="4">
      <t>レンラクサキ</t>
    </rPh>
    <phoneticPr fontId="2"/>
  </si>
  <si>
    <t>←昼or夜を入力</t>
    <rPh sb="1" eb="2">
      <t>ヒル</t>
    </rPh>
    <rPh sb="4" eb="5">
      <t>ヨル</t>
    </rPh>
    <rPh sb="6" eb="8">
      <t>ニュウリョク</t>
    </rPh>
    <phoneticPr fontId="2"/>
  </si>
  <si>
    <t>←昼勤、夜勤の時間は受注者設定による</t>
    <rPh sb="1" eb="2">
      <t>ヒル</t>
    </rPh>
    <rPh sb="4" eb="6">
      <t>ヤキン</t>
    </rPh>
    <rPh sb="7" eb="9">
      <t>ジカン</t>
    </rPh>
    <rPh sb="10" eb="13">
      <t>ジュチュウシャ</t>
    </rPh>
    <rPh sb="13" eb="15">
      <t>セッテイ</t>
    </rPh>
    <phoneticPr fontId="2"/>
  </si>
  <si>
    <t>←配置表に不明な点が生じた場合の問い合わせ先を入力</t>
    <rPh sb="1" eb="3">
      <t>ハイチ</t>
    </rPh>
    <rPh sb="3" eb="4">
      <t>ヒョウ</t>
    </rPh>
    <rPh sb="5" eb="7">
      <t>フメイ</t>
    </rPh>
    <rPh sb="8" eb="9">
      <t>テン</t>
    </rPh>
    <rPh sb="10" eb="11">
      <t>ショウ</t>
    </rPh>
    <rPh sb="13" eb="15">
      <t>バアイ</t>
    </rPh>
    <rPh sb="16" eb="17">
      <t>ト</t>
    </rPh>
    <rPh sb="18" eb="19">
      <t>ア</t>
    </rPh>
    <rPh sb="21" eb="22">
      <t>サキ</t>
    </rPh>
    <rPh sb="23" eb="25">
      <t>ニュウリョク</t>
    </rPh>
    <phoneticPr fontId="2"/>
  </si>
  <si>
    <t>月末までに、翌月の配置表を提出すること</t>
    <rPh sb="0" eb="2">
      <t>ゲツマツ</t>
    </rPh>
    <rPh sb="6" eb="8">
      <t>ヨクゲツ</t>
    </rPh>
    <rPh sb="9" eb="11">
      <t>ハイチ</t>
    </rPh>
    <rPh sb="11" eb="12">
      <t>ヒョウ</t>
    </rPh>
    <rPh sb="13" eb="15">
      <t>テイシュツ</t>
    </rPh>
    <phoneticPr fontId="2"/>
  </si>
  <si>
    <t>提出先：浄化センター</t>
    <rPh sb="0" eb="3">
      <t>テイシュツサキ</t>
    </rPh>
    <rPh sb="4" eb="6">
      <t>ジョウカ</t>
    </rPh>
    <phoneticPr fontId="2"/>
  </si>
  <si>
    <t>当該日の勤務完了後（夜勤）に提出すること。</t>
    <rPh sb="0" eb="2">
      <t>トウガイ</t>
    </rPh>
    <rPh sb="2" eb="3">
      <t>ビ</t>
    </rPh>
    <rPh sb="4" eb="6">
      <t>キンム</t>
    </rPh>
    <rPh sb="6" eb="9">
      <t>カンリョウゴ</t>
    </rPh>
    <rPh sb="10" eb="12">
      <t>ヤキン</t>
    </rPh>
    <rPh sb="14" eb="16">
      <t>テイシュツ</t>
    </rPh>
    <phoneticPr fontId="2"/>
  </si>
  <si>
    <t>←該当月初日を入力すると、日にちと曜日が自動入力</t>
    <rPh sb="1" eb="3">
      <t>ガイトウ</t>
    </rPh>
    <rPh sb="3" eb="4">
      <t>ツキ</t>
    </rPh>
    <rPh sb="4" eb="6">
      <t>ショニチ</t>
    </rPh>
    <rPh sb="7" eb="9">
      <t>ニュウリョク</t>
    </rPh>
    <rPh sb="13" eb="14">
      <t>ヒ</t>
    </rPh>
    <rPh sb="17" eb="19">
      <t>ヨウビ</t>
    </rPh>
    <rPh sb="20" eb="22">
      <t>ジドウ</t>
    </rPh>
    <rPh sb="22" eb="24">
      <t>ニュウリョク</t>
    </rPh>
    <phoneticPr fontId="2"/>
  </si>
  <si>
    <t>←提出日を入力</t>
    <rPh sb="1" eb="4">
      <t>テイシュツビ</t>
    </rPh>
    <rPh sb="5" eb="7">
      <t>ニュウリョク</t>
    </rPh>
    <phoneticPr fontId="2"/>
  </si>
  <si>
    <t>契約締結時は指定された日までに下水道事務所へ提出すること</t>
    <rPh sb="0" eb="2">
      <t>ケイヤク</t>
    </rPh>
    <rPh sb="2" eb="4">
      <t>テイケツ</t>
    </rPh>
    <rPh sb="4" eb="5">
      <t>ジ</t>
    </rPh>
    <rPh sb="6" eb="8">
      <t>シテイ</t>
    </rPh>
    <rPh sb="11" eb="12">
      <t>ヒ</t>
    </rPh>
    <rPh sb="15" eb="18">
      <t>ゲスイドウ</t>
    </rPh>
    <rPh sb="18" eb="21">
      <t>ジムショ</t>
    </rPh>
    <rPh sb="22" eb="24">
      <t>テイシュツ</t>
    </rPh>
    <phoneticPr fontId="2"/>
  </si>
  <si>
    <t>記載内容変更時は、随時下水道事務所へ提出すること</t>
    <rPh sb="0" eb="2">
      <t>キサイ</t>
    </rPh>
    <rPh sb="2" eb="4">
      <t>ナイヨウ</t>
    </rPh>
    <rPh sb="4" eb="7">
      <t>ヘンコウジ</t>
    </rPh>
    <rPh sb="9" eb="11">
      <t>ズイジ</t>
    </rPh>
    <rPh sb="11" eb="14">
      <t>ゲスイドウ</t>
    </rPh>
    <rPh sb="14" eb="17">
      <t>ジムショ</t>
    </rPh>
    <rPh sb="18" eb="20">
      <t>テイシュツ</t>
    </rPh>
    <phoneticPr fontId="2"/>
  </si>
  <si>
    <t>代表者印を押印すること</t>
    <rPh sb="0" eb="2">
      <t>ダイヒョウ</t>
    </rPh>
    <rPh sb="2" eb="3">
      <t>シャ</t>
    </rPh>
    <rPh sb="3" eb="4">
      <t>イン</t>
    </rPh>
    <rPh sb="5" eb="7">
      <t>オウイン</t>
    </rPh>
    <phoneticPr fontId="2"/>
  </si>
  <si>
    <t>←指定様式以外を使用しない場合は削除すること</t>
    <rPh sb="1" eb="3">
      <t>シテイ</t>
    </rPh>
    <rPh sb="3" eb="5">
      <t>ヨウシキ</t>
    </rPh>
    <rPh sb="5" eb="7">
      <t>イガイ</t>
    </rPh>
    <rPh sb="8" eb="10">
      <t>シヨウ</t>
    </rPh>
    <rPh sb="13" eb="15">
      <t>バアイ</t>
    </rPh>
    <rPh sb="16" eb="18">
      <t>サクジョ</t>
    </rPh>
    <phoneticPr fontId="2"/>
  </si>
  <si>
    <t>←警備員のサインのみで可（認印押印は不要）</t>
    <rPh sb="1" eb="4">
      <t>ケイビイン</t>
    </rPh>
    <rPh sb="11" eb="12">
      <t>カ</t>
    </rPh>
    <rPh sb="13" eb="14">
      <t>ミト</t>
    </rPh>
    <rPh sb="14" eb="15">
      <t>イン</t>
    </rPh>
    <rPh sb="15" eb="17">
      <t>オウイン</t>
    </rPh>
    <rPh sb="18" eb="20">
      <t>フヨウ</t>
    </rPh>
    <phoneticPr fontId="2"/>
  </si>
  <si>
    <t>日</t>
    <rPh sb="0" eb="1">
      <t>ヒ</t>
    </rPh>
    <phoneticPr fontId="2"/>
  </si>
  <si>
    <t>備考</t>
    <rPh sb="0" eb="2">
      <t>ビコウ</t>
    </rPh>
    <phoneticPr fontId="2"/>
  </si>
  <si>
    <t>時</t>
    <rPh sb="0" eb="1">
      <t>ジ</t>
    </rPh>
    <phoneticPr fontId="2"/>
  </si>
  <si>
    <t>分</t>
    <rPh sb="0" eb="1">
      <t>フン</t>
    </rPh>
    <phoneticPr fontId="2"/>
  </si>
  <si>
    <t>鍵 授 受 簿</t>
    <rPh sb="0" eb="1">
      <t>カギ</t>
    </rPh>
    <rPh sb="2" eb="3">
      <t>ジュ</t>
    </rPh>
    <rPh sb="4" eb="5">
      <t>ウケ</t>
    </rPh>
    <rPh sb="6" eb="7">
      <t>ボ</t>
    </rPh>
    <phoneticPr fontId="2"/>
  </si>
  <si>
    <r>
      <t>←日にち（31日の欄まで表示；</t>
    </r>
    <r>
      <rPr>
        <u/>
        <sz val="10"/>
        <color theme="1"/>
        <rFont val="Yu Gothic UI"/>
        <family val="3"/>
        <charset val="128"/>
      </rPr>
      <t>不要欄は非表示</t>
    </r>
    <r>
      <rPr>
        <sz val="10"/>
        <color theme="1"/>
        <rFont val="Yu Gothic UI"/>
        <family val="3"/>
        <charset val="128"/>
      </rPr>
      <t>）</t>
    </r>
    <rPh sb="1" eb="2">
      <t>ヒ</t>
    </rPh>
    <rPh sb="7" eb="8">
      <t>ニチ</t>
    </rPh>
    <rPh sb="9" eb="10">
      <t>ラン</t>
    </rPh>
    <rPh sb="12" eb="14">
      <t>ヒョウジ</t>
    </rPh>
    <rPh sb="15" eb="17">
      <t>フヨウ</t>
    </rPh>
    <rPh sb="17" eb="18">
      <t>ラン</t>
    </rPh>
    <rPh sb="19" eb="22">
      <t>ヒヒョウジ</t>
    </rPh>
    <phoneticPr fontId="2"/>
  </si>
  <si>
    <t>曜日</t>
    <rPh sb="0" eb="2">
      <t>ヨウビ</t>
    </rPh>
    <phoneticPr fontId="2"/>
  </si>
  <si>
    <t>←対象施設を選択（宜野湾浄化センターの受注者は、別途下水道事務所も出力）</t>
    <rPh sb="1" eb="3">
      <t>タイショウ</t>
    </rPh>
    <rPh sb="3" eb="5">
      <t>シセツ</t>
    </rPh>
    <rPh sb="6" eb="8">
      <t>センタク</t>
    </rPh>
    <rPh sb="9" eb="12">
      <t>ギノワン</t>
    </rPh>
    <rPh sb="12" eb="14">
      <t>ジョウカ</t>
    </rPh>
    <rPh sb="19" eb="22">
      <t>ジュチュウシャ</t>
    </rPh>
    <rPh sb="24" eb="26">
      <t>ベット</t>
    </rPh>
    <rPh sb="26" eb="29">
      <t>ゲスイドウ</t>
    </rPh>
    <rPh sb="29" eb="32">
      <t>ジムショ</t>
    </rPh>
    <rPh sb="33" eb="35">
      <t>シュツリョク</t>
    </rPh>
    <phoneticPr fontId="2"/>
  </si>
  <si>
    <t>職員氏名</t>
    <rPh sb="0" eb="2">
      <t>ショクイン</t>
    </rPh>
    <rPh sb="2" eb="4">
      <t>シメイ</t>
    </rPh>
    <phoneticPr fontId="2"/>
  </si>
  <si>
    <t>鍵の受け取り</t>
    <rPh sb="0" eb="1">
      <t>カギ</t>
    </rPh>
    <rPh sb="2" eb="3">
      <t>ウ</t>
    </rPh>
    <rPh sb="4" eb="5">
      <t>ト</t>
    </rPh>
    <phoneticPr fontId="2"/>
  </si>
  <si>
    <t>鍵の引き渡し</t>
    <rPh sb="0" eb="1">
      <t>カギ</t>
    </rPh>
    <rPh sb="2" eb="3">
      <t>ヒ</t>
    </rPh>
    <rPh sb="4" eb="5">
      <t>ワタ</t>
    </rPh>
    <phoneticPr fontId="2"/>
  </si>
  <si>
    <t>当該月の終了後、警備日誌と併せて提出すること</t>
    <rPh sb="0" eb="2">
      <t>トウガイ</t>
    </rPh>
    <rPh sb="2" eb="3">
      <t>ツキ</t>
    </rPh>
    <rPh sb="4" eb="7">
      <t>シュウリョウゴ</t>
    </rPh>
    <rPh sb="8" eb="10">
      <t>ケイビ</t>
    </rPh>
    <rPh sb="10" eb="12">
      <t>ニッシ</t>
    </rPh>
    <rPh sb="13" eb="14">
      <t>アワ</t>
    </rPh>
    <rPh sb="16" eb="18">
      <t>テイシュツ</t>
    </rPh>
    <phoneticPr fontId="2"/>
  </si>
  <si>
    <t>月日</t>
    <rPh sb="0" eb="1">
      <t>ツキ</t>
    </rPh>
    <rPh sb="1" eb="2">
      <t>ヒ</t>
    </rPh>
    <phoneticPr fontId="2"/>
  </si>
  <si>
    <t>会社名</t>
    <rPh sb="0" eb="2">
      <t>カイシャ</t>
    </rPh>
    <rPh sb="2" eb="3">
      <t>メイ</t>
    </rPh>
    <phoneticPr fontId="2"/>
  </si>
  <si>
    <t>車両No.</t>
    <rPh sb="0" eb="2">
      <t>シャリョウ</t>
    </rPh>
    <phoneticPr fontId="2"/>
  </si>
  <si>
    <t>行先</t>
    <rPh sb="0" eb="2">
      <t>イキサキ</t>
    </rPh>
    <phoneticPr fontId="2"/>
  </si>
  <si>
    <t>用件</t>
    <rPh sb="0" eb="2">
      <t>ヨウケン</t>
    </rPh>
    <phoneticPr fontId="2"/>
  </si>
  <si>
    <t>入時間</t>
    <rPh sb="0" eb="1">
      <t>イ</t>
    </rPh>
    <rPh sb="1" eb="3">
      <t>ジカン</t>
    </rPh>
    <phoneticPr fontId="2"/>
  </si>
  <si>
    <t>出時間　※</t>
    <rPh sb="0" eb="1">
      <t>デ</t>
    </rPh>
    <rPh sb="1" eb="3">
      <t>ジカン</t>
    </rPh>
    <phoneticPr fontId="2"/>
  </si>
  <si>
    <t>/</t>
    <phoneticPr fontId="2"/>
  </si>
  <si>
    <t>：</t>
    <phoneticPr fontId="2"/>
  </si>
  <si>
    <t>※出時間は、警備員が確認し記入すること。</t>
    <rPh sb="1" eb="2">
      <t>デ</t>
    </rPh>
    <rPh sb="2" eb="4">
      <t>ジカン</t>
    </rPh>
    <rPh sb="6" eb="9">
      <t>ケイビイン</t>
    </rPh>
    <rPh sb="10" eb="12">
      <t>カクニン</t>
    </rPh>
    <rPh sb="13" eb="15">
      <t>キニュウ</t>
    </rPh>
    <phoneticPr fontId="2"/>
  </si>
  <si>
    <t>令和　　年　　月</t>
    <rPh sb="0" eb="2">
      <t>レイワ</t>
    </rPh>
    <rPh sb="4" eb="5">
      <t>ネン</t>
    </rPh>
    <rPh sb="7" eb="8">
      <t>ガツ</t>
    </rPh>
    <phoneticPr fontId="2"/>
  </si>
  <si>
    <t>←対象施設を選択</t>
    <rPh sb="1" eb="3">
      <t>タイショウ</t>
    </rPh>
    <rPh sb="3" eb="5">
      <t>シセツ</t>
    </rPh>
    <rPh sb="6" eb="8">
      <t>センタク</t>
    </rPh>
    <phoneticPr fontId="2"/>
  </si>
  <si>
    <t>　指定様式（様式２～６）以外の様式を使用する。使用する様式は、別添の</t>
    <rPh sb="1" eb="3">
      <t>シテイ</t>
    </rPh>
    <rPh sb="3" eb="5">
      <t>ヨウシキ</t>
    </rPh>
    <rPh sb="6" eb="8">
      <t>ヨウシキ</t>
    </rPh>
    <rPh sb="12" eb="14">
      <t>イガイ</t>
    </rPh>
    <rPh sb="15" eb="17">
      <t>ヨウシキ</t>
    </rPh>
    <rPh sb="18" eb="20">
      <t>シヨウ</t>
    </rPh>
    <rPh sb="23" eb="25">
      <t>シヨウ</t>
    </rPh>
    <rPh sb="27" eb="29">
      <t>ヨウシキ</t>
    </rPh>
    <rPh sb="31" eb="33">
      <t>ベッテン</t>
    </rPh>
    <phoneticPr fontId="2"/>
  </si>
  <si>
    <t>とおりである。</t>
    <phoneticPr fontId="2"/>
  </si>
  <si>
    <t>　派遣する警備員は、警備員名簿（様式１⑹）に記載する人員、当該人員の</t>
    <rPh sb="1" eb="3">
      <t>ハケン</t>
    </rPh>
    <rPh sb="5" eb="8">
      <t>ケイビイン</t>
    </rPh>
    <rPh sb="10" eb="13">
      <t>ケイビイン</t>
    </rPh>
    <rPh sb="13" eb="15">
      <t>メイボ</t>
    </rPh>
    <rPh sb="16" eb="18">
      <t>ヨウシキ</t>
    </rPh>
    <rPh sb="22" eb="24">
      <t>キサイ</t>
    </rPh>
    <rPh sb="26" eb="28">
      <t>ジンイン</t>
    </rPh>
    <rPh sb="29" eb="31">
      <t>トウガイ</t>
    </rPh>
    <rPh sb="31" eb="33">
      <t>ジンイン</t>
    </rPh>
    <phoneticPr fontId="2"/>
  </si>
  <si>
    <t>経歴書及び健康診断書の写しは添付のとおりである。</t>
    <rPh sb="0" eb="3">
      <t>ケイレキショ</t>
    </rPh>
    <rPh sb="3" eb="4">
      <t>オヨ</t>
    </rPh>
    <rPh sb="5" eb="7">
      <t>ケンコウ</t>
    </rPh>
    <rPh sb="7" eb="10">
      <t>シンダンショ</t>
    </rPh>
    <rPh sb="11" eb="12">
      <t>ウツ</t>
    </rPh>
    <rPh sb="14" eb="16">
      <t>テンプ</t>
    </rPh>
    <phoneticPr fontId="2"/>
  </si>
  <si>
    <t>警 備 員 名 簿</t>
    <rPh sb="0" eb="1">
      <t>ケイ</t>
    </rPh>
    <rPh sb="2" eb="3">
      <t>ビ</t>
    </rPh>
    <rPh sb="4" eb="5">
      <t>イン</t>
    </rPh>
    <rPh sb="6" eb="7">
      <t>ナ</t>
    </rPh>
    <rPh sb="8" eb="9">
      <t>ボ</t>
    </rPh>
    <phoneticPr fontId="2"/>
  </si>
  <si>
    <t>警 備 実 施 要 領</t>
    <rPh sb="0" eb="1">
      <t>ケイ</t>
    </rPh>
    <rPh sb="2" eb="3">
      <t>ビ</t>
    </rPh>
    <rPh sb="4" eb="5">
      <t>ジツ</t>
    </rPh>
    <rPh sb="6" eb="7">
      <t>シ</t>
    </rPh>
    <rPh sb="8" eb="9">
      <t>ヨウ</t>
    </rPh>
    <rPh sb="10" eb="11">
      <t>リョウ</t>
    </rPh>
    <phoneticPr fontId="2"/>
  </si>
  <si>
    <t>業務名</t>
    <rPh sb="0" eb="3">
      <t>ギョウムメイ</t>
    </rPh>
    <phoneticPr fontId="2"/>
  </si>
  <si>
    <t>内訳</t>
    <rPh sb="0" eb="2">
      <t>ウチワケ</t>
    </rPh>
    <phoneticPr fontId="2"/>
  </si>
  <si>
    <t>１</t>
    <phoneticPr fontId="2"/>
  </si>
  <si>
    <t>２</t>
    <phoneticPr fontId="2"/>
  </si>
  <si>
    <t>３</t>
    <phoneticPr fontId="2"/>
  </si>
  <si>
    <t>４</t>
    <phoneticPr fontId="2"/>
  </si>
  <si>
    <t>〔１－（２＋３）〕</t>
    <phoneticPr fontId="2"/>
  </si>
  <si>
    <t>　上記のとおり請求します。</t>
    <rPh sb="1" eb="3">
      <t>ジョウキ</t>
    </rPh>
    <rPh sb="7" eb="9">
      <t>セイキュウ</t>
    </rPh>
    <phoneticPr fontId="2"/>
  </si>
  <si>
    <t>　沖縄県下水道事務所長　　殿</t>
    <rPh sb="1" eb="4">
      <t>オキナワケン</t>
    </rPh>
    <rPh sb="4" eb="7">
      <t>ゲスイドウ</t>
    </rPh>
    <rPh sb="7" eb="10">
      <t>ジムショ</t>
    </rPh>
    <rPh sb="10" eb="11">
      <t>チョウ</t>
    </rPh>
    <rPh sb="13" eb="14">
      <t>トノ</t>
    </rPh>
    <phoneticPr fontId="2"/>
  </si>
  <si>
    <t>下記口座に振り替えてください。</t>
    <rPh sb="0" eb="2">
      <t>カキ</t>
    </rPh>
    <rPh sb="2" eb="4">
      <t>コウザ</t>
    </rPh>
    <rPh sb="5" eb="6">
      <t>フ</t>
    </rPh>
    <rPh sb="7" eb="8">
      <t>カ</t>
    </rPh>
    <phoneticPr fontId="2"/>
  </si>
  <si>
    <t>預金の種類</t>
    <rPh sb="0" eb="2">
      <t>ヨキン</t>
    </rPh>
    <rPh sb="3" eb="5">
      <t>シュルイ</t>
    </rPh>
    <phoneticPr fontId="2"/>
  </si>
  <si>
    <t>銀行・支店名</t>
    <rPh sb="0" eb="2">
      <t>ギンコウ</t>
    </rPh>
    <rPh sb="3" eb="6">
      <t>シテンメイ</t>
    </rPh>
    <phoneticPr fontId="2"/>
  </si>
  <si>
    <t>口座番号</t>
    <rPh sb="0" eb="2">
      <t>コウザ</t>
    </rPh>
    <rPh sb="2" eb="4">
      <t>バンゴウ</t>
    </rPh>
    <phoneticPr fontId="2"/>
  </si>
  <si>
    <t>口座名義</t>
    <rPh sb="0" eb="2">
      <t>コウザ</t>
    </rPh>
    <rPh sb="2" eb="4">
      <t>メイギ</t>
    </rPh>
    <phoneticPr fontId="2"/>
  </si>
  <si>
    <t>契約額</t>
    <rPh sb="0" eb="3">
      <t>ケイヤクガク</t>
    </rPh>
    <phoneticPr fontId="2"/>
  </si>
  <si>
    <t>受領済額</t>
    <rPh sb="0" eb="2">
      <t>ジュリョウ</t>
    </rPh>
    <rPh sb="2" eb="3">
      <t>ズ</t>
    </rPh>
    <rPh sb="3" eb="4">
      <t>ガク</t>
    </rPh>
    <phoneticPr fontId="2"/>
  </si>
  <si>
    <t>今回請求額</t>
    <rPh sb="0" eb="2">
      <t>コンカイ</t>
    </rPh>
    <rPh sb="2" eb="5">
      <t>セイキュウガク</t>
    </rPh>
    <phoneticPr fontId="2"/>
  </si>
  <si>
    <t>差引残額</t>
    <rPh sb="0" eb="2">
      <t>サシヒキ</t>
    </rPh>
    <rPh sb="2" eb="4">
      <t>ザンガク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</si>
  <si>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</si>
  <si>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</si>
  <si>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</si>
  <si>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</si>
  <si>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</si>
  <si>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</si>
  <si>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検査済</t>
    <rPh sb="0" eb="2">
      <t>ケンサ</t>
    </rPh>
    <rPh sb="2" eb="3">
      <t>ズ</t>
    </rPh>
    <phoneticPr fontId="2"/>
  </si>
  <si>
    <t>令和　　年　　月　　日</t>
    <rPh sb="0" eb="2">
      <t>レイワ</t>
    </rPh>
    <rPh sb="4" eb="5">
      <t>ネン</t>
    </rPh>
    <rPh sb="7" eb="8">
      <t>ガツ</t>
    </rPh>
    <rPh sb="10" eb="11">
      <t>ニチ</t>
    </rPh>
    <phoneticPr fontId="2"/>
  </si>
  <si>
    <t>印</t>
    <rPh sb="0" eb="1">
      <t>イン</t>
    </rPh>
    <phoneticPr fontId="2"/>
  </si>
  <si>
    <t>請　求　額</t>
    <rPh sb="0" eb="1">
      <t>ショウ</t>
    </rPh>
    <rPh sb="2" eb="3">
      <t>モトム</t>
    </rPh>
    <rPh sb="4" eb="5">
      <t>ガク</t>
    </rPh>
    <phoneticPr fontId="2"/>
  </si>
  <si>
    <t>請　求　書</t>
    <rPh sb="0" eb="1">
      <t>ショウ</t>
    </rPh>
    <rPh sb="2" eb="3">
      <t>モトム</t>
    </rPh>
    <rPh sb="4" eb="5">
      <t>ショ</t>
    </rPh>
    <phoneticPr fontId="2"/>
  </si>
  <si>
    <t>（</t>
    <phoneticPr fontId="2"/>
  </si>
  <si>
    <t>）</t>
    <phoneticPr fontId="2"/>
  </si>
  <si>
    <t>回数</t>
    <rPh sb="0" eb="2">
      <t>カイスウ</t>
    </rPh>
    <phoneticPr fontId="2"/>
  </si>
  <si>
    <t>契約金額</t>
    <rPh sb="0" eb="3">
      <t>ケイヤクキン</t>
    </rPh>
    <rPh sb="3" eb="4">
      <t>ガク</t>
    </rPh>
    <phoneticPr fontId="2"/>
  </si>
  <si>
    <t>契約情報</t>
    <rPh sb="0" eb="2">
      <t>ケイヤク</t>
    </rPh>
    <rPh sb="2" eb="4">
      <t>ジョウホウ</t>
    </rPh>
    <phoneticPr fontId="2"/>
  </si>
  <si>
    <t>契約月数</t>
    <rPh sb="0" eb="2">
      <t>ケイヤク</t>
    </rPh>
    <rPh sb="2" eb="4">
      <t>ツキスウ</t>
    </rPh>
    <phoneticPr fontId="2"/>
  </si>
  <si>
    <t>支払月額</t>
    <rPh sb="0" eb="2">
      <t>シハライ</t>
    </rPh>
    <rPh sb="2" eb="4">
      <t>ゲツガク</t>
    </rPh>
    <phoneticPr fontId="2"/>
  </si>
  <si>
    <t>支払月・回数</t>
    <rPh sb="0" eb="2">
      <t>シハライ</t>
    </rPh>
    <rPh sb="2" eb="3">
      <t>ツキ</t>
    </rPh>
    <rPh sb="4" eb="6">
      <t>カイスウ</t>
    </rPh>
    <phoneticPr fontId="2"/>
  </si>
  <si>
    <t>（最終月）</t>
    <rPh sb="1" eb="4">
      <t>サイシュウツキ</t>
    </rPh>
    <phoneticPr fontId="2"/>
  </si>
  <si>
    <t>提出不要</t>
    <rPh sb="0" eb="2">
      <t>テイシュツ</t>
    </rPh>
    <rPh sb="2" eb="4">
      <t>フヨウ</t>
    </rPh>
    <phoneticPr fontId="2"/>
  </si>
  <si>
    <t>一定期間、警備員待機室で保管しておくこと</t>
    <rPh sb="0" eb="2">
      <t>イッテイ</t>
    </rPh>
    <rPh sb="2" eb="4">
      <t>キカン</t>
    </rPh>
    <rPh sb="5" eb="8">
      <t>ケイビイン</t>
    </rPh>
    <rPh sb="8" eb="11">
      <t>タイキシツ</t>
    </rPh>
    <rPh sb="12" eb="14">
      <t>ホカン</t>
    </rPh>
    <phoneticPr fontId="2"/>
  </si>
  <si>
    <t>受注者名</t>
    <rPh sb="0" eb="3">
      <t>ジュチュウシャ</t>
    </rPh>
    <rPh sb="3" eb="4">
      <t>メイ</t>
    </rPh>
    <phoneticPr fontId="2"/>
  </si>
  <si>
    <t>対象施設</t>
    <rPh sb="0" eb="2">
      <t>タイショウ</t>
    </rPh>
    <rPh sb="2" eb="4">
      <t>シセツ</t>
    </rPh>
    <phoneticPr fontId="2"/>
  </si>
  <si>
    <t>発生年月日</t>
    <rPh sb="0" eb="2">
      <t>ハッセイ</t>
    </rPh>
    <rPh sb="2" eb="5">
      <t>ネンガッピ</t>
    </rPh>
    <phoneticPr fontId="2"/>
  </si>
  <si>
    <t>発生時間</t>
    <rPh sb="0" eb="2">
      <t>ハッセイ</t>
    </rPh>
    <rPh sb="2" eb="4">
      <t>ジカン</t>
    </rPh>
    <phoneticPr fontId="2"/>
  </si>
  <si>
    <t>発生場所</t>
    <rPh sb="0" eb="2">
      <t>ハッセイ</t>
    </rPh>
    <rPh sb="2" eb="4">
      <t>バショ</t>
    </rPh>
    <phoneticPr fontId="2"/>
  </si>
  <si>
    <t>当事者</t>
    <rPh sb="0" eb="3">
      <t>トウジシャ</t>
    </rPh>
    <phoneticPr fontId="2"/>
  </si>
  <si>
    <t>対処方法</t>
    <rPh sb="0" eb="2">
      <t>タイショ</t>
    </rPh>
    <rPh sb="2" eb="4">
      <t>ホウホウ</t>
    </rPh>
    <phoneticPr fontId="2"/>
  </si>
  <si>
    <t>その他</t>
    <rPh sb="2" eb="3">
      <t>タ</t>
    </rPh>
    <phoneticPr fontId="2"/>
  </si>
  <si>
    <t>年　　月　　日（　　）</t>
    <rPh sb="0" eb="1">
      <t>ネン</t>
    </rPh>
    <rPh sb="3" eb="4">
      <t>ガツ</t>
    </rPh>
    <rPh sb="6" eb="7">
      <t>ニチ</t>
    </rPh>
    <phoneticPr fontId="2"/>
  </si>
  <si>
    <t>頃</t>
    <rPh sb="0" eb="1">
      <t>コロ</t>
    </rPh>
    <phoneticPr fontId="2"/>
  </si>
  <si>
    <t>※不明な場合は不明と記載</t>
    <rPh sb="1" eb="3">
      <t>フメイ</t>
    </rPh>
    <rPh sb="4" eb="6">
      <t>バアイ</t>
    </rPh>
    <rPh sb="7" eb="9">
      <t>フメイ</t>
    </rPh>
    <rPh sb="10" eb="12">
      <t>キサイ</t>
    </rPh>
    <phoneticPr fontId="2"/>
  </si>
  <si>
    <t>事故等
の内容</t>
    <rPh sb="0" eb="2">
      <t>ジコ</t>
    </rPh>
    <rPh sb="2" eb="3">
      <t>トウ</t>
    </rPh>
    <rPh sb="5" eb="7">
      <t>ナイヨウ</t>
    </rPh>
    <phoneticPr fontId="2"/>
  </si>
  <si>
    <t>※現場の写真等があれば添付</t>
    <rPh sb="1" eb="3">
      <t>ゲンバ</t>
    </rPh>
    <rPh sb="4" eb="6">
      <t>シャシン</t>
    </rPh>
    <rPh sb="6" eb="7">
      <t>トウ</t>
    </rPh>
    <rPh sb="11" eb="13">
      <t>テンプ</t>
    </rPh>
    <phoneticPr fontId="2"/>
  </si>
  <si>
    <t>　上記のとおり処理しましたので、報告します。</t>
    <rPh sb="1" eb="3">
      <t>ジョウキ</t>
    </rPh>
    <rPh sb="7" eb="9">
      <t>ショリ</t>
    </rPh>
    <rPh sb="16" eb="18">
      <t>ホウコク</t>
    </rPh>
    <phoneticPr fontId="2"/>
  </si>
  <si>
    <t>　　年　　月　　日</t>
    <rPh sb="2" eb="3">
      <t>ネン</t>
    </rPh>
    <rPh sb="5" eb="6">
      <t>ガツ</t>
    </rPh>
    <rPh sb="8" eb="9">
      <t>ニチ</t>
    </rPh>
    <phoneticPr fontId="2"/>
  </si>
  <si>
    <t>←押印は不要</t>
    <rPh sb="1" eb="3">
      <t>オウイン</t>
    </rPh>
    <rPh sb="4" eb="6">
      <t>フヨウ</t>
    </rPh>
    <phoneticPr fontId="2"/>
  </si>
  <si>
    <t>担当</t>
    <rPh sb="0" eb="2">
      <t>タントウ</t>
    </rPh>
    <phoneticPr fontId="2"/>
  </si>
  <si>
    <t>センター長</t>
    <rPh sb="4" eb="5">
      <t>チョウ</t>
    </rPh>
    <phoneticPr fontId="2"/>
  </si>
  <si>
    <t>浄化センター</t>
    <rPh sb="0" eb="2">
      <t>ジョウカ</t>
    </rPh>
    <phoneticPr fontId="2"/>
  </si>
  <si>
    <t>下水道事務所</t>
    <rPh sb="0" eb="3">
      <t>ゲスイドウ</t>
    </rPh>
    <rPh sb="3" eb="6">
      <t>ジムショ</t>
    </rPh>
    <phoneticPr fontId="2"/>
  </si>
  <si>
    <t>所長</t>
    <rPh sb="0" eb="2">
      <t>ショチョウ</t>
    </rPh>
    <phoneticPr fontId="2"/>
  </si>
  <si>
    <t>庶務班長</t>
    <rPh sb="0" eb="2">
      <t>ショム</t>
    </rPh>
    <rPh sb="2" eb="4">
      <t>ハンチョウ</t>
    </rPh>
    <phoneticPr fontId="2"/>
  </si>
  <si>
    <t>　　班長</t>
    <rPh sb="2" eb="4">
      <t>ハンチョウ</t>
    </rPh>
    <phoneticPr fontId="2"/>
  </si>
  <si>
    <t>※受注者確認欄</t>
    <rPh sb="1" eb="4">
      <t>ジュチュウシャ</t>
    </rPh>
    <rPh sb="4" eb="6">
      <t>カクニン</t>
    </rPh>
    <rPh sb="6" eb="7">
      <t>ラン</t>
    </rPh>
    <phoneticPr fontId="2"/>
  </si>
  <si>
    <t>随時報告</t>
    <rPh sb="0" eb="2">
      <t>ズイジ</t>
    </rPh>
    <rPh sb="2" eb="4">
      <t>ホウコク</t>
    </rPh>
    <phoneticPr fontId="2"/>
  </si>
  <si>
    <t>：</t>
    <phoneticPr fontId="2"/>
  </si>
  <si>
    <t>発見者</t>
    <rPh sb="0" eb="2">
      <t>ハッケン</t>
    </rPh>
    <rPh sb="2" eb="3">
      <t>モノ</t>
    </rPh>
    <phoneticPr fontId="2"/>
  </si>
  <si>
    <t>時間</t>
    <rPh sb="0" eb="2">
      <t>ジカン</t>
    </rPh>
    <phoneticPr fontId="2"/>
  </si>
  <si>
    <t>所要時間
（分）</t>
    <rPh sb="0" eb="2">
      <t>ショヨウ</t>
    </rPh>
    <rPh sb="2" eb="4">
      <t>ジカン</t>
    </rPh>
    <rPh sb="6" eb="7">
      <t>フン</t>
    </rPh>
    <phoneticPr fontId="2"/>
  </si>
  <si>
    <t>業務内容</t>
    <rPh sb="0" eb="2">
      <t>ギョウム</t>
    </rPh>
    <rPh sb="2" eb="4">
      <t>ナイヨウ</t>
    </rPh>
    <phoneticPr fontId="2"/>
  </si>
  <si>
    <t>立哨</t>
    <rPh sb="0" eb="2">
      <t>リッショウ</t>
    </rPh>
    <phoneticPr fontId="2"/>
  </si>
  <si>
    <t>警備員待機室前にて出入車両等に対応</t>
    <rPh sb="0" eb="3">
      <t>ケイビイン</t>
    </rPh>
    <rPh sb="3" eb="6">
      <t>タイキシツ</t>
    </rPh>
    <rPh sb="6" eb="7">
      <t>マエ</t>
    </rPh>
    <rPh sb="9" eb="11">
      <t>デイ</t>
    </rPh>
    <rPh sb="11" eb="13">
      <t>シャリョウ</t>
    </rPh>
    <rPh sb="13" eb="14">
      <t>トウ</t>
    </rPh>
    <rPh sb="15" eb="17">
      <t>タイオウ</t>
    </rPh>
    <phoneticPr fontId="2"/>
  </si>
  <si>
    <t>監視</t>
    <rPh sb="0" eb="2">
      <t>カンシ</t>
    </rPh>
    <phoneticPr fontId="2"/>
  </si>
  <si>
    <t>警備員待機室内にて監視及び出入車両等に対応</t>
    <rPh sb="0" eb="3">
      <t>ケイビイン</t>
    </rPh>
    <rPh sb="3" eb="6">
      <t>タイキシツ</t>
    </rPh>
    <rPh sb="6" eb="7">
      <t>ナイ</t>
    </rPh>
    <rPh sb="9" eb="11">
      <t>カンシ</t>
    </rPh>
    <rPh sb="11" eb="12">
      <t>オヨ</t>
    </rPh>
    <rPh sb="13" eb="15">
      <t>デイ</t>
    </rPh>
    <rPh sb="15" eb="17">
      <t>シャリョウ</t>
    </rPh>
    <rPh sb="17" eb="18">
      <t>トウ</t>
    </rPh>
    <rPh sb="19" eb="21">
      <t>タイオウ</t>
    </rPh>
    <phoneticPr fontId="2"/>
  </si>
  <si>
    <t>～</t>
    <phoneticPr fontId="2"/>
  </si>
  <si>
    <t>巡視</t>
    <rPh sb="0" eb="2">
      <t>ジュンシ</t>
    </rPh>
    <phoneticPr fontId="2"/>
  </si>
  <si>
    <t>場内巡回</t>
    <rPh sb="0" eb="2">
      <t>ジョウナイ</t>
    </rPh>
    <rPh sb="2" eb="4">
      <t>ジュンカイ</t>
    </rPh>
    <phoneticPr fontId="2"/>
  </si>
  <si>
    <t>休憩</t>
    <rPh sb="0" eb="2">
      <t>キュウケイ</t>
    </rPh>
    <phoneticPr fontId="2"/>
  </si>
  <si>
    <t>（警備員待機室にて休憩）</t>
    <rPh sb="1" eb="4">
      <t>ケイビイン</t>
    </rPh>
    <rPh sb="4" eb="7">
      <t>タイキシツ</t>
    </rPh>
    <rPh sb="9" eb="11">
      <t>キュウケイ</t>
    </rPh>
    <phoneticPr fontId="2"/>
  </si>
  <si>
    <t>警備員待機室前にて出入車両等に対応、引継</t>
    <rPh sb="0" eb="3">
      <t>ケイビイン</t>
    </rPh>
    <rPh sb="3" eb="6">
      <t>タイキシツ</t>
    </rPh>
    <rPh sb="6" eb="7">
      <t>マエ</t>
    </rPh>
    <rPh sb="9" eb="11">
      <t>デイ</t>
    </rPh>
    <rPh sb="11" eb="13">
      <t>シャリョウ</t>
    </rPh>
    <rPh sb="13" eb="14">
      <t>トウ</t>
    </rPh>
    <rPh sb="15" eb="17">
      <t>タイオウ</t>
    </rPh>
    <rPh sb="18" eb="20">
      <t>ヒキツギ</t>
    </rPh>
    <phoneticPr fontId="2"/>
  </si>
  <si>
    <t>（引継、交代）</t>
    <rPh sb="1" eb="3">
      <t>ヒキツギ</t>
    </rPh>
    <rPh sb="4" eb="6">
      <t>コウタイ</t>
    </rPh>
    <phoneticPr fontId="2"/>
  </si>
  <si>
    <t>警備員待機室内にて監視</t>
    <rPh sb="0" eb="3">
      <t>ケイビイン</t>
    </rPh>
    <rPh sb="3" eb="6">
      <t>タイキシツ</t>
    </rPh>
    <rPh sb="6" eb="7">
      <t>ナイ</t>
    </rPh>
    <rPh sb="9" eb="11">
      <t>カンシ</t>
    </rPh>
    <phoneticPr fontId="2"/>
  </si>
  <si>
    <t>仮眠</t>
    <rPh sb="0" eb="2">
      <t>カミン</t>
    </rPh>
    <phoneticPr fontId="2"/>
  </si>
  <si>
    <t>警備員待機室内にて仮眠（５時間）</t>
    <rPh sb="0" eb="3">
      <t>ケイビイン</t>
    </rPh>
    <rPh sb="3" eb="6">
      <t>タイキシツ</t>
    </rPh>
    <rPh sb="6" eb="7">
      <t>ナイ</t>
    </rPh>
    <rPh sb="9" eb="11">
      <t>カミン</t>
    </rPh>
    <rPh sb="13" eb="15">
      <t>ジカン</t>
    </rPh>
    <phoneticPr fontId="2"/>
  </si>
  <si>
    <t>場内巡回（施錠・消灯確認）</t>
    <rPh sb="0" eb="2">
      <t>ジョウナイ</t>
    </rPh>
    <rPh sb="2" eb="4">
      <t>ジュンカイ</t>
    </rPh>
    <rPh sb="5" eb="7">
      <t>セジョウ</t>
    </rPh>
    <rPh sb="8" eb="10">
      <t>ショウトウ</t>
    </rPh>
    <rPh sb="10" eb="12">
      <t>カクニン</t>
    </rPh>
    <phoneticPr fontId="2"/>
  </si>
  <si>
    <t>門扉解錠、場内巡回（施錠・消灯確認）</t>
    <rPh sb="0" eb="2">
      <t>モンピ</t>
    </rPh>
    <rPh sb="2" eb="4">
      <t>カイジョウ</t>
    </rPh>
    <rPh sb="5" eb="7">
      <t>ジョウナイ</t>
    </rPh>
    <rPh sb="7" eb="9">
      <t>ジュンカイ</t>
    </rPh>
    <rPh sb="10" eb="12">
      <t>セジョウ</t>
    </rPh>
    <rPh sb="13" eb="15">
      <t>ショウトウ</t>
    </rPh>
    <rPh sb="15" eb="17">
      <t>カクニン</t>
    </rPh>
    <phoneticPr fontId="2"/>
  </si>
  <si>
    <t>開門、警備員待機室内にて監視、引継</t>
    <rPh sb="0" eb="2">
      <t>カイモン</t>
    </rPh>
    <rPh sb="3" eb="6">
      <t>ケイビイン</t>
    </rPh>
    <rPh sb="6" eb="9">
      <t>タイキシツ</t>
    </rPh>
    <rPh sb="9" eb="10">
      <t>ナイ</t>
    </rPh>
    <rPh sb="12" eb="14">
      <t>カンシ</t>
    </rPh>
    <rPh sb="15" eb="17">
      <t>ヒキツギ</t>
    </rPh>
    <phoneticPr fontId="2"/>
  </si>
  <si>
    <t>様式１⑶</t>
    <rPh sb="0" eb="2">
      <t>ヨウシキ</t>
    </rPh>
    <phoneticPr fontId="2"/>
  </si>
  <si>
    <t>警 備 業 務 日 課</t>
    <rPh sb="0" eb="1">
      <t>ケイ</t>
    </rPh>
    <rPh sb="2" eb="3">
      <t>ビ</t>
    </rPh>
    <rPh sb="4" eb="5">
      <t>ゴウ</t>
    </rPh>
    <rPh sb="5" eb="6">
      <t>カルワザ</t>
    </rPh>
    <rPh sb="6" eb="7">
      <t>ツトム</t>
    </rPh>
    <rPh sb="8" eb="9">
      <t>ニチ</t>
    </rPh>
    <rPh sb="10" eb="11">
      <t>カ</t>
    </rPh>
    <phoneticPr fontId="2"/>
  </si>
  <si>
    <t>（例；警備業務全般、緊急対応、警備員指導等に関する担当者すべて記載）</t>
    <rPh sb="1" eb="2">
      <t>レイ</t>
    </rPh>
    <rPh sb="3" eb="5">
      <t>ケイビ</t>
    </rPh>
    <rPh sb="5" eb="7">
      <t>ギョウム</t>
    </rPh>
    <rPh sb="7" eb="9">
      <t>ゼンパン</t>
    </rPh>
    <rPh sb="10" eb="12">
      <t>キンキュウ</t>
    </rPh>
    <rPh sb="12" eb="14">
      <t>タイオウ</t>
    </rPh>
    <rPh sb="15" eb="18">
      <t>ケイビイン</t>
    </rPh>
    <rPh sb="18" eb="20">
      <t>シドウ</t>
    </rPh>
    <rPh sb="20" eb="21">
      <t>トウ</t>
    </rPh>
    <rPh sb="22" eb="23">
      <t>カン</t>
    </rPh>
    <rPh sb="25" eb="28">
      <t>タントウシャ</t>
    </rPh>
    <rPh sb="31" eb="33">
      <t>キサイ</t>
    </rPh>
    <phoneticPr fontId="2"/>
  </si>
  <si>
    <t>契約締結日</t>
    <rPh sb="0" eb="2">
      <t>ケイヤク</t>
    </rPh>
    <rPh sb="2" eb="4">
      <t>テイケツ</t>
    </rPh>
    <rPh sb="4" eb="5">
      <t>ビ</t>
    </rPh>
    <phoneticPr fontId="2"/>
  </si>
  <si>
    <t>履行期間</t>
    <rPh sb="0" eb="2">
      <t>リコウ</t>
    </rPh>
    <rPh sb="2" eb="4">
      <t>キカン</t>
    </rPh>
    <phoneticPr fontId="2"/>
  </si>
  <si>
    <t>自</t>
    <rPh sb="0" eb="1">
      <t>ジ</t>
    </rPh>
    <phoneticPr fontId="2"/>
  </si>
  <si>
    <t>至</t>
    <rPh sb="0" eb="1">
      <t>イタ</t>
    </rPh>
    <phoneticPr fontId="2"/>
  </si>
  <si>
    <t>敷地内警備業務委託</t>
    <rPh sb="0" eb="3">
      <t>シキチナイ</t>
    </rPh>
    <rPh sb="3" eb="5">
      <t>ケイビ</t>
    </rPh>
    <rPh sb="5" eb="7">
      <t>ギョウム</t>
    </rPh>
    <rPh sb="7" eb="9">
      <t>イタク</t>
    </rPh>
    <phoneticPr fontId="2"/>
  </si>
  <si>
    <t>報告書類</t>
    <rPh sb="0" eb="3">
      <t>ホウコクショ</t>
    </rPh>
    <rPh sb="3" eb="4">
      <t>ルイ</t>
    </rPh>
    <phoneticPr fontId="2"/>
  </si>
  <si>
    <t>１</t>
    <phoneticPr fontId="2"/>
  </si>
  <si>
    <t>(１)</t>
    <phoneticPr fontId="2"/>
  </si>
  <si>
    <t>(２)</t>
  </si>
  <si>
    <t>(３)</t>
  </si>
  <si>
    <t>(４)</t>
  </si>
  <si>
    <t>(５)</t>
  </si>
  <si>
    <t>(６)</t>
  </si>
  <si>
    <t>(７)</t>
  </si>
  <si>
    <t>(８)</t>
  </si>
  <si>
    <t>様式</t>
    <rPh sb="0" eb="2">
      <t>ヨウシキ</t>
    </rPh>
    <phoneticPr fontId="2"/>
  </si>
  <si>
    <t>様式１⑴</t>
    <rPh sb="0" eb="2">
      <t>ヨウシキ</t>
    </rPh>
    <phoneticPr fontId="2"/>
  </si>
  <si>
    <t>　　　⑵</t>
    <phoneticPr fontId="2"/>
  </si>
  <si>
    <t>　　　⑶</t>
    <phoneticPr fontId="2"/>
  </si>
  <si>
    <t>　　　⑷</t>
    <phoneticPr fontId="2"/>
  </si>
  <si>
    <t>　　　⑸</t>
    <phoneticPr fontId="2"/>
  </si>
  <si>
    <t>　　　⑹</t>
    <phoneticPr fontId="2"/>
  </si>
  <si>
    <t>任意</t>
    <rPh sb="0" eb="2">
      <t>ニンイ</t>
    </rPh>
    <phoneticPr fontId="2"/>
  </si>
  <si>
    <t>指定様式（様式２～６）以外
の使用様式</t>
    <rPh sb="0" eb="2">
      <t>シテイ</t>
    </rPh>
    <rPh sb="2" eb="4">
      <t>ヨウシキ</t>
    </rPh>
    <rPh sb="5" eb="7">
      <t>ヨウシキ</t>
    </rPh>
    <rPh sb="11" eb="13">
      <t>イガイ</t>
    </rPh>
    <rPh sb="15" eb="17">
      <t>シヨウ</t>
    </rPh>
    <rPh sb="17" eb="19">
      <t>ヨウシキ</t>
    </rPh>
    <phoneticPr fontId="2"/>
  </si>
  <si>
    <t>２</t>
    <phoneticPr fontId="2"/>
  </si>
  <si>
    <t>３</t>
    <phoneticPr fontId="2"/>
  </si>
  <si>
    <t>様式２</t>
    <rPh sb="0" eb="2">
      <t>ヨウシキ</t>
    </rPh>
    <phoneticPr fontId="2"/>
  </si>
  <si>
    <t>様式３</t>
    <rPh sb="0" eb="2">
      <t>ヨウシキ</t>
    </rPh>
    <phoneticPr fontId="2"/>
  </si>
  <si>
    <t>様式４</t>
    <rPh sb="0" eb="2">
      <t>ヨウシキ</t>
    </rPh>
    <phoneticPr fontId="2"/>
  </si>
  <si>
    <t>警備実施計画書【２部】</t>
    <rPh sb="0" eb="2">
      <t>ケイビ</t>
    </rPh>
    <rPh sb="2" eb="4">
      <t>ジッシ</t>
    </rPh>
    <rPh sb="4" eb="7">
      <t>ケイカクショ</t>
    </rPh>
    <rPh sb="9" eb="10">
      <t>ブ</t>
    </rPh>
    <phoneticPr fontId="2"/>
  </si>
  <si>
    <t>警備員配置表【１部】</t>
    <rPh sb="0" eb="3">
      <t>ケイビイン</t>
    </rPh>
    <rPh sb="3" eb="5">
      <t>ハイチ</t>
    </rPh>
    <rPh sb="5" eb="6">
      <t>ヒョウ</t>
    </rPh>
    <rPh sb="8" eb="9">
      <t>ブ</t>
    </rPh>
    <phoneticPr fontId="2"/>
  </si>
  <si>
    <t>警備日誌【１部】</t>
    <rPh sb="0" eb="2">
      <t>ケイビ</t>
    </rPh>
    <rPh sb="2" eb="4">
      <t>ニッシ</t>
    </rPh>
    <rPh sb="6" eb="7">
      <t>ブ</t>
    </rPh>
    <phoneticPr fontId="2"/>
  </si>
  <si>
    <t>事故報告書【１部】</t>
    <rPh sb="0" eb="2">
      <t>ジコ</t>
    </rPh>
    <rPh sb="2" eb="5">
      <t>ホウコクショ</t>
    </rPh>
    <rPh sb="7" eb="8">
      <t>ブ</t>
    </rPh>
    <phoneticPr fontId="2"/>
  </si>
  <si>
    <t>提出時期</t>
    <rPh sb="0" eb="2">
      <t>テイシュツ</t>
    </rPh>
    <rPh sb="2" eb="4">
      <t>ジキ</t>
    </rPh>
    <phoneticPr fontId="2"/>
  </si>
  <si>
    <t>提出先</t>
    <rPh sb="0" eb="3">
      <t>テイシュツサキ</t>
    </rPh>
    <phoneticPr fontId="2"/>
  </si>
  <si>
    <t>①契約締結時
②内容変更時</t>
    <rPh sb="1" eb="3">
      <t>ケイヤク</t>
    </rPh>
    <rPh sb="3" eb="5">
      <t>テイケツ</t>
    </rPh>
    <rPh sb="5" eb="6">
      <t>ジ</t>
    </rPh>
    <rPh sb="8" eb="10">
      <t>ナイヨウ</t>
    </rPh>
    <rPh sb="10" eb="13">
      <t>ヘンコウジ</t>
    </rPh>
    <phoneticPr fontId="2"/>
  </si>
  <si>
    <t>当該月の前月末日</t>
    <rPh sb="0" eb="2">
      <t>トウガイ</t>
    </rPh>
    <rPh sb="2" eb="3">
      <t>ツキ</t>
    </rPh>
    <rPh sb="4" eb="6">
      <t>ゼンゲツ</t>
    </rPh>
    <rPh sb="6" eb="8">
      <t>マツジツ</t>
    </rPh>
    <phoneticPr fontId="2"/>
  </si>
  <si>
    <t>当該日の翌日朝</t>
    <rPh sb="0" eb="2">
      <t>トウガイ</t>
    </rPh>
    <rPh sb="2" eb="3">
      <t>ビ</t>
    </rPh>
    <rPh sb="4" eb="6">
      <t>ヨクジツ</t>
    </rPh>
    <rPh sb="6" eb="7">
      <t>アサ</t>
    </rPh>
    <phoneticPr fontId="2"/>
  </si>
  <si>
    <t>随時</t>
    <rPh sb="0" eb="2">
      <t>ズイジ</t>
    </rPh>
    <phoneticPr fontId="2"/>
  </si>
  <si>
    <t>下水道事務所</t>
    <rPh sb="0" eb="3">
      <t>ゲスイドウ</t>
    </rPh>
    <rPh sb="3" eb="6">
      <t>ジムショ</t>
    </rPh>
    <phoneticPr fontId="2"/>
  </si>
  <si>
    <t>浄化センター</t>
    <rPh sb="0" eb="2">
      <t>ジョウカ</t>
    </rPh>
    <phoneticPr fontId="2"/>
  </si>
  <si>
    <t>指定様式（仕様書第11）</t>
    <rPh sb="0" eb="2">
      <t>シテイ</t>
    </rPh>
    <rPh sb="2" eb="4">
      <t>ヨウシキ</t>
    </rPh>
    <rPh sb="5" eb="8">
      <t>シヨウショ</t>
    </rPh>
    <rPh sb="8" eb="9">
      <t>ダイ</t>
    </rPh>
    <phoneticPr fontId="2"/>
  </si>
  <si>
    <t>警備実施計画書ほか</t>
    <rPh sb="0" eb="2">
      <t>ケイビ</t>
    </rPh>
    <rPh sb="2" eb="4">
      <t>ジッシ</t>
    </rPh>
    <rPh sb="4" eb="7">
      <t>ケイカクショ</t>
    </rPh>
    <phoneticPr fontId="2"/>
  </si>
  <si>
    <t>様式５</t>
    <rPh sb="0" eb="2">
      <t>ヨウシキ</t>
    </rPh>
    <phoneticPr fontId="2"/>
  </si>
  <si>
    <t>様式６</t>
    <rPh sb="0" eb="2">
      <t>ヨウシキ</t>
    </rPh>
    <phoneticPr fontId="2"/>
  </si>
  <si>
    <t>契約件名</t>
    <rPh sb="0" eb="2">
      <t>ケイヤク</t>
    </rPh>
    <rPh sb="2" eb="4">
      <t>ケンメイ</t>
    </rPh>
    <phoneticPr fontId="2"/>
  </si>
  <si>
    <t>契約概要</t>
    <rPh sb="0" eb="2">
      <t>ケイヤク</t>
    </rPh>
    <rPh sb="2" eb="4">
      <t>ガイヨウ</t>
    </rPh>
    <phoneticPr fontId="2"/>
  </si>
  <si>
    <t>報告事項（仕様書第５）</t>
    <rPh sb="0" eb="2">
      <t>ホウコク</t>
    </rPh>
    <rPh sb="2" eb="4">
      <t>ジコウ</t>
    </rPh>
    <rPh sb="5" eb="8">
      <t>シヨウショ</t>
    </rPh>
    <rPh sb="8" eb="9">
      <t>ダイ</t>
    </rPh>
    <phoneticPr fontId="2"/>
  </si>
  <si>
    <t>注意事項</t>
    <rPh sb="0" eb="2">
      <t>チュウイ</t>
    </rPh>
    <rPh sb="2" eb="4">
      <t>ジコウ</t>
    </rPh>
    <phoneticPr fontId="2"/>
  </si>
  <si>
    <t>下水道事務所</t>
  </si>
  <si>
    <t>←色つきセルを入力</t>
    <rPh sb="1" eb="2">
      <t>イロ</t>
    </rPh>
    <rPh sb="7" eb="9">
      <t>ニュウリョク</t>
    </rPh>
    <phoneticPr fontId="2"/>
  </si>
  <si>
    <t>住所</t>
    <rPh sb="0" eb="2">
      <t>ジュウショ</t>
    </rPh>
    <phoneticPr fontId="2"/>
  </si>
  <si>
    <t>商号</t>
    <rPh sb="0" eb="2">
      <t>ショウゴウ</t>
    </rPh>
    <phoneticPr fontId="2"/>
  </si>
  <si>
    <t>代表者名</t>
    <rPh sb="0" eb="3">
      <t>ダイヒョウシャ</t>
    </rPh>
    <rPh sb="3" eb="4">
      <t>メイ</t>
    </rPh>
    <phoneticPr fontId="2"/>
  </si>
  <si>
    <t>受注者</t>
    <rPh sb="0" eb="3">
      <t>ジュチュウシャ</t>
    </rPh>
    <phoneticPr fontId="2"/>
  </si>
  <si>
    <t>（住所）</t>
    <rPh sb="1" eb="3">
      <t>ジュウショ</t>
    </rPh>
    <phoneticPr fontId="2"/>
  </si>
  <si>
    <t>（商号）</t>
    <rPh sb="1" eb="3">
      <t>ショウゴウ</t>
    </rPh>
    <phoneticPr fontId="2"/>
  </si>
  <si>
    <t>（代表者名）</t>
    <rPh sb="1" eb="4">
      <t>ダイヒョウシャ</t>
    </rPh>
    <rPh sb="4" eb="5">
      <t>メイ</t>
    </rPh>
    <phoneticPr fontId="2"/>
  </si>
  <si>
    <t>様式１～様式４、様式６に入力情報が反映される</t>
    <rPh sb="0" eb="2">
      <t>ヨウシキ</t>
    </rPh>
    <rPh sb="4" eb="6">
      <t>ヨウシキ</t>
    </rPh>
    <rPh sb="8" eb="10">
      <t>ヨウシキ</t>
    </rPh>
    <rPh sb="12" eb="14">
      <t>ニュウリョク</t>
    </rPh>
    <rPh sb="14" eb="16">
      <t>ジョウホウ</t>
    </rPh>
    <rPh sb="17" eb="19">
      <t>ハンエイ</t>
    </rPh>
    <phoneticPr fontId="2"/>
  </si>
  <si>
    <t>令和　年　月　日</t>
    <rPh sb="0" eb="2">
      <t>レイワ</t>
    </rPh>
    <rPh sb="3" eb="4">
      <t>ネン</t>
    </rPh>
    <rPh sb="5" eb="6">
      <t>ガツ</t>
    </rPh>
    <rPh sb="7" eb="8">
      <t>ニチ</t>
    </rPh>
    <phoneticPr fontId="2"/>
  </si>
  <si>
    <t>様式１⑴、様式２、様式５は一部手入力あり</t>
    <rPh sb="0" eb="2">
      <t>ヨウシキ</t>
    </rPh>
    <rPh sb="5" eb="7">
      <t>ヨウシキ</t>
    </rPh>
    <rPh sb="9" eb="11">
      <t>ヨウシキ</t>
    </rPh>
    <rPh sb="13" eb="15">
      <t>イチブ</t>
    </rPh>
    <rPh sb="15" eb="18">
      <t>テニュウリョク</t>
    </rPh>
    <phoneticPr fontId="2"/>
  </si>
  <si>
    <t>（処理した警備員の署名）</t>
    <rPh sb="1" eb="3">
      <t>ショリ</t>
    </rPh>
    <rPh sb="5" eb="8">
      <t>ケイビイン</t>
    </rPh>
    <rPh sb="9" eb="11">
      <t>ショメイ</t>
    </rPh>
    <phoneticPr fontId="2"/>
  </si>
  <si>
    <t>←代表者印押印</t>
    <rPh sb="1" eb="4">
      <t>ダイヒョウシャ</t>
    </rPh>
    <rPh sb="4" eb="5">
      <t>イン</t>
    </rPh>
    <rPh sb="5" eb="7">
      <t>オウイン</t>
    </rPh>
    <phoneticPr fontId="2"/>
  </si>
  <si>
    <t>　警備業務委託契約書第３条及び警備業務仕様書記４によるものとする。</t>
    <rPh sb="1" eb="3">
      <t>ケイビ</t>
    </rPh>
    <rPh sb="3" eb="5">
      <t>ギョウム</t>
    </rPh>
    <rPh sb="5" eb="7">
      <t>イタク</t>
    </rPh>
    <rPh sb="7" eb="10">
      <t>ケイヤクショ</t>
    </rPh>
    <rPh sb="10" eb="11">
      <t>ダイ</t>
    </rPh>
    <rPh sb="12" eb="13">
      <t>ジョウ</t>
    </rPh>
    <rPh sb="13" eb="14">
      <t>オヨ</t>
    </rPh>
    <rPh sb="15" eb="17">
      <t>ケイビ</t>
    </rPh>
    <rPh sb="17" eb="19">
      <t>ギョウム</t>
    </rPh>
    <rPh sb="19" eb="22">
      <t>シヨウショ</t>
    </rPh>
    <rPh sb="22" eb="23">
      <t>キ</t>
    </rPh>
    <phoneticPr fontId="2"/>
  </si>
  <si>
    <t>警備員の健康診断書等写し</t>
    <rPh sb="0" eb="3">
      <t>ケイビイン</t>
    </rPh>
    <rPh sb="4" eb="6">
      <t>ケンコウ</t>
    </rPh>
    <rPh sb="6" eb="9">
      <t>シンダンショ</t>
    </rPh>
    <rPh sb="9" eb="10">
      <t>トウ</t>
    </rPh>
    <rPh sb="10" eb="11">
      <t>ウツ</t>
    </rPh>
    <phoneticPr fontId="2"/>
  </si>
  <si>
    <t>４　本名簿に記入した警備員全ての経歴書及び健康診断書等の写しを添付すること。</t>
    <rPh sb="2" eb="3">
      <t>ホン</t>
    </rPh>
    <rPh sb="3" eb="5">
      <t>メイボ</t>
    </rPh>
    <rPh sb="6" eb="8">
      <t>キニュウ</t>
    </rPh>
    <rPh sb="10" eb="13">
      <t>ケイビイン</t>
    </rPh>
    <rPh sb="13" eb="14">
      <t>スベ</t>
    </rPh>
    <rPh sb="16" eb="19">
      <t>ケイレキショ</t>
    </rPh>
    <rPh sb="19" eb="20">
      <t>オヨ</t>
    </rPh>
    <rPh sb="21" eb="23">
      <t>ケンコウ</t>
    </rPh>
    <rPh sb="23" eb="26">
      <t>シンダンショ</t>
    </rPh>
    <rPh sb="26" eb="27">
      <t>トウ</t>
    </rPh>
    <rPh sb="28" eb="29">
      <t>ウツ</t>
    </rPh>
    <rPh sb="31" eb="33">
      <t>テンプ</t>
    </rPh>
    <phoneticPr fontId="2"/>
  </si>
  <si>
    <t>【仕様書４(３)で定める門扉開閉時間】</t>
    <phoneticPr fontId="2"/>
  </si>
  <si>
    <t>　その他時間外作業等がある場合は、その都度施設管理責任者の指示に従うものとする。</t>
    <phoneticPr fontId="2"/>
  </si>
  <si>
    <t>令和７年　月　日</t>
    <rPh sb="0" eb="2">
      <t>レイワ</t>
    </rPh>
    <rPh sb="3" eb="4">
      <t>ネン</t>
    </rPh>
    <rPh sb="5" eb="6">
      <t>ガツ</t>
    </rPh>
    <rPh sb="7" eb="8">
      <t>ニチ</t>
    </rPh>
    <phoneticPr fontId="2"/>
  </si>
  <si>
    <t>事 故 報 告 書</t>
    <rPh sb="0" eb="1">
      <t>コト</t>
    </rPh>
    <rPh sb="2" eb="3">
      <t>ユエ</t>
    </rPh>
    <rPh sb="4" eb="5">
      <t>ホウ</t>
    </rPh>
    <rPh sb="6" eb="7">
      <t>コク</t>
    </rPh>
    <rPh sb="8" eb="9">
      <t>ショ</t>
    </rPh>
    <phoneticPr fontId="2"/>
  </si>
  <si>
    <t>←１日で複数回 鍵を引き渡し・受け取りをすることがあるので日にち・曜日欄を空けています。出力後、その日ごとに手書きしてください。</t>
    <rPh sb="2" eb="3">
      <t>ニチ</t>
    </rPh>
    <rPh sb="4" eb="7">
      <t>フクスウカイ</t>
    </rPh>
    <rPh sb="8" eb="9">
      <t>カギ</t>
    </rPh>
    <rPh sb="10" eb="11">
      <t>ヒ</t>
    </rPh>
    <rPh sb="12" eb="13">
      <t>ワタ</t>
    </rPh>
    <rPh sb="15" eb="16">
      <t>ウ</t>
    </rPh>
    <rPh sb="17" eb="18">
      <t>ト</t>
    </rPh>
    <rPh sb="29" eb="30">
      <t>ヒ</t>
    </rPh>
    <rPh sb="33" eb="35">
      <t>ヨウビ</t>
    </rPh>
    <rPh sb="35" eb="36">
      <t>ラン</t>
    </rPh>
    <rPh sb="37" eb="38">
      <t>ア</t>
    </rPh>
    <rPh sb="44" eb="46">
      <t>シュツリョク</t>
    </rPh>
    <rPh sb="46" eb="47">
      <t>ゴ</t>
    </rPh>
    <rPh sb="50" eb="51">
      <t>ヒ</t>
    </rPh>
    <rPh sb="54" eb="56">
      <t>テガ</t>
    </rPh>
    <phoneticPr fontId="2"/>
  </si>
  <si>
    <t>令和７年４月１日</t>
    <rPh sb="0" eb="2">
      <t>レイワ</t>
    </rPh>
    <rPh sb="3" eb="4">
      <t>ネン</t>
    </rPh>
    <rPh sb="5" eb="6">
      <t>ガツ</t>
    </rPh>
    <rPh sb="7" eb="8">
      <t>ニチ</t>
    </rPh>
    <phoneticPr fontId="2"/>
  </si>
  <si>
    <t>令和９年３月31日</t>
    <rPh sb="0" eb="2">
      <t>レイワ</t>
    </rPh>
    <rPh sb="3" eb="4">
      <t>ネン</t>
    </rPh>
    <rPh sb="5" eb="6">
      <t>ガツ</t>
    </rPh>
    <rPh sb="8" eb="9">
      <t>ニチ</t>
    </rPh>
    <phoneticPr fontId="2"/>
  </si>
  <si>
    <t>　原則　開門（門扉解錠）5:00、閉門（門扉施錠）22:00　とする。</t>
    <rPh sb="1" eb="3">
      <t>ゲンソク</t>
    </rPh>
    <rPh sb="4" eb="6">
      <t>カイモン</t>
    </rPh>
    <rPh sb="7" eb="9">
      <t>モンピ</t>
    </rPh>
    <rPh sb="9" eb="11">
      <t>カイジョウ</t>
    </rPh>
    <rPh sb="17" eb="19">
      <t>ヘイモン</t>
    </rPh>
    <rPh sb="20" eb="22">
      <t>モンピ</t>
    </rPh>
    <rPh sb="22" eb="24">
      <t>セジョウ</t>
    </rPh>
    <phoneticPr fontId="2"/>
  </si>
  <si>
    <t>場内巡回（施錠・消灯確認）、閉門、門扉施錠</t>
    <rPh sb="0" eb="2">
      <t>ジョウナイ</t>
    </rPh>
    <rPh sb="2" eb="4">
      <t>ジュンカイ</t>
    </rPh>
    <rPh sb="5" eb="7">
      <t>セジョウ</t>
    </rPh>
    <rPh sb="8" eb="10">
      <t>ショウトウ</t>
    </rPh>
    <rPh sb="10" eb="12">
      <t>カクニン</t>
    </rPh>
    <phoneticPr fontId="2"/>
  </si>
  <si>
    <t>（宜野湾のみ…管理棟正面の門を17：00開門。18：00閉門）</t>
    <rPh sb="1" eb="4">
      <t>ギノワン</t>
    </rPh>
    <rPh sb="7" eb="10">
      <t>カンリトウ</t>
    </rPh>
    <rPh sb="10" eb="12">
      <t>ショウメン</t>
    </rPh>
    <rPh sb="13" eb="14">
      <t>モン</t>
    </rPh>
    <rPh sb="20" eb="22">
      <t>カイモン</t>
    </rPh>
    <rPh sb="28" eb="30">
      <t>ヘイモン</t>
    </rPh>
    <phoneticPr fontId="2"/>
  </si>
  <si>
    <t>様式１⑷</t>
    <rPh sb="0" eb="2">
      <t>ヨウシキ</t>
    </rPh>
    <phoneticPr fontId="2"/>
  </si>
  <si>
    <t>様式１⑴～⑸</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</si>
</sst>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411]ggge&quot;年&quot;m&quot;月&quot;"/>
    <numFmt numFmtId="177" formatCode="d"/>
    <numFmt numFmtId="178" formatCode="yyyy/m"/>
    <numFmt numFmtId="179" formatCode="[$-411]ggge&quot;年&quot;m&quot;月分&quot;"/>
    <numFmt numFmtId="180" formatCode="0\ &quot;月&quot;"/>
    <numFmt numFmtId="181" formatCode="h:mm;@"/>
    <numFmt numFmtId="182" formatCode="[$-411]ge\.m\.d&quot;現&quot;&quot;在&quot;"/>
  </numFmts>
  <fonts count="28">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indexed="81"/>
      <name val="MS P ゴシック"/>
      <family val="3"/>
      <charset val="128"/>
    </font>
    <font>
      <b/>
      <sz val="20"/>
      <color theme="1"/>
      <name val="ＭＳ 明朝"/>
      <family val="1"/>
      <charset val="128"/>
    </font>
    <font>
      <sz val="12"/>
      <color theme="1"/>
      <name val="ＭＳ 明朝"/>
      <family val="1"/>
      <charset val="128"/>
    </font>
    <font>
      <sz val="11"/>
      <color theme="1"/>
      <name val="ＭＳ ゴシック"/>
      <family val="3"/>
      <charset val="128"/>
    </font>
    <font>
      <sz val="11"/>
      <color theme="1"/>
      <name val="Yu Gothic UI"/>
      <family val="3"/>
      <charset val="128"/>
    </font>
    <font>
      <sz val="16"/>
      <color theme="1"/>
      <name val="Yu Gothic UI"/>
      <family val="3"/>
      <charset val="128"/>
    </font>
    <font>
      <sz val="10"/>
      <color theme="1"/>
      <name val="ＭＳ 明朝"/>
      <family val="1"/>
      <charset val="128"/>
    </font>
    <font>
      <sz val="10"/>
      <color theme="1"/>
      <name val="Yu Gothic UI"/>
      <family val="3"/>
      <charset val="128"/>
    </font>
    <font>
      <b/>
      <sz val="18"/>
      <color theme="1"/>
      <name val="Yu Gothic UI"/>
      <family val="3"/>
      <charset val="128"/>
    </font>
    <font>
      <b/>
      <sz val="13"/>
      <color theme="1"/>
      <name val="Meiryo UI"/>
      <family val="3"/>
      <charset val="128"/>
    </font>
    <font>
      <sz val="11"/>
      <name val="ＭＳ Ｐゴシック"/>
      <family val="3"/>
      <charset val="128"/>
    </font>
    <font>
      <u/>
      <sz val="10"/>
      <color theme="1"/>
      <name val="Yu Gothic UI"/>
      <family val="3"/>
      <charset val="128"/>
    </font>
    <font>
      <b/>
      <sz val="12"/>
      <color theme="1"/>
      <name val="Yu Gothic UI"/>
      <family val="3"/>
      <charset val="128"/>
    </font>
    <font>
      <sz val="12"/>
      <color theme="1"/>
      <name val="Yu Gothic UI"/>
      <family val="3"/>
      <charset val="128"/>
    </font>
    <font>
      <b/>
      <sz val="16"/>
      <color theme="1"/>
      <name val="ＭＳ 明朝"/>
      <family val="1"/>
      <charset val="128"/>
    </font>
    <font>
      <b/>
      <sz val="12"/>
      <color theme="1"/>
      <name val="ＭＳ 明朝"/>
      <family val="1"/>
      <charset val="128"/>
    </font>
    <font>
      <b/>
      <sz val="12"/>
      <color theme="1"/>
      <name val="游ゴシック"/>
      <family val="2"/>
      <charset val="128"/>
      <scheme val="minor"/>
    </font>
    <font>
      <sz val="11"/>
      <name val="ＭＳ 明朝"/>
      <family val="1"/>
      <charset val="128"/>
    </font>
    <font>
      <sz val="11"/>
      <color theme="0"/>
      <name val="ＭＳ 明朝"/>
      <family val="1"/>
      <charset val="128"/>
    </font>
    <font>
      <b/>
      <sz val="14"/>
      <color theme="1"/>
      <name val="ＭＳ 明朝"/>
      <family val="1"/>
      <charset val="128"/>
    </font>
    <font>
      <sz val="14"/>
      <color theme="1"/>
      <name val="ＭＳ 明朝"/>
      <family val="1"/>
      <charset val="128"/>
    </font>
    <font>
      <sz val="9"/>
      <color theme="1"/>
      <name val="Yu Gothic UI"/>
      <family val="3"/>
      <charset val="128"/>
    </font>
    <font>
      <sz val="11"/>
      <color rgb="FFFF0000"/>
      <name val="ＭＳ 明朝"/>
      <family val="1"/>
      <charset val="128"/>
    </font>
    <font>
      <sz val="14"/>
      <color theme="1"/>
      <name val="ＭＳ ゴシック"/>
      <family val="3"/>
      <charset val="128"/>
    </font>
    <font>
      <sz val="11"/>
      <color theme="1"/>
      <name val="Meiryo UI"/>
      <family val="3"/>
      <charset val="128"/>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108">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top style="thin">
        <color indexed="64"/>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style="thin">
        <color auto="1"/>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bottom/>
      <diagonal/>
    </border>
    <border>
      <left/>
      <right style="hair">
        <color theme="1" tint="0.499984740745262"/>
      </right>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indexed="64"/>
      </top>
      <bottom/>
      <diagonal/>
    </border>
    <border>
      <left/>
      <right style="thin">
        <color auto="1"/>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auto="1"/>
      </right>
      <top style="thin">
        <color indexed="64"/>
      </top>
      <bottom style="hair">
        <color indexed="64"/>
      </bottom>
      <diagonal/>
    </border>
    <border>
      <left style="thin">
        <color indexed="64"/>
      </left>
      <right/>
      <top/>
      <bottom style="hair">
        <color indexed="64"/>
      </bottom>
      <diagonal/>
    </border>
    <border>
      <left/>
      <right style="thin">
        <color auto="1"/>
      </right>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style="thin">
        <color auto="1"/>
      </top>
      <bottom/>
      <diagonal/>
    </border>
    <border>
      <left style="thin">
        <color auto="1"/>
      </left>
      <right style="thin">
        <color indexed="64"/>
      </right>
      <top style="hair">
        <color auto="1"/>
      </top>
      <bottom style="thin">
        <color auto="1"/>
      </bottom>
      <diagonal/>
    </border>
    <border>
      <left style="thin">
        <color auto="1"/>
      </left>
      <right style="thin">
        <color indexed="64"/>
      </right>
      <top style="hair">
        <color auto="1"/>
      </top>
      <bottom style="hair">
        <color auto="1"/>
      </bottom>
      <diagonal/>
    </border>
    <border>
      <left/>
      <right/>
      <top style="hair">
        <color auto="1"/>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style="thin">
        <color auto="1"/>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thin">
        <color auto="1"/>
      </right>
      <top style="medium">
        <color indexed="64"/>
      </top>
      <bottom style="thin">
        <color indexed="64"/>
      </bottom>
      <diagonal/>
    </border>
    <border>
      <left/>
      <right style="hair">
        <color auto="1"/>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auto="1"/>
      </left>
      <right style="medium">
        <color indexed="64"/>
      </right>
      <top style="thin">
        <color auto="1"/>
      </top>
      <bottom style="thin">
        <color indexed="64"/>
      </bottom>
      <diagonal/>
    </border>
    <border>
      <left style="medium">
        <color indexed="64"/>
      </left>
      <right/>
      <top/>
      <bottom/>
      <diagonal/>
    </border>
    <border>
      <left style="thin">
        <color auto="1"/>
      </left>
      <right style="thin">
        <color indexed="64"/>
      </right>
      <top/>
      <bottom style="medium">
        <color indexed="64"/>
      </bottom>
      <diagonal/>
    </border>
    <border>
      <left style="hair">
        <color indexed="64"/>
      </left>
      <right style="medium">
        <color indexed="64"/>
      </right>
      <top style="thin">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auto="1"/>
      </left>
      <right style="thin">
        <color indexed="64"/>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thin">
        <color auto="1"/>
      </left>
      <right style="thin">
        <color indexed="64"/>
      </right>
      <top style="hair">
        <color auto="1"/>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13" fillId="0" borderId="0">
      <alignment vertical="center"/>
    </xf>
  </cellStyleXfs>
  <cellXfs count="315">
    <xf numFmtId="0" fontId="0" fillId="0" borderId="0" xfId="0">
      <alignment vertical="center"/>
    </xf>
    <xf numFmtId="0" fontId="1" fillId="0" borderId="0" xfId="0" applyFont="1">
      <alignment vertical="center"/>
    </xf>
    <xf numFmtId="0" fontId="1" fillId="0" borderId="0" xfId="0" quotePrefix="1" applyFont="1">
      <alignment vertical="center"/>
    </xf>
    <xf numFmtId="0" fontId="1" fillId="0" borderId="0" xfId="0" quotePrefix="1" applyFont="1" applyAlignment="1">
      <alignment horizontal="center" vertical="center"/>
    </xf>
    <xf numFmtId="56" fontId="1" fillId="0" borderId="0" xfId="0" applyNumberFormat="1" applyFont="1">
      <alignment vertical="center"/>
    </xf>
    <xf numFmtId="0" fontId="1" fillId="0" borderId="0" xfId="0" applyFont="1" applyAlignment="1">
      <alignment horizontal="distributed" vertical="center"/>
    </xf>
    <xf numFmtId="0" fontId="1" fillId="0" borderId="2" xfId="0" applyFont="1" applyBorder="1">
      <alignment vertical="center"/>
    </xf>
    <xf numFmtId="0" fontId="1" fillId="0" borderId="5" xfId="0" applyFont="1" applyBorder="1">
      <alignment vertical="center"/>
    </xf>
    <xf numFmtId="0" fontId="1" fillId="0" borderId="8" xfId="0" applyFont="1" applyBorder="1">
      <alignment vertical="center"/>
    </xf>
    <xf numFmtId="0" fontId="1" fillId="0" borderId="0" xfId="0" applyFont="1" applyAlignment="1">
      <alignment horizontal="right" vertical="center"/>
    </xf>
    <xf numFmtId="0" fontId="1" fillId="0" borderId="25" xfId="0" applyFont="1" applyBorder="1" applyAlignment="1">
      <alignment horizontal="center" vertical="center"/>
    </xf>
    <xf numFmtId="0" fontId="1" fillId="0" borderId="25" xfId="0" applyFont="1" applyBorder="1">
      <alignment vertical="center"/>
    </xf>
    <xf numFmtId="0" fontId="1" fillId="2" borderId="25" xfId="0" applyFont="1" applyFill="1" applyBorder="1" applyAlignment="1">
      <alignment vertical="center" wrapText="1"/>
    </xf>
    <xf numFmtId="57" fontId="1" fillId="2" borderId="25" xfId="0" applyNumberFormat="1" applyFont="1" applyFill="1" applyBorder="1" applyAlignment="1">
      <alignment horizontal="center" vertical="center"/>
    </xf>
    <xf numFmtId="0" fontId="1" fillId="0" borderId="26"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 xfId="0" applyFont="1" applyBorder="1" applyAlignment="1">
      <alignment horizontal="center" vertical="center"/>
    </xf>
    <xf numFmtId="0" fontId="1" fillId="0" borderId="40" xfId="0" applyFont="1" applyBorder="1" applyAlignment="1">
      <alignment horizontal="center" vertical="center"/>
    </xf>
    <xf numFmtId="0" fontId="1" fillId="3" borderId="34" xfId="0" applyFont="1" applyFill="1" applyBorder="1" applyAlignment="1">
      <alignment horizontal="center" vertical="center"/>
    </xf>
    <xf numFmtId="0" fontId="1" fillId="3" borderId="41" xfId="0" applyFont="1" applyFill="1" applyBorder="1" applyAlignment="1">
      <alignment horizontal="center"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4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distributed" vertical="center"/>
    </xf>
    <xf numFmtId="0" fontId="10" fillId="0" borderId="17" xfId="0" applyFont="1" applyBorder="1" applyAlignment="1">
      <alignment horizontal="center" vertical="center"/>
    </xf>
    <xf numFmtId="0" fontId="8" fillId="0" borderId="0" xfId="0" applyFont="1">
      <alignment vertical="center"/>
    </xf>
    <xf numFmtId="0" fontId="8" fillId="0" borderId="2" xfId="0" applyFont="1" applyBorder="1">
      <alignment vertical="center"/>
    </xf>
    <xf numFmtId="0" fontId="7" fillId="0" borderId="4" xfId="0" applyFont="1" applyBorder="1">
      <alignment vertical="center"/>
    </xf>
    <xf numFmtId="0" fontId="7" fillId="0" borderId="25" xfId="0" applyFont="1" applyBorder="1" applyAlignment="1">
      <alignment horizontal="center" vertical="center"/>
    </xf>
    <xf numFmtId="0" fontId="12" fillId="0" borderId="0" xfId="0" applyFont="1">
      <alignment vertical="center"/>
    </xf>
    <xf numFmtId="177" fontId="10" fillId="0" borderId="19" xfId="0" applyNumberFormat="1" applyFont="1" applyBorder="1" applyAlignment="1">
      <alignment horizontal="center" vertical="center"/>
    </xf>
    <xf numFmtId="177" fontId="10" fillId="0" borderId="9" xfId="0" applyNumberFormat="1" applyFont="1" applyBorder="1" applyAlignment="1">
      <alignment horizontal="center" vertical="center"/>
    </xf>
    <xf numFmtId="0" fontId="10" fillId="0" borderId="19" xfId="0" applyFont="1" applyBorder="1" applyAlignment="1">
      <alignment horizontal="center" vertical="center" shrinkToFit="1"/>
    </xf>
    <xf numFmtId="0" fontId="7" fillId="0" borderId="13" xfId="0" applyFont="1" applyBorder="1" applyAlignment="1">
      <alignment vertical="center" wrapText="1"/>
    </xf>
    <xf numFmtId="0" fontId="10" fillId="0" borderId="18" xfId="0" applyFont="1" applyBorder="1" applyAlignment="1">
      <alignment vertical="center" textRotation="255"/>
    </xf>
    <xf numFmtId="0" fontId="10" fillId="0" borderId="13" xfId="0" applyFont="1" applyBorder="1" applyAlignment="1">
      <alignment vertical="center" textRotation="255"/>
    </xf>
    <xf numFmtId="0" fontId="7" fillId="0" borderId="13" xfId="0" applyFont="1" applyBorder="1">
      <alignment vertical="center"/>
    </xf>
    <xf numFmtId="0" fontId="7" fillId="0" borderId="9" xfId="0" applyFont="1" applyBorder="1">
      <alignment vertical="center"/>
    </xf>
    <xf numFmtId="0" fontId="10" fillId="0" borderId="19" xfId="0" applyFont="1" applyBorder="1" applyAlignment="1">
      <alignment vertical="center" textRotation="255"/>
    </xf>
    <xf numFmtId="0" fontId="10" fillId="0" borderId="9" xfId="0" applyFont="1" applyBorder="1" applyAlignment="1">
      <alignment vertical="center" textRotation="255"/>
    </xf>
    <xf numFmtId="0" fontId="10" fillId="0" borderId="0" xfId="0" applyFont="1" applyAlignment="1">
      <alignment horizontal="right" vertical="center"/>
    </xf>
    <xf numFmtId="177" fontId="10" fillId="0" borderId="25" xfId="0" applyNumberFormat="1" applyFont="1" applyBorder="1" applyAlignment="1">
      <alignment horizontal="center" vertical="center"/>
    </xf>
    <xf numFmtId="0" fontId="10" fillId="0" borderId="25" xfId="0" applyFont="1" applyBorder="1">
      <alignment vertical="center"/>
    </xf>
    <xf numFmtId="0" fontId="10" fillId="0" borderId="25" xfId="0" applyFont="1" applyBorder="1" applyAlignment="1">
      <alignment horizontal="center" vertical="center"/>
    </xf>
    <xf numFmtId="0" fontId="10" fillId="0" borderId="5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wrapText="1"/>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20" xfId="0" applyFont="1" applyBorder="1" applyAlignment="1">
      <alignment horizontal="center" vertical="center"/>
    </xf>
    <xf numFmtId="0" fontId="10" fillId="0" borderId="61" xfId="0" applyFont="1" applyBorder="1">
      <alignment vertical="center"/>
    </xf>
    <xf numFmtId="176" fontId="15" fillId="4" borderId="25" xfId="0" applyNumberFormat="1" applyFont="1" applyFill="1" applyBorder="1" applyAlignment="1">
      <alignment horizontal="center" vertical="center"/>
    </xf>
    <xf numFmtId="0" fontId="7" fillId="0" borderId="41" xfId="0" applyFont="1" applyBorder="1" applyAlignment="1">
      <alignment horizontal="center" vertical="center"/>
    </xf>
    <xf numFmtId="0" fontId="7" fillId="0" borderId="41" xfId="0" applyFont="1" applyBorder="1">
      <alignment vertical="center"/>
    </xf>
    <xf numFmtId="0" fontId="7" fillId="0" borderId="55" xfId="0" applyFont="1" applyBorder="1" applyAlignment="1">
      <alignment horizontal="center" vertical="center"/>
    </xf>
    <xf numFmtId="0" fontId="7" fillId="0" borderId="55" xfId="0" applyFont="1" applyBorder="1">
      <alignment vertical="center"/>
    </xf>
    <xf numFmtId="0" fontId="7" fillId="0" borderId="54" xfId="0" applyFont="1" applyBorder="1" applyAlignment="1">
      <alignment horizontal="center" vertical="center"/>
    </xf>
    <xf numFmtId="0" fontId="7" fillId="0" borderId="54" xfId="0" applyFont="1" applyBorder="1">
      <alignment vertical="center"/>
    </xf>
    <xf numFmtId="0" fontId="1" fillId="0" borderId="0" xfId="0" applyFont="1" applyAlignment="1">
      <alignment horizontal="center" vertical="center"/>
    </xf>
    <xf numFmtId="0" fontId="1" fillId="0" borderId="38" xfId="0" applyFont="1" applyBorder="1">
      <alignment vertical="center"/>
    </xf>
    <xf numFmtId="0" fontId="1" fillId="0" borderId="53" xfId="0" applyFont="1" applyBorder="1">
      <alignment vertical="center"/>
    </xf>
    <xf numFmtId="0" fontId="1" fillId="0" borderId="1"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7" xfId="0" applyFont="1" applyBorder="1">
      <alignmen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right" vertical="center"/>
    </xf>
    <xf numFmtId="42" fontId="1" fillId="0" borderId="0" xfId="0" applyNumberFormat="1" applyFont="1">
      <alignment vertical="center"/>
    </xf>
    <xf numFmtId="178" fontId="1" fillId="0" borderId="0" xfId="0" applyNumberFormat="1" applyFont="1">
      <alignment vertical="center"/>
    </xf>
    <xf numFmtId="0" fontId="1" fillId="0" borderId="67" xfId="0" applyFont="1" applyBorder="1">
      <alignment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5" xfId="0" applyFont="1" applyBorder="1">
      <alignment vertical="center"/>
    </xf>
    <xf numFmtId="0" fontId="1" fillId="0" borderId="82" xfId="0" quotePrefix="1" applyFont="1" applyBorder="1" applyAlignment="1">
      <alignment horizontal="center" vertical="center"/>
    </xf>
    <xf numFmtId="0" fontId="1" fillId="0" borderId="83" xfId="0" applyFont="1" applyBorder="1">
      <alignment vertical="center"/>
    </xf>
    <xf numFmtId="0" fontId="1" fillId="0" borderId="84" xfId="0" applyFont="1" applyBorder="1">
      <alignment vertical="center"/>
    </xf>
    <xf numFmtId="0" fontId="1" fillId="0" borderId="91" xfId="0" quotePrefix="1" applyFont="1" applyBorder="1" applyAlignment="1">
      <alignment horizontal="center" vertical="center"/>
    </xf>
    <xf numFmtId="0" fontId="1" fillId="0" borderId="93" xfId="0" quotePrefix="1" applyFont="1" applyBorder="1" applyAlignment="1">
      <alignment horizontal="center" vertical="center"/>
    </xf>
    <xf numFmtId="0" fontId="20" fillId="0" borderId="0" xfId="0" applyFont="1">
      <alignment vertical="center"/>
    </xf>
    <xf numFmtId="0" fontId="20" fillId="0" borderId="0" xfId="0" applyFont="1" applyAlignment="1">
      <alignment horizontal="right" vertical="center"/>
    </xf>
    <xf numFmtId="0" fontId="21" fillId="0" borderId="0" xfId="0" applyFont="1">
      <alignment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2" fillId="0" borderId="80" xfId="0" applyFont="1" applyBorder="1" applyAlignment="1">
      <alignment horizontal="center" vertical="center"/>
    </xf>
    <xf numFmtId="42" fontId="22" fillId="0" borderId="78" xfId="0" applyNumberFormat="1" applyFont="1" applyBorder="1" applyAlignment="1">
      <alignment horizontal="center" vertical="center"/>
    </xf>
    <xf numFmtId="42" fontId="22" fillId="0" borderId="81" xfId="0" applyNumberFormat="1"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23" fillId="0" borderId="87" xfId="0" applyFont="1" applyBorder="1" applyAlignment="1">
      <alignment horizontal="center" vertical="center"/>
    </xf>
    <xf numFmtId="0" fontId="23" fillId="0" borderId="88" xfId="0" applyFont="1" applyBorder="1" applyAlignment="1">
      <alignment horizontal="center" vertical="center"/>
    </xf>
    <xf numFmtId="0" fontId="23" fillId="0" borderId="89" xfId="0" applyFont="1" applyBorder="1" applyAlignment="1">
      <alignment horizontal="center" vertical="center"/>
    </xf>
    <xf numFmtId="0" fontId="23" fillId="0" borderId="90"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61" xfId="0" applyFont="1" applyBorder="1" applyAlignment="1">
      <alignment horizontal="center" vertical="center"/>
    </xf>
    <xf numFmtId="0" fontId="23" fillId="0" borderId="92" xfId="0" applyFont="1" applyBorder="1" applyAlignment="1">
      <alignment horizontal="center" vertical="center"/>
    </xf>
    <xf numFmtId="0" fontId="7" fillId="0" borderId="8" xfId="0" applyFont="1" applyBorder="1" applyAlignment="1">
      <alignment horizontal="left" vertical="center"/>
    </xf>
    <xf numFmtId="0" fontId="7" fillId="0" borderId="3" xfId="0" applyFont="1" applyBorder="1">
      <alignment vertical="center"/>
    </xf>
    <xf numFmtId="0" fontId="7" fillId="0" borderId="0" xfId="0" applyFont="1" applyAlignment="1">
      <alignment horizontal="right" vertical="center"/>
    </xf>
    <xf numFmtId="42" fontId="25" fillId="0" borderId="0" xfId="0" applyNumberFormat="1" applyFont="1">
      <alignment vertical="center"/>
    </xf>
    <xf numFmtId="180" fontId="25" fillId="0" borderId="0" xfId="0" applyNumberFormat="1" applyFont="1">
      <alignment vertical="center"/>
    </xf>
    <xf numFmtId="42" fontId="20" fillId="0" borderId="0" xfId="0" applyNumberFormat="1" applyFont="1">
      <alignment vertical="center"/>
    </xf>
    <xf numFmtId="0" fontId="26" fillId="0" borderId="0" xfId="0" applyFont="1">
      <alignment vertical="center"/>
    </xf>
    <xf numFmtId="0" fontId="6" fillId="0" borderId="25" xfId="0" applyFont="1" applyBorder="1" applyAlignment="1">
      <alignment horizontal="center" vertical="center" wrapText="1"/>
    </xf>
    <xf numFmtId="181" fontId="1" fillId="0" borderId="34" xfId="0" applyNumberFormat="1" applyFont="1" applyBorder="1" applyAlignment="1">
      <alignment horizontal="right" vertical="center"/>
    </xf>
    <xf numFmtId="0" fontId="1" fillId="0" borderId="17" xfId="0" applyFont="1" applyBorder="1" applyAlignment="1">
      <alignment horizontal="center" vertical="center"/>
    </xf>
    <xf numFmtId="181" fontId="1" fillId="0" borderId="17" xfId="0" applyNumberFormat="1" applyFont="1" applyBorder="1" applyAlignment="1">
      <alignment horizontal="right" vertical="center"/>
    </xf>
    <xf numFmtId="0" fontId="1" fillId="0" borderId="41" xfId="0" applyFont="1" applyBorder="1" applyAlignment="1">
      <alignment horizontal="center" vertical="center"/>
    </xf>
    <xf numFmtId="0" fontId="1" fillId="0" borderId="96" xfId="0" applyFont="1" applyBorder="1">
      <alignment vertical="center"/>
    </xf>
    <xf numFmtId="0" fontId="1" fillId="0" borderId="35" xfId="0" applyFont="1" applyBorder="1">
      <alignment vertical="center"/>
    </xf>
    <xf numFmtId="181" fontId="1" fillId="0" borderId="21" xfId="0" applyNumberFormat="1" applyFont="1" applyBorder="1" applyAlignment="1">
      <alignment horizontal="right" vertical="center"/>
    </xf>
    <xf numFmtId="0" fontId="1" fillId="0" borderId="23" xfId="0" applyFont="1" applyBorder="1" applyAlignment="1">
      <alignment horizontal="center" vertical="center"/>
    </xf>
    <xf numFmtId="181" fontId="1" fillId="0" borderId="23" xfId="0" applyNumberFormat="1" applyFont="1" applyBorder="1" applyAlignment="1">
      <alignment horizontal="right" vertical="center"/>
    </xf>
    <xf numFmtId="0" fontId="1" fillId="0" borderId="55" xfId="0" applyFont="1" applyBorder="1" applyAlignment="1">
      <alignment horizontal="center" vertical="center"/>
    </xf>
    <xf numFmtId="0" fontId="1" fillId="0" borderId="97" xfId="0" applyFont="1" applyBorder="1">
      <alignment vertical="center"/>
    </xf>
    <xf numFmtId="0" fontId="1" fillId="0" borderId="98" xfId="0" applyFont="1" applyBorder="1">
      <alignment vertical="center"/>
    </xf>
    <xf numFmtId="20" fontId="1" fillId="0" borderId="21" xfId="0" applyNumberFormat="1" applyFont="1" applyBorder="1">
      <alignment vertical="center"/>
    </xf>
    <xf numFmtId="20" fontId="1" fillId="0" borderId="23" xfId="0" applyNumberFormat="1" applyFont="1" applyBorder="1">
      <alignment vertical="center"/>
    </xf>
    <xf numFmtId="0" fontId="1" fillId="0" borderId="22" xfId="0" applyFont="1" applyBorder="1">
      <alignment vertical="center"/>
    </xf>
    <xf numFmtId="0" fontId="1" fillId="0" borderId="24" xfId="0" applyFont="1" applyBorder="1">
      <alignment vertical="center"/>
    </xf>
    <xf numFmtId="0" fontId="1" fillId="0" borderId="54" xfId="0" applyFont="1" applyBorder="1">
      <alignment vertical="center"/>
    </xf>
    <xf numFmtId="0" fontId="1" fillId="0" borderId="99" xfId="0" applyFont="1" applyBorder="1">
      <alignment vertical="center"/>
    </xf>
    <xf numFmtId="0" fontId="1" fillId="0" borderId="100" xfId="0" applyFont="1" applyBorder="1">
      <alignment vertical="center"/>
    </xf>
    <xf numFmtId="182" fontId="1" fillId="0" borderId="4" xfId="0" applyNumberFormat="1" applyFont="1" applyBorder="1">
      <alignment vertical="center"/>
    </xf>
    <xf numFmtId="182" fontId="1" fillId="0" borderId="4" xfId="0" applyNumberFormat="1" applyFont="1" applyBorder="1" applyAlignment="1">
      <alignment horizontal="right" vertical="center"/>
    </xf>
    <xf numFmtId="1" fontId="1" fillId="2" borderId="25" xfId="0" applyNumberFormat="1" applyFont="1" applyFill="1" applyBorder="1" applyAlignment="1">
      <alignment horizontal="center" vertical="center"/>
    </xf>
    <xf numFmtId="0" fontId="1" fillId="0" borderId="101" xfId="0" applyFont="1" applyBorder="1" applyAlignment="1">
      <alignment horizontal="center" vertical="center"/>
    </xf>
    <xf numFmtId="0" fontId="1" fillId="0" borderId="12" xfId="0" applyFont="1" applyBorder="1" applyAlignment="1">
      <alignment horizontal="center" vertical="center"/>
    </xf>
    <xf numFmtId="0" fontId="1" fillId="0" borderId="102" xfId="0" applyFont="1" applyBorder="1">
      <alignment vertical="center"/>
    </xf>
    <xf numFmtId="0" fontId="1" fillId="0" borderId="102" xfId="0" applyFont="1" applyBorder="1" applyAlignment="1">
      <alignment horizontal="center" vertical="center"/>
    </xf>
    <xf numFmtId="0" fontId="1" fillId="0" borderId="1" xfId="0" quotePrefix="1" applyFont="1" applyBorder="1" applyAlignment="1">
      <alignment horizontal="center" vertical="center"/>
    </xf>
    <xf numFmtId="0" fontId="1" fillId="0" borderId="103" xfId="0" quotePrefix="1" applyFont="1" applyBorder="1">
      <alignment vertical="center"/>
    </xf>
    <xf numFmtId="0" fontId="1" fillId="0" borderId="104" xfId="0" quotePrefix="1" applyFont="1" applyBorder="1">
      <alignment vertical="center"/>
    </xf>
    <xf numFmtId="0" fontId="1" fillId="0" borderId="105" xfId="0" applyFont="1" applyBorder="1" applyAlignment="1">
      <alignment horizontal="center" vertical="center"/>
    </xf>
    <xf numFmtId="0" fontId="1" fillId="0" borderId="6" xfId="0" quotePrefix="1" applyFont="1" applyBorder="1" applyAlignment="1">
      <alignment horizontal="center" vertical="center"/>
    </xf>
    <xf numFmtId="0" fontId="1" fillId="0" borderId="6" xfId="0" applyFont="1" applyBorder="1">
      <alignment vertical="center"/>
    </xf>
    <xf numFmtId="0" fontId="27" fillId="0" borderId="0" xfId="0" applyFont="1">
      <alignment vertical="center"/>
    </xf>
    <xf numFmtId="0" fontId="1" fillId="4" borderId="7" xfId="0" applyFont="1" applyFill="1" applyBorder="1" applyAlignment="1">
      <alignment horizontal="right" vertical="center"/>
    </xf>
    <xf numFmtId="0" fontId="1" fillId="4" borderId="7" xfId="0" quotePrefix="1" applyFont="1" applyFill="1" applyBorder="1" applyAlignment="1">
      <alignment horizontal="center" vertical="center"/>
    </xf>
    <xf numFmtId="0" fontId="1" fillId="4" borderId="17" xfId="0" quotePrefix="1" applyFont="1" applyFill="1" applyBorder="1" applyAlignment="1">
      <alignment horizontal="center" vertical="center"/>
    </xf>
    <xf numFmtId="0" fontId="1" fillId="4" borderId="24" xfId="0" quotePrefix="1" applyFont="1" applyFill="1" applyBorder="1" applyAlignment="1">
      <alignment horizontal="center" vertical="center"/>
    </xf>
    <xf numFmtId="0" fontId="20" fillId="0" borderId="98" xfId="0" applyFont="1" applyBorder="1">
      <alignment vertical="center"/>
    </xf>
    <xf numFmtId="181" fontId="20" fillId="0" borderId="23" xfId="0" applyNumberFormat="1" applyFont="1" applyBorder="1" applyAlignment="1">
      <alignment horizontal="right" vertical="center"/>
    </xf>
    <xf numFmtId="0" fontId="20" fillId="0" borderId="55" xfId="0" applyFont="1" applyBorder="1" applyAlignment="1">
      <alignment horizontal="center" vertical="center"/>
    </xf>
    <xf numFmtId="0" fontId="1" fillId="0" borderId="98" xfId="0" applyFont="1" applyBorder="1" applyAlignment="1">
      <alignment vertical="center" shrinkToFit="1"/>
    </xf>
    <xf numFmtId="0" fontId="1" fillId="0" borderId="102" xfId="0" applyFont="1" applyBorder="1" applyAlignment="1">
      <alignment horizontal="left" vertical="center" wrapText="1"/>
    </xf>
    <xf numFmtId="0" fontId="1" fillId="0" borderId="55" xfId="0" applyFont="1" applyBorder="1" applyAlignment="1">
      <alignment horizontal="left" vertical="center" wrapText="1"/>
    </xf>
    <xf numFmtId="0" fontId="1" fillId="0" borderId="105" xfId="0" applyFont="1" applyBorder="1" applyAlignment="1">
      <alignment horizontal="left" vertical="center" wrapText="1"/>
    </xf>
    <xf numFmtId="0" fontId="1" fillId="0" borderId="57" xfId="0" applyFont="1" applyBorder="1" applyAlignment="1">
      <alignment horizontal="left" vertical="center" wrapText="1"/>
    </xf>
    <xf numFmtId="0" fontId="1" fillId="0" borderId="50" xfId="0" applyFont="1" applyBorder="1" applyAlignment="1">
      <alignment horizontal="left" vertical="center" wrapText="1"/>
    </xf>
    <xf numFmtId="0" fontId="1" fillId="0" borderId="40" xfId="0" applyFont="1" applyBorder="1" applyAlignment="1">
      <alignment horizontal="left" vertical="center" wrapText="1"/>
    </xf>
    <xf numFmtId="0" fontId="1" fillId="0" borderId="6" xfId="0" applyFont="1" applyBorder="1" applyAlignment="1">
      <alignment horizontal="distributed" vertical="center"/>
    </xf>
    <xf numFmtId="0" fontId="1" fillId="0" borderId="7" xfId="0" applyFont="1" applyBorder="1" applyAlignment="1">
      <alignment horizontal="distributed" vertical="center"/>
    </xf>
    <xf numFmtId="0" fontId="1" fillId="0" borderId="8" xfId="0" applyFont="1" applyBorder="1" applyAlignment="1">
      <alignment horizontal="distributed" vertical="center"/>
    </xf>
    <xf numFmtId="0" fontId="1" fillId="0" borderId="98" xfId="0" applyFont="1" applyBorder="1" applyAlignment="1">
      <alignment horizontal="left" vertical="center"/>
    </xf>
    <xf numFmtId="0" fontId="1" fillId="0" borderId="55" xfId="0" applyFont="1" applyBorder="1" applyAlignment="1">
      <alignment horizontal="left" vertical="center"/>
    </xf>
    <xf numFmtId="0" fontId="1" fillId="0" borderId="37" xfId="0" applyFont="1" applyBorder="1" applyAlignment="1">
      <alignment horizontal="left" vertical="center" wrapText="1"/>
    </xf>
    <xf numFmtId="0" fontId="1" fillId="0" borderId="10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06" xfId="0" applyFont="1" applyBorder="1" applyAlignment="1">
      <alignment horizontal="center" vertical="center"/>
    </xf>
    <xf numFmtId="0" fontId="1" fillId="0" borderId="17"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vertical="center" textRotation="255"/>
    </xf>
    <xf numFmtId="0" fontId="0" fillId="0" borderId="1" xfId="0" applyBorder="1" applyAlignment="1">
      <alignment vertical="center" textRotation="255"/>
    </xf>
    <xf numFmtId="0" fontId="0" fillId="0" borderId="3" xfId="0" applyBorder="1" applyAlignment="1">
      <alignment vertical="center" textRotation="255"/>
    </xf>
    <xf numFmtId="0" fontId="1" fillId="4" borderId="24" xfId="0" applyFont="1" applyFill="1" applyBorder="1" applyAlignment="1">
      <alignment horizontal="left" vertical="center" indent="1"/>
    </xf>
    <xf numFmtId="0" fontId="1" fillId="4" borderId="100" xfId="0" applyFont="1" applyFill="1" applyBorder="1" applyAlignment="1">
      <alignment horizontal="left" vertical="center" indent="1"/>
    </xf>
    <xf numFmtId="0" fontId="1" fillId="4" borderId="23" xfId="0" applyFont="1" applyFill="1" applyBorder="1" applyAlignment="1">
      <alignment horizontal="left" vertical="center" indent="1"/>
    </xf>
    <xf numFmtId="0" fontId="1" fillId="4" borderId="98" xfId="0" applyFont="1" applyFill="1" applyBorder="1" applyAlignment="1">
      <alignment horizontal="left" vertical="center" indent="1"/>
    </xf>
    <xf numFmtId="0" fontId="1" fillId="0" borderId="25" xfId="0" applyFont="1" applyBorder="1" applyAlignment="1">
      <alignment horizontal="center" vertical="center"/>
    </xf>
    <xf numFmtId="0" fontId="1" fillId="0" borderId="103" xfId="0" applyFont="1" applyBorder="1" applyAlignment="1">
      <alignment horizontal="center" vertical="center"/>
    </xf>
    <xf numFmtId="0" fontId="1" fillId="0" borderId="23" xfId="0" applyFont="1" applyBorder="1" applyAlignment="1">
      <alignment horizontal="center" vertical="center"/>
    </xf>
    <xf numFmtId="0" fontId="1" fillId="0" borderId="98" xfId="0" applyFont="1" applyBorder="1" applyAlignment="1">
      <alignment horizontal="center" vertical="center"/>
    </xf>
    <xf numFmtId="0" fontId="1" fillId="0" borderId="107" xfId="0" applyFont="1" applyBorder="1" applyAlignment="1">
      <alignment horizontal="center" vertical="center"/>
    </xf>
    <xf numFmtId="0" fontId="1" fillId="0" borderId="24" xfId="0" applyFont="1" applyBorder="1" applyAlignment="1">
      <alignment horizontal="center" vertical="center"/>
    </xf>
    <xf numFmtId="0" fontId="1" fillId="0" borderId="100" xfId="0" applyFont="1" applyBorder="1" applyAlignment="1">
      <alignment horizontal="center" vertical="center"/>
    </xf>
    <xf numFmtId="0" fontId="1" fillId="0" borderId="0" xfId="0" applyFont="1" applyAlignment="1">
      <alignment horizontal="left" vertical="center"/>
    </xf>
    <xf numFmtId="0" fontId="1" fillId="4" borderId="17" xfId="0" applyFont="1" applyFill="1" applyBorder="1" applyAlignment="1">
      <alignment horizontal="left" vertical="center" indent="1"/>
    </xf>
    <xf numFmtId="0" fontId="1" fillId="4" borderId="35" xfId="0" applyFont="1" applyFill="1" applyBorder="1" applyAlignment="1">
      <alignment horizontal="left" vertical="center" indent="1"/>
    </xf>
    <xf numFmtId="0" fontId="1" fillId="0" borderId="17" xfId="0" applyFont="1" applyBorder="1" applyAlignment="1">
      <alignment horizontal="left" vertical="center"/>
    </xf>
    <xf numFmtId="0" fontId="1" fillId="0" borderId="35" xfId="0" applyFont="1" applyBorder="1" applyAlignment="1">
      <alignment horizontal="left" vertical="center"/>
    </xf>
    <xf numFmtId="0" fontId="1" fillId="0" borderId="24" xfId="0" applyFont="1" applyBorder="1" applyAlignment="1">
      <alignment horizontal="left" vertical="center"/>
    </xf>
    <xf numFmtId="0" fontId="1" fillId="0" borderId="100"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vertical="justify" wrapText="1"/>
    </xf>
    <xf numFmtId="0" fontId="0" fillId="0" borderId="0" xfId="0" applyAlignment="1">
      <alignment vertical="justify" wrapText="1"/>
    </xf>
    <xf numFmtId="49" fontId="1" fillId="0" borderId="0" xfId="0" applyNumberFormat="1" applyFont="1" applyAlignment="1">
      <alignment horizontal="distributed" vertical="center"/>
    </xf>
    <xf numFmtId="0" fontId="1" fillId="0" borderId="0" xfId="0" applyFont="1" applyAlignment="1">
      <alignment horizontal="left" vertical="center" shrinkToFit="1"/>
    </xf>
    <xf numFmtId="0" fontId="17" fillId="0" borderId="0" xfId="0" applyFont="1" applyAlignment="1">
      <alignment horizontal="center" vertical="center"/>
    </xf>
    <xf numFmtId="0" fontId="1"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 fillId="3" borderId="38" xfId="0" applyFont="1" applyFill="1" applyBorder="1" applyAlignment="1">
      <alignment horizontal="center" vertical="center" wrapText="1"/>
    </xf>
    <xf numFmtId="0" fontId="1" fillId="3" borderId="39"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3" xfId="0" applyFont="1" applyFill="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13" xfId="0" applyFont="1" applyBorder="1" applyAlignment="1">
      <alignment horizontal="center" vertical="center" wrapText="1"/>
    </xf>
    <xf numFmtId="0" fontId="10" fillId="0" borderId="9" xfId="0" applyFont="1" applyBorder="1" applyAlignment="1">
      <alignment horizontal="center" vertical="center" wrapText="1"/>
    </xf>
    <xf numFmtId="0" fontId="7" fillId="0" borderId="25" xfId="0" applyFont="1" applyBorder="1" applyAlignment="1">
      <alignment horizontal="left" vertical="center"/>
    </xf>
    <xf numFmtId="20" fontId="10" fillId="0" borderId="56" xfId="0" applyNumberFormat="1" applyFont="1" applyBorder="1" applyAlignment="1">
      <alignment horizontal="center" vertical="center"/>
    </xf>
    <xf numFmtId="0" fontId="10" fillId="0" borderId="56" xfId="0" applyFont="1" applyBorder="1" applyAlignment="1">
      <alignment horizontal="center" vertical="center"/>
    </xf>
    <xf numFmtId="20" fontId="10" fillId="0" borderId="0" xfId="0" applyNumberFormat="1" applyFont="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0" fillId="0" borderId="57" xfId="0" applyFont="1" applyBorder="1" applyAlignment="1">
      <alignment horizontal="center" vertical="center"/>
    </xf>
    <xf numFmtId="0" fontId="10" fillId="0" borderId="50"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51" xfId="0" applyFont="1" applyBorder="1" applyAlignment="1">
      <alignment horizontal="center" vertical="center" wrapText="1"/>
    </xf>
    <xf numFmtId="0" fontId="10" fillId="0" borderId="51" xfId="0" applyFont="1" applyBorder="1" applyAlignment="1">
      <alignment horizontal="center" vertical="center" wrapText="1" shrinkToFit="1"/>
    </xf>
    <xf numFmtId="0" fontId="0" fillId="0" borderId="51" xfId="0" applyBorder="1" applyAlignment="1">
      <alignment vertical="center" shrinkToFit="1"/>
    </xf>
    <xf numFmtId="0" fontId="10" fillId="0" borderId="9" xfId="0" applyFont="1" applyBorder="1" applyAlignment="1">
      <alignment horizontal="center" vertical="center"/>
    </xf>
    <xf numFmtId="0" fontId="10" fillId="0" borderId="34" xfId="0" applyFont="1" applyBorder="1" applyAlignment="1">
      <alignment horizontal="center" vertical="center"/>
    </xf>
    <xf numFmtId="0" fontId="10" fillId="0" borderId="17" xfId="0" applyFont="1" applyBorder="1" applyAlignment="1">
      <alignment horizontal="center" vertical="center"/>
    </xf>
    <xf numFmtId="0" fontId="10" fillId="0" borderId="17" xfId="0" applyFont="1" applyBorder="1" applyAlignment="1">
      <alignment horizontal="left" vertical="center"/>
    </xf>
    <xf numFmtId="0" fontId="10" fillId="0" borderId="35" xfId="0" applyFont="1" applyBorder="1" applyAlignment="1">
      <alignment horizontal="left" vertical="center"/>
    </xf>
    <xf numFmtId="0" fontId="7" fillId="0" borderId="25" xfId="0" applyFont="1" applyBorder="1" applyAlignment="1">
      <alignment horizontal="center" vertical="center"/>
    </xf>
    <xf numFmtId="0" fontId="7" fillId="0" borderId="4" xfId="0" applyFont="1" applyBorder="1" applyAlignment="1">
      <alignment horizontal="righ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8" xfId="0" applyFont="1" applyBorder="1" applyAlignment="1">
      <alignment horizontal="left" vertical="center"/>
    </xf>
    <xf numFmtId="0" fontId="7" fillId="0" borderId="53" xfId="0" applyFont="1" applyBorder="1" applyAlignment="1">
      <alignment horizontal="left" vertical="center"/>
    </xf>
    <xf numFmtId="0" fontId="7" fillId="0" borderId="39" xfId="0" applyFont="1" applyBorder="1" applyAlignment="1">
      <alignment horizontal="left" vertical="center"/>
    </xf>
    <xf numFmtId="0" fontId="7" fillId="0" borderId="57" xfId="0" applyFont="1" applyBorder="1" applyAlignment="1">
      <alignment horizontal="left" vertical="center"/>
    </xf>
    <xf numFmtId="0" fontId="7" fillId="0" borderId="55" xfId="0" applyFont="1" applyBorder="1" applyAlignment="1">
      <alignment horizontal="left" vertical="center"/>
    </xf>
    <xf numFmtId="0" fontId="24" fillId="0" borderId="40" xfId="0" applyFont="1" applyBorder="1" applyAlignment="1">
      <alignment horizontal="left" vertical="center"/>
    </xf>
    <xf numFmtId="0" fontId="7" fillId="0" borderId="25" xfId="0" applyFont="1" applyBorder="1" applyAlignment="1">
      <alignment horizontal="center" vertical="center" wrapText="1"/>
    </xf>
    <xf numFmtId="0" fontId="7" fillId="0" borderId="40" xfId="0" applyFont="1" applyBorder="1" applyAlignment="1">
      <alignment horizontal="left" vertical="center"/>
    </xf>
    <xf numFmtId="0" fontId="7" fillId="0" borderId="25" xfId="0" applyFont="1" applyBorder="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0" fillId="0" borderId="25" xfId="0" applyFont="1" applyBorder="1" applyAlignment="1">
      <alignment horizontal="center" vertical="center" wrapText="1"/>
    </xf>
    <xf numFmtId="176" fontId="15" fillId="4" borderId="58" xfId="0" applyNumberFormat="1" applyFont="1" applyFill="1" applyBorder="1" applyAlignment="1">
      <alignment horizontal="center" vertical="center"/>
    </xf>
    <xf numFmtId="176" fontId="15" fillId="4" borderId="59" xfId="0" applyNumberFormat="1" applyFont="1" applyFill="1" applyBorder="1" applyAlignment="1">
      <alignment horizontal="center" vertical="center"/>
    </xf>
    <xf numFmtId="176" fontId="15" fillId="4" borderId="60" xfId="0" applyNumberFormat="1" applyFont="1" applyFill="1" applyBorder="1" applyAlignment="1">
      <alignment horizontal="center" vertical="center"/>
    </xf>
    <xf numFmtId="0" fontId="10" fillId="5" borderId="4" xfId="0" applyFont="1" applyFill="1" applyBorder="1" applyAlignment="1">
      <alignment horizontal="right" vertical="center"/>
    </xf>
    <xf numFmtId="0" fontId="10" fillId="0" borderId="1" xfId="0" applyFont="1" applyBorder="1" applyAlignment="1">
      <alignment horizontal="center" vertical="center"/>
    </xf>
    <xf numFmtId="0" fontId="10" fillId="0" borderId="53" xfId="0" applyFont="1" applyBorder="1" applyAlignment="1">
      <alignment horizontal="center" vertical="center"/>
    </xf>
    <xf numFmtId="0" fontId="10" fillId="0" borderId="39" xfId="0" applyFont="1" applyBorder="1" applyAlignment="1">
      <alignment horizontal="center" vertical="center"/>
    </xf>
    <xf numFmtId="0" fontId="10" fillId="0" borderId="25"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23" fillId="0" borderId="64" xfId="0" applyFont="1" applyBorder="1" applyAlignment="1">
      <alignment horizontal="center" vertical="center"/>
    </xf>
    <xf numFmtId="0" fontId="23" fillId="0" borderId="79" xfId="0" applyFont="1" applyBorder="1" applyAlignment="1">
      <alignment horizontal="center" vertical="center"/>
    </xf>
    <xf numFmtId="0" fontId="23" fillId="0" borderId="62" xfId="0" applyFont="1" applyBorder="1" applyAlignment="1">
      <alignment horizontal="center" vertical="center"/>
    </xf>
    <xf numFmtId="0" fontId="23" fillId="0" borderId="77" xfId="0" applyFont="1" applyBorder="1" applyAlignment="1">
      <alignment horizontal="center" vertical="center"/>
    </xf>
    <xf numFmtId="0" fontId="23" fillId="0" borderId="63" xfId="0" applyFont="1" applyBorder="1" applyAlignment="1">
      <alignment horizontal="center" vertical="center"/>
    </xf>
    <xf numFmtId="0" fontId="23" fillId="0" borderId="78" xfId="0" applyFont="1" applyBorder="1" applyAlignment="1">
      <alignment horizontal="center" vertical="center"/>
    </xf>
    <xf numFmtId="0" fontId="0" fillId="0" borderId="0" xfId="0">
      <alignment vertical="center"/>
    </xf>
    <xf numFmtId="179" fontId="1" fillId="4" borderId="7" xfId="0" applyNumberFormat="1" applyFont="1" applyFill="1" applyBorder="1" applyAlignment="1">
      <alignment horizontal="distributed" vertical="center"/>
    </xf>
    <xf numFmtId="0" fontId="1" fillId="0" borderId="4" xfId="0" applyFont="1" applyBorder="1" applyAlignment="1">
      <alignment horizontal="center" vertical="center"/>
    </xf>
    <xf numFmtId="0" fontId="23" fillId="0" borderId="57" xfId="0" applyFont="1" applyBorder="1" applyAlignment="1">
      <alignment horizontal="center" vertical="center"/>
    </xf>
    <xf numFmtId="0" fontId="23" fillId="0" borderId="94"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distributed" vertical="center"/>
    </xf>
    <xf numFmtId="0" fontId="1" fillId="0" borderId="0" xfId="0" applyFont="1" applyAlignment="1">
      <alignment horizontal="distributed" vertical="center"/>
    </xf>
    <xf numFmtId="0" fontId="1" fillId="0" borderId="2" xfId="0" applyFont="1" applyBorder="1" applyAlignment="1">
      <alignment horizontal="distributed" vertical="center"/>
    </xf>
    <xf numFmtId="0" fontId="18"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48" xfId="0" applyFont="1" applyBorder="1" applyAlignment="1">
      <alignment horizontal="center" vertical="center"/>
    </xf>
    <xf numFmtId="0" fontId="19" fillId="0" borderId="74" xfId="0" applyFont="1" applyBorder="1" applyAlignment="1">
      <alignment horizontal="center" vertical="center"/>
    </xf>
    <xf numFmtId="0" fontId="1" fillId="0" borderId="4" xfId="0" applyFont="1" applyBorder="1" applyAlignment="1">
      <alignment horizontal="left" vertical="center"/>
    </xf>
    <xf numFmtId="0" fontId="23" fillId="0" borderId="95" xfId="0" applyFont="1" applyBorder="1" applyAlignment="1">
      <alignment horizontal="center" vertical="center"/>
    </xf>
    <xf numFmtId="0" fontId="23" fillId="0" borderId="81" xfId="0" applyFont="1" applyBorder="1" applyAlignment="1">
      <alignment horizontal="center" vertical="center"/>
    </xf>
    <xf numFmtId="0" fontId="1" fillId="0" borderId="83" xfId="0" applyFont="1" applyBorder="1" applyAlignment="1">
      <alignment horizontal="distributed" vertical="center"/>
    </xf>
    <xf numFmtId="0" fontId="1" fillId="0" borderId="48" xfId="0" quotePrefix="1" applyFont="1" applyBorder="1" applyAlignment="1">
      <alignment horizontal="right" vertical="center"/>
    </xf>
    <xf numFmtId="0" fontId="1" fillId="0" borderId="74" xfId="0" quotePrefix="1" applyFont="1" applyBorder="1" applyAlignment="1">
      <alignment horizontal="right" vertical="center"/>
    </xf>
    <xf numFmtId="0" fontId="1" fillId="0" borderId="25" xfId="0" applyFont="1" applyBorder="1" applyAlignment="1">
      <alignment horizontal="distributed"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12</xdr:row>
      <xdr:rowOff>38100</xdr:rowOff>
    </xdr:from>
    <xdr:to>
      <xdr:col>6</xdr:col>
      <xdr:colOff>367575</xdr:colOff>
      <xdr:row>12</xdr:row>
      <xdr:rowOff>218100</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2533650" y="2324100"/>
          <a:ext cx="720000" cy="18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247650</xdr:colOff>
      <xdr:row>14</xdr:row>
      <xdr:rowOff>57150</xdr:rowOff>
    </xdr:from>
    <xdr:to>
      <xdr:col>3</xdr:col>
      <xdr:colOff>427650</xdr:colOff>
      <xdr:row>15</xdr:row>
      <xdr:rowOff>188550</xdr:rowOff>
    </xdr:to>
    <xdr:sp macro="" textlink="">
      <xdr:nvSpPr>
        <xdr:cNvPr id="4" name="下矢印 3">
          <a:extLst>
            <a:ext uri="{FF2B5EF4-FFF2-40B4-BE49-F238E27FC236}">
              <a16:creationId xmlns:a16="http://schemas.microsoft.com/office/drawing/2014/main" id="{00000000-0008-0000-0400-000004000000}"/>
            </a:ext>
          </a:extLst>
        </xdr:cNvPr>
        <xdr:cNvSpPr/>
      </xdr:nvSpPr>
      <xdr:spPr>
        <a:xfrm>
          <a:off x="1333500" y="2800350"/>
          <a:ext cx="180000" cy="360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9525</xdr:colOff>
      <xdr:row>9</xdr:row>
      <xdr:rowOff>103840</xdr:rowOff>
    </xdr:from>
    <xdr:ext cx="704850" cy="259045"/>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095375" y="1704040"/>
          <a:ext cx="704850"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通報</a:t>
          </a:r>
        </a:p>
      </xdr:txBody>
    </xdr:sp>
    <xdr:clientData/>
  </xdr:oneCellAnchor>
  <xdr:oneCellAnchor>
    <xdr:from>
      <xdr:col>3</xdr:col>
      <xdr:colOff>247650</xdr:colOff>
      <xdr:row>14</xdr:row>
      <xdr:rowOff>104775</xdr:rowOff>
    </xdr:from>
    <xdr:ext cx="704850" cy="259045"/>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333500" y="3076575"/>
          <a:ext cx="704850"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連絡</a:t>
          </a:r>
        </a:p>
      </xdr:txBody>
    </xdr:sp>
    <xdr:clientData/>
  </xdr:oneCellAnchor>
  <xdr:oneCellAnchor>
    <xdr:from>
      <xdr:col>5</xdr:col>
      <xdr:colOff>85725</xdr:colOff>
      <xdr:row>11</xdr:row>
      <xdr:rowOff>9525</xdr:rowOff>
    </xdr:from>
    <xdr:ext cx="704850" cy="259045"/>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3495675" y="2524125"/>
          <a:ext cx="704850"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連絡</a:t>
          </a:r>
        </a:p>
      </xdr:txBody>
    </xdr:sp>
    <xdr:clientData/>
  </xdr:oneCellAnchor>
  <xdr:twoCellAnchor>
    <xdr:from>
      <xdr:col>3</xdr:col>
      <xdr:colOff>238125</xdr:colOff>
      <xdr:row>19</xdr:row>
      <xdr:rowOff>47625</xdr:rowOff>
    </xdr:from>
    <xdr:to>
      <xdr:col>3</xdr:col>
      <xdr:colOff>418125</xdr:colOff>
      <xdr:row>20</xdr:row>
      <xdr:rowOff>179025</xdr:rowOff>
    </xdr:to>
    <xdr:sp macro="" textlink="">
      <xdr:nvSpPr>
        <xdr:cNvPr id="9" name="下矢印 8">
          <a:extLst>
            <a:ext uri="{FF2B5EF4-FFF2-40B4-BE49-F238E27FC236}">
              <a16:creationId xmlns:a16="http://schemas.microsoft.com/office/drawing/2014/main" id="{00000000-0008-0000-0400-000009000000}"/>
            </a:ext>
          </a:extLst>
        </xdr:cNvPr>
        <xdr:cNvSpPr/>
      </xdr:nvSpPr>
      <xdr:spPr>
        <a:xfrm>
          <a:off x="1323975" y="3933825"/>
          <a:ext cx="180000" cy="360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295275</xdr:colOff>
      <xdr:row>14</xdr:row>
      <xdr:rowOff>104775</xdr:rowOff>
    </xdr:from>
    <xdr:to>
      <xdr:col>4</xdr:col>
      <xdr:colOff>475275</xdr:colOff>
      <xdr:row>20</xdr:row>
      <xdr:rowOff>173175</xdr:rowOff>
    </xdr:to>
    <xdr:sp macro="" textlink="">
      <xdr:nvSpPr>
        <xdr:cNvPr id="10" name="上矢印 9">
          <a:extLst>
            <a:ext uri="{FF2B5EF4-FFF2-40B4-BE49-F238E27FC236}">
              <a16:creationId xmlns:a16="http://schemas.microsoft.com/office/drawing/2014/main" id="{00000000-0008-0000-0400-00000A000000}"/>
            </a:ext>
          </a:extLst>
        </xdr:cNvPr>
        <xdr:cNvSpPr/>
      </xdr:nvSpPr>
      <xdr:spPr>
        <a:xfrm>
          <a:off x="2066925" y="2847975"/>
          <a:ext cx="180000" cy="1440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371475</xdr:colOff>
      <xdr:row>17</xdr:row>
      <xdr:rowOff>66675</xdr:rowOff>
    </xdr:from>
    <xdr:ext cx="704850" cy="259045"/>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143125" y="3495675"/>
          <a:ext cx="704850"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*応援</a:t>
          </a:r>
        </a:p>
      </xdr:txBody>
    </xdr:sp>
    <xdr:clientData/>
  </xdr:oneCellAnchor>
  <xdr:oneCellAnchor>
    <xdr:from>
      <xdr:col>3</xdr:col>
      <xdr:colOff>257175</xdr:colOff>
      <xdr:row>19</xdr:row>
      <xdr:rowOff>66675</xdr:rowOff>
    </xdr:from>
    <xdr:ext cx="704850" cy="259045"/>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1343025" y="4181475"/>
          <a:ext cx="704850"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*指示</a:t>
          </a:r>
        </a:p>
      </xdr:txBody>
    </xdr:sp>
    <xdr:clientData/>
  </xdr:oneCellAnchor>
  <xdr:twoCellAnchor>
    <xdr:from>
      <xdr:col>3</xdr:col>
      <xdr:colOff>0</xdr:colOff>
      <xdr:row>14</xdr:row>
      <xdr:rowOff>47625</xdr:rowOff>
    </xdr:from>
    <xdr:to>
      <xdr:col>3</xdr:col>
      <xdr:colOff>180000</xdr:colOff>
      <xdr:row>15</xdr:row>
      <xdr:rowOff>179025</xdr:rowOff>
    </xdr:to>
    <xdr:sp macro="" textlink="">
      <xdr:nvSpPr>
        <xdr:cNvPr id="16" name="上矢印 15">
          <a:extLst>
            <a:ext uri="{FF2B5EF4-FFF2-40B4-BE49-F238E27FC236}">
              <a16:creationId xmlns:a16="http://schemas.microsoft.com/office/drawing/2014/main" id="{00000000-0008-0000-0400-000010000000}"/>
            </a:ext>
          </a:extLst>
        </xdr:cNvPr>
        <xdr:cNvSpPr/>
      </xdr:nvSpPr>
      <xdr:spPr>
        <a:xfrm>
          <a:off x="1085850" y="3019425"/>
          <a:ext cx="180000" cy="360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180975</xdr:colOff>
      <xdr:row>14</xdr:row>
      <xdr:rowOff>114300</xdr:rowOff>
    </xdr:from>
    <xdr:ext cx="704850" cy="259045"/>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581025" y="3086100"/>
          <a:ext cx="704850"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指示</a:t>
          </a:r>
        </a:p>
      </xdr:txBody>
    </xdr:sp>
    <xdr:clientData/>
  </xdr:oneCellAnchor>
  <xdr:twoCellAnchor>
    <xdr:from>
      <xdr:col>2</xdr:col>
      <xdr:colOff>66675</xdr:colOff>
      <xdr:row>19</xdr:row>
      <xdr:rowOff>66675</xdr:rowOff>
    </xdr:from>
    <xdr:to>
      <xdr:col>2</xdr:col>
      <xdr:colOff>246675</xdr:colOff>
      <xdr:row>24</xdr:row>
      <xdr:rowOff>183675</xdr:rowOff>
    </xdr:to>
    <xdr:sp macro="" textlink="">
      <xdr:nvSpPr>
        <xdr:cNvPr id="19" name="上矢印 18">
          <a:extLst>
            <a:ext uri="{FF2B5EF4-FFF2-40B4-BE49-F238E27FC236}">
              <a16:creationId xmlns:a16="http://schemas.microsoft.com/office/drawing/2014/main" id="{00000000-0008-0000-0400-000013000000}"/>
            </a:ext>
          </a:extLst>
        </xdr:cNvPr>
        <xdr:cNvSpPr/>
      </xdr:nvSpPr>
      <xdr:spPr>
        <a:xfrm>
          <a:off x="466725" y="4181475"/>
          <a:ext cx="180000" cy="1260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361950</xdr:colOff>
      <xdr:row>19</xdr:row>
      <xdr:rowOff>66675</xdr:rowOff>
    </xdr:from>
    <xdr:to>
      <xdr:col>2</xdr:col>
      <xdr:colOff>541950</xdr:colOff>
      <xdr:row>24</xdr:row>
      <xdr:rowOff>183675</xdr:rowOff>
    </xdr:to>
    <xdr:sp macro="" textlink="">
      <xdr:nvSpPr>
        <xdr:cNvPr id="20" name="下矢印 19">
          <a:extLst>
            <a:ext uri="{FF2B5EF4-FFF2-40B4-BE49-F238E27FC236}">
              <a16:creationId xmlns:a16="http://schemas.microsoft.com/office/drawing/2014/main" id="{00000000-0008-0000-0400-000014000000}"/>
            </a:ext>
          </a:extLst>
        </xdr:cNvPr>
        <xdr:cNvSpPr/>
      </xdr:nvSpPr>
      <xdr:spPr>
        <a:xfrm>
          <a:off x="762000" y="4181475"/>
          <a:ext cx="180000" cy="1260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85725</xdr:colOff>
      <xdr:row>21</xdr:row>
      <xdr:rowOff>114300</xdr:rowOff>
    </xdr:from>
    <xdr:ext cx="704850" cy="259045"/>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85725" y="4914900"/>
          <a:ext cx="704850"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指示</a:t>
          </a:r>
        </a:p>
      </xdr:txBody>
    </xdr:sp>
    <xdr:clientData/>
  </xdr:oneCellAnchor>
  <xdr:oneCellAnchor>
    <xdr:from>
      <xdr:col>2</xdr:col>
      <xdr:colOff>400050</xdr:colOff>
      <xdr:row>23</xdr:row>
      <xdr:rowOff>47625</xdr:rowOff>
    </xdr:from>
    <xdr:ext cx="704850" cy="259045"/>
    <xdr:sp macro="" textlink="">
      <xdr:nvSpPr>
        <xdr:cNvPr id="24" name="正方形/長方形 23">
          <a:extLst>
            <a:ext uri="{FF2B5EF4-FFF2-40B4-BE49-F238E27FC236}">
              <a16:creationId xmlns:a16="http://schemas.microsoft.com/office/drawing/2014/main" id="{00000000-0008-0000-0400-000018000000}"/>
            </a:ext>
          </a:extLst>
        </xdr:cNvPr>
        <xdr:cNvSpPr/>
      </xdr:nvSpPr>
      <xdr:spPr>
        <a:xfrm>
          <a:off x="1381125" y="5076825"/>
          <a:ext cx="704850"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報告</a:t>
          </a:r>
        </a:p>
      </xdr:txBody>
    </xdr:sp>
    <xdr:clientData/>
  </xdr:oneCellAnchor>
  <xdr:twoCellAnchor>
    <xdr:from>
      <xdr:col>7</xdr:col>
      <xdr:colOff>714375</xdr:colOff>
      <xdr:row>9</xdr:row>
      <xdr:rowOff>38100</xdr:rowOff>
    </xdr:from>
    <xdr:to>
      <xdr:col>8</xdr:col>
      <xdr:colOff>84750</xdr:colOff>
      <xdr:row>10</xdr:row>
      <xdr:rowOff>169500</xdr:rowOff>
    </xdr:to>
    <xdr:sp macro="" textlink="">
      <xdr:nvSpPr>
        <xdr:cNvPr id="25" name="上矢印 24">
          <a:extLst>
            <a:ext uri="{FF2B5EF4-FFF2-40B4-BE49-F238E27FC236}">
              <a16:creationId xmlns:a16="http://schemas.microsoft.com/office/drawing/2014/main" id="{00000000-0008-0000-0400-000019000000}"/>
            </a:ext>
          </a:extLst>
        </xdr:cNvPr>
        <xdr:cNvSpPr/>
      </xdr:nvSpPr>
      <xdr:spPr>
        <a:xfrm>
          <a:off x="4610100" y="2095500"/>
          <a:ext cx="180000" cy="360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733425</xdr:colOff>
      <xdr:row>9</xdr:row>
      <xdr:rowOff>114300</xdr:rowOff>
    </xdr:from>
    <xdr:ext cx="704850" cy="259045"/>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4629150" y="2171700"/>
          <a:ext cx="704850" cy="2590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連絡</a:t>
          </a:r>
        </a:p>
      </xdr:txBody>
    </xdr:sp>
    <xdr:clientData/>
  </xdr:oneCellAnchor>
  <xdr:twoCellAnchor>
    <xdr:from>
      <xdr:col>3</xdr:col>
      <xdr:colOff>714375</xdr:colOff>
      <xdr:row>9</xdr:row>
      <xdr:rowOff>47625</xdr:rowOff>
    </xdr:from>
    <xdr:to>
      <xdr:col>4</xdr:col>
      <xdr:colOff>84750</xdr:colOff>
      <xdr:row>10</xdr:row>
      <xdr:rowOff>179025</xdr:rowOff>
    </xdr:to>
    <xdr:sp macro="" textlink="">
      <xdr:nvSpPr>
        <xdr:cNvPr id="23" name="上矢印 22">
          <a:extLst>
            <a:ext uri="{FF2B5EF4-FFF2-40B4-BE49-F238E27FC236}">
              <a16:creationId xmlns:a16="http://schemas.microsoft.com/office/drawing/2014/main" id="{00000000-0008-0000-0400-000017000000}"/>
            </a:ext>
          </a:extLst>
        </xdr:cNvPr>
        <xdr:cNvSpPr/>
      </xdr:nvSpPr>
      <xdr:spPr>
        <a:xfrm>
          <a:off x="2505075" y="2105025"/>
          <a:ext cx="180000" cy="360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view="pageBreakPreview" zoomScaleNormal="100" zoomScaleSheetLayoutView="100" workbookViewId="0"/>
  </sheetViews>
  <sheetFormatPr defaultColWidth="9" defaultRowHeight="22" customHeight="1"/>
  <cols>
    <col min="1" max="1" width="1.58203125" style="1" customWidth="1"/>
    <col min="2" max="3" width="5.08203125" style="1" customWidth="1"/>
    <col min="4" max="4" width="2.58203125" style="1" customWidth="1"/>
    <col min="5" max="5" width="3.5" style="1" bestFit="1" customWidth="1"/>
    <col min="6" max="6" width="20.5" style="1" bestFit="1" customWidth="1"/>
    <col min="7" max="7" width="9" style="1"/>
    <col min="8" max="8" width="18.33203125" style="1" bestFit="1" customWidth="1"/>
    <col min="9" max="9" width="13.58203125" style="1" customWidth="1"/>
    <col min="10" max="10" width="1.58203125" style="1" customWidth="1"/>
    <col min="11" max="16384" width="9" style="1"/>
  </cols>
  <sheetData>
    <row r="1" spans="1:11" ht="22" customHeight="1">
      <c r="A1" s="40" t="s">
        <v>55</v>
      </c>
      <c r="B1" s="40"/>
    </row>
    <row r="2" spans="1:11" ht="10" customHeight="1">
      <c r="A2" s="40"/>
      <c r="B2" s="40"/>
    </row>
    <row r="3" spans="1:11" ht="18" customHeight="1">
      <c r="B3" s="157" t="s">
        <v>312</v>
      </c>
    </row>
    <row r="4" spans="1:11" ht="22" customHeight="1">
      <c r="B4" s="172" t="s">
        <v>311</v>
      </c>
      <c r="C4" s="173"/>
      <c r="D4" s="173"/>
      <c r="E4" s="174"/>
      <c r="F4" s="158" t="s">
        <v>66</v>
      </c>
      <c r="G4" s="179" t="s">
        <v>270</v>
      </c>
      <c r="H4" s="180"/>
      <c r="K4" s="1" t="s">
        <v>316</v>
      </c>
    </row>
    <row r="5" spans="1:11" ht="22" customHeight="1">
      <c r="B5" s="172" t="s">
        <v>266</v>
      </c>
      <c r="C5" s="173"/>
      <c r="D5" s="173"/>
      <c r="E5" s="174"/>
      <c r="F5" s="159" t="s">
        <v>334</v>
      </c>
      <c r="G5" s="179"/>
      <c r="H5" s="180"/>
      <c r="K5" s="1" t="s">
        <v>324</v>
      </c>
    </row>
    <row r="6" spans="1:11" ht="22" customHeight="1">
      <c r="B6" s="172" t="s">
        <v>267</v>
      </c>
      <c r="C6" s="173"/>
      <c r="D6" s="173"/>
      <c r="E6" s="147" t="s">
        <v>268</v>
      </c>
      <c r="F6" s="160" t="s">
        <v>337</v>
      </c>
      <c r="G6" s="201"/>
      <c r="H6" s="202"/>
      <c r="K6" s="1" t="s">
        <v>326</v>
      </c>
    </row>
    <row r="7" spans="1:11" ht="22" customHeight="1">
      <c r="B7" s="172"/>
      <c r="C7" s="173"/>
      <c r="D7" s="173"/>
      <c r="E7" s="148" t="s">
        <v>269</v>
      </c>
      <c r="F7" s="161" t="s">
        <v>338</v>
      </c>
      <c r="G7" s="203"/>
      <c r="H7" s="204"/>
    </row>
    <row r="8" spans="1:11" ht="22" customHeight="1">
      <c r="B8" s="184" t="s">
        <v>320</v>
      </c>
      <c r="C8" s="181" t="s">
        <v>317</v>
      </c>
      <c r="D8" s="182"/>
      <c r="E8" s="183"/>
      <c r="F8" s="199" t="s">
        <v>321</v>
      </c>
      <c r="G8" s="199"/>
      <c r="H8" s="200"/>
    </row>
    <row r="9" spans="1:11" ht="22" customHeight="1">
      <c r="B9" s="185"/>
      <c r="C9" s="192" t="s">
        <v>318</v>
      </c>
      <c r="D9" s="193"/>
      <c r="E9" s="194"/>
      <c r="F9" s="189" t="s">
        <v>322</v>
      </c>
      <c r="G9" s="189"/>
      <c r="H9" s="190"/>
    </row>
    <row r="10" spans="1:11" ht="22" customHeight="1">
      <c r="B10" s="186"/>
      <c r="C10" s="195" t="s">
        <v>319</v>
      </c>
      <c r="D10" s="196"/>
      <c r="E10" s="197"/>
      <c r="F10" s="187" t="s">
        <v>323</v>
      </c>
      <c r="G10" s="187"/>
      <c r="H10" s="188"/>
    </row>
    <row r="11" spans="1:11" ht="10" customHeight="1"/>
    <row r="12" spans="1:11" ht="22" customHeight="1">
      <c r="B12" s="157" t="s">
        <v>313</v>
      </c>
    </row>
    <row r="13" spans="1:11" ht="22" customHeight="1">
      <c r="B13" s="191" t="s">
        <v>271</v>
      </c>
      <c r="C13" s="191"/>
      <c r="D13" s="191"/>
      <c r="E13" s="191"/>
      <c r="F13" s="191"/>
      <c r="G13" s="10" t="s">
        <v>281</v>
      </c>
      <c r="H13" s="10" t="s">
        <v>299</v>
      </c>
      <c r="I13" s="10" t="s">
        <v>300</v>
      </c>
    </row>
    <row r="14" spans="1:11" ht="22" customHeight="1">
      <c r="B14" s="151" t="s">
        <v>272</v>
      </c>
      <c r="C14" s="130" t="s">
        <v>295</v>
      </c>
      <c r="D14" s="149"/>
      <c r="E14" s="149"/>
      <c r="F14" s="149"/>
      <c r="G14" s="150" t="s">
        <v>282</v>
      </c>
      <c r="H14" s="166" t="s">
        <v>301</v>
      </c>
      <c r="I14" s="166" t="s">
        <v>305</v>
      </c>
    </row>
    <row r="15" spans="1:11" ht="22" customHeight="1">
      <c r="B15" s="73"/>
      <c r="C15" s="152" t="s">
        <v>273</v>
      </c>
      <c r="D15" s="175" t="s">
        <v>1</v>
      </c>
      <c r="E15" s="176"/>
      <c r="F15" s="176"/>
      <c r="G15" s="134" t="s">
        <v>283</v>
      </c>
      <c r="H15" s="167"/>
      <c r="I15" s="167"/>
    </row>
    <row r="16" spans="1:11" ht="22" customHeight="1">
      <c r="B16" s="73"/>
      <c r="C16" s="152" t="s">
        <v>274</v>
      </c>
      <c r="D16" s="175" t="s">
        <v>3</v>
      </c>
      <c r="E16" s="176"/>
      <c r="F16" s="176"/>
      <c r="G16" s="134" t="s">
        <v>284</v>
      </c>
      <c r="H16" s="167"/>
      <c r="I16" s="167"/>
    </row>
    <row r="17" spans="2:9" ht="22" customHeight="1">
      <c r="B17" s="73"/>
      <c r="C17" s="152" t="s">
        <v>275</v>
      </c>
      <c r="D17" s="175" t="s">
        <v>5</v>
      </c>
      <c r="E17" s="176"/>
      <c r="F17" s="176"/>
      <c r="G17" s="134" t="s">
        <v>285</v>
      </c>
      <c r="H17" s="167"/>
      <c r="I17" s="167"/>
    </row>
    <row r="18" spans="2:9" ht="22" customHeight="1">
      <c r="B18" s="73"/>
      <c r="C18" s="152" t="s">
        <v>276</v>
      </c>
      <c r="D18" s="175" t="s">
        <v>7</v>
      </c>
      <c r="E18" s="176"/>
      <c r="F18" s="176"/>
      <c r="G18" s="134" t="s">
        <v>286</v>
      </c>
      <c r="H18" s="167"/>
      <c r="I18" s="167"/>
    </row>
    <row r="19" spans="2:9" ht="22" customHeight="1">
      <c r="B19" s="73"/>
      <c r="C19" s="152" t="s">
        <v>277</v>
      </c>
      <c r="D19" s="175" t="s">
        <v>9</v>
      </c>
      <c r="E19" s="176"/>
      <c r="F19" s="176"/>
      <c r="G19" s="134" t="s">
        <v>287</v>
      </c>
      <c r="H19" s="167"/>
      <c r="I19" s="167"/>
    </row>
    <row r="20" spans="2:9" ht="22" customHeight="1">
      <c r="B20" s="73"/>
      <c r="C20" s="152" t="s">
        <v>278</v>
      </c>
      <c r="D20" s="175" t="s">
        <v>24</v>
      </c>
      <c r="E20" s="176"/>
      <c r="F20" s="176"/>
      <c r="G20" s="134" t="s">
        <v>288</v>
      </c>
      <c r="H20" s="167"/>
      <c r="I20" s="167"/>
    </row>
    <row r="21" spans="2:9" ht="22" customHeight="1">
      <c r="B21" s="73"/>
      <c r="C21" s="152" t="s">
        <v>279</v>
      </c>
      <c r="D21" s="175" t="s">
        <v>330</v>
      </c>
      <c r="E21" s="176"/>
      <c r="F21" s="176"/>
      <c r="G21" s="134" t="s">
        <v>288</v>
      </c>
      <c r="H21" s="167"/>
      <c r="I21" s="167"/>
    </row>
    <row r="22" spans="2:9" ht="30" customHeight="1">
      <c r="B22" s="73"/>
      <c r="C22" s="153" t="s">
        <v>280</v>
      </c>
      <c r="D22" s="177" t="s">
        <v>289</v>
      </c>
      <c r="E22" s="178"/>
      <c r="F22" s="178"/>
      <c r="G22" s="154" t="s">
        <v>288</v>
      </c>
      <c r="H22" s="168"/>
      <c r="I22" s="168"/>
    </row>
    <row r="23" spans="2:9" ht="22" customHeight="1">
      <c r="B23" s="155" t="s">
        <v>290</v>
      </c>
      <c r="C23" s="179" t="s">
        <v>296</v>
      </c>
      <c r="D23" s="179"/>
      <c r="E23" s="179"/>
      <c r="F23" s="180"/>
      <c r="G23" s="10" t="s">
        <v>292</v>
      </c>
      <c r="H23" s="156" t="s">
        <v>302</v>
      </c>
      <c r="I23" s="169" t="s">
        <v>306</v>
      </c>
    </row>
    <row r="24" spans="2:9" ht="22" customHeight="1">
      <c r="B24" s="155" t="s">
        <v>291</v>
      </c>
      <c r="C24" s="179" t="s">
        <v>297</v>
      </c>
      <c r="D24" s="179"/>
      <c r="E24" s="179"/>
      <c r="F24" s="180"/>
      <c r="G24" s="10" t="s">
        <v>293</v>
      </c>
      <c r="H24" s="156" t="s">
        <v>303</v>
      </c>
      <c r="I24" s="170"/>
    </row>
    <row r="25" spans="2:9" ht="22" customHeight="1">
      <c r="B25" s="155" t="s">
        <v>25</v>
      </c>
      <c r="C25" s="179" t="s">
        <v>298</v>
      </c>
      <c r="D25" s="179"/>
      <c r="E25" s="179"/>
      <c r="F25" s="180"/>
      <c r="G25" s="10" t="s">
        <v>294</v>
      </c>
      <c r="H25" s="156" t="s">
        <v>304</v>
      </c>
      <c r="I25" s="171"/>
    </row>
    <row r="26" spans="2:9" ht="10" customHeight="1"/>
    <row r="27" spans="2:9" ht="22" customHeight="1">
      <c r="B27" s="157" t="s">
        <v>307</v>
      </c>
    </row>
    <row r="28" spans="2:9" ht="22" customHeight="1">
      <c r="B28" s="2" t="s">
        <v>0</v>
      </c>
      <c r="C28" s="198" t="s">
        <v>308</v>
      </c>
      <c r="D28" s="198"/>
      <c r="E28" s="198"/>
      <c r="F28" s="198"/>
      <c r="G28" s="1" t="s">
        <v>343</v>
      </c>
    </row>
    <row r="29" spans="2:9" ht="22" customHeight="1">
      <c r="B29" s="2" t="s">
        <v>2</v>
      </c>
      <c r="C29" s="198" t="s">
        <v>14</v>
      </c>
      <c r="D29" s="198"/>
      <c r="E29" s="198"/>
      <c r="F29" s="198"/>
      <c r="G29" s="1" t="s">
        <v>292</v>
      </c>
    </row>
    <row r="30" spans="2:9" ht="22" customHeight="1">
      <c r="B30" s="2" t="s">
        <v>4</v>
      </c>
      <c r="C30" s="198" t="s">
        <v>13</v>
      </c>
      <c r="D30" s="198"/>
      <c r="E30" s="198"/>
      <c r="F30" s="198"/>
      <c r="G30" s="1" t="s">
        <v>293</v>
      </c>
    </row>
    <row r="31" spans="2:9" ht="22" customHeight="1">
      <c r="B31" s="2" t="s">
        <v>6</v>
      </c>
      <c r="C31" s="198" t="s">
        <v>47</v>
      </c>
      <c r="D31" s="198"/>
      <c r="E31" s="198"/>
      <c r="F31" s="198"/>
      <c r="G31" s="1" t="s">
        <v>294</v>
      </c>
    </row>
    <row r="32" spans="2:9" ht="22" customHeight="1">
      <c r="B32" s="2" t="s">
        <v>8</v>
      </c>
      <c r="C32" s="198" t="s">
        <v>16</v>
      </c>
      <c r="D32" s="198"/>
      <c r="E32" s="198"/>
      <c r="F32" s="198"/>
      <c r="G32" s="1" t="s">
        <v>309</v>
      </c>
    </row>
    <row r="33" spans="2:7" ht="22" customHeight="1">
      <c r="B33" s="2" t="s">
        <v>12</v>
      </c>
      <c r="C33" s="198" t="s">
        <v>15</v>
      </c>
      <c r="D33" s="198"/>
      <c r="E33" s="198"/>
      <c r="F33" s="198"/>
      <c r="G33" s="1" t="s">
        <v>310</v>
      </c>
    </row>
    <row r="34" spans="2:7" ht="10" customHeight="1"/>
    <row r="35" spans="2:7" ht="18" customHeight="1">
      <c r="B35" s="157" t="s">
        <v>314</v>
      </c>
    </row>
    <row r="36" spans="2:7" ht="18" customHeight="1">
      <c r="B36" s="1" t="s">
        <v>51</v>
      </c>
    </row>
    <row r="37" spans="2:7" ht="18" customHeight="1">
      <c r="B37" s="1" t="s">
        <v>52</v>
      </c>
    </row>
    <row r="38" spans="2:7" ht="18" customHeight="1">
      <c r="B38" s="1" t="s">
        <v>53</v>
      </c>
    </row>
    <row r="39" spans="2:7" ht="18" customHeight="1">
      <c r="B39" s="1" t="s">
        <v>54</v>
      </c>
    </row>
  </sheetData>
  <mergeCells count="35">
    <mergeCell ref="C33:F33"/>
    <mergeCell ref="B5:E5"/>
    <mergeCell ref="B6:D7"/>
    <mergeCell ref="F8:H8"/>
    <mergeCell ref="G6:H6"/>
    <mergeCell ref="G5:H5"/>
    <mergeCell ref="G7:H7"/>
    <mergeCell ref="C28:F28"/>
    <mergeCell ref="C29:F29"/>
    <mergeCell ref="C30:F30"/>
    <mergeCell ref="C31:F31"/>
    <mergeCell ref="C32:F32"/>
    <mergeCell ref="C25:F25"/>
    <mergeCell ref="F9:H9"/>
    <mergeCell ref="G4:H4"/>
    <mergeCell ref="H14:H22"/>
    <mergeCell ref="B13:F13"/>
    <mergeCell ref="C9:E9"/>
    <mergeCell ref="C10:E10"/>
    <mergeCell ref="I14:I22"/>
    <mergeCell ref="I23:I25"/>
    <mergeCell ref="B4:E4"/>
    <mergeCell ref="D20:F20"/>
    <mergeCell ref="D21:F21"/>
    <mergeCell ref="D22:F22"/>
    <mergeCell ref="C23:F23"/>
    <mergeCell ref="C24:F24"/>
    <mergeCell ref="D15:F15"/>
    <mergeCell ref="D16:F16"/>
    <mergeCell ref="D17:F17"/>
    <mergeCell ref="D18:F18"/>
    <mergeCell ref="D19:F19"/>
    <mergeCell ref="C8:E8"/>
    <mergeCell ref="B8:B10"/>
    <mergeCell ref="F10:H10"/>
  </mergeCells>
  <phoneticPr fontId="2"/>
  <pageMargins left="0.78740157480314965" right="0.39370078740157483"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85"/>
  <sheetViews>
    <sheetView view="pageBreakPreview" zoomScaleNormal="100" zoomScaleSheetLayoutView="100" workbookViewId="0">
      <selection activeCell="B1" sqref="B1:Q1"/>
    </sheetView>
  </sheetViews>
  <sheetFormatPr defaultColWidth="9" defaultRowHeight="18" customHeight="1" outlineLevelRow="1"/>
  <cols>
    <col min="1" max="1" width="1.58203125" style="27" customWidth="1"/>
    <col min="2" max="3" width="5.08203125" style="27" customWidth="1"/>
    <col min="4" max="5" width="6.58203125" style="27" customWidth="1"/>
    <col min="6" max="6" width="14.58203125" style="27" customWidth="1"/>
    <col min="7" max="8" width="6.58203125" style="27" customWidth="1"/>
    <col min="9" max="9" width="14.58203125" style="27" customWidth="1"/>
    <col min="10" max="10" width="8.58203125" style="27" customWidth="1"/>
    <col min="11" max="11" width="1.58203125" style="27" customWidth="1"/>
    <col min="12" max="16384" width="9" style="27"/>
  </cols>
  <sheetData>
    <row r="1" spans="1:12" ht="18" customHeight="1">
      <c r="A1" s="1" t="s">
        <v>29</v>
      </c>
      <c r="L1" s="27" t="s">
        <v>157</v>
      </c>
    </row>
    <row r="2" spans="1:12" ht="25" customHeight="1" thickBot="1">
      <c r="B2" s="233" t="s">
        <v>150</v>
      </c>
      <c r="C2" s="233"/>
      <c r="D2" s="233"/>
      <c r="E2" s="233"/>
      <c r="F2" s="233"/>
      <c r="G2" s="233"/>
      <c r="H2" s="233"/>
      <c r="I2" s="233"/>
      <c r="J2" s="233"/>
      <c r="L2" s="27" t="s">
        <v>137</v>
      </c>
    </row>
    <row r="3" spans="1:12" s="29" customFormat="1" ht="24" customHeight="1" thickBot="1">
      <c r="B3" s="278" t="s">
        <v>168</v>
      </c>
      <c r="C3" s="279"/>
      <c r="D3" s="280"/>
      <c r="H3" s="281" t="s">
        <v>315</v>
      </c>
      <c r="I3" s="281"/>
      <c r="J3" s="281"/>
      <c r="L3" s="29" t="s">
        <v>153</v>
      </c>
    </row>
    <row r="4" spans="1:12" s="29" customFormat="1" ht="15" customHeight="1">
      <c r="B4" s="245" t="s">
        <v>146</v>
      </c>
      <c r="C4" s="245" t="s">
        <v>152</v>
      </c>
      <c r="D4" s="282" t="s">
        <v>156</v>
      </c>
      <c r="E4" s="283"/>
      <c r="F4" s="284"/>
      <c r="G4" s="283" t="s">
        <v>155</v>
      </c>
      <c r="H4" s="283"/>
      <c r="I4" s="284"/>
      <c r="J4" s="277" t="s">
        <v>147</v>
      </c>
      <c r="L4" s="29" t="s">
        <v>336</v>
      </c>
    </row>
    <row r="5" spans="1:12" s="29" customFormat="1" ht="15" customHeight="1">
      <c r="B5" s="285"/>
      <c r="C5" s="285"/>
      <c r="D5" s="55" t="s">
        <v>148</v>
      </c>
      <c r="E5" s="56" t="s">
        <v>149</v>
      </c>
      <c r="F5" s="57" t="s">
        <v>154</v>
      </c>
      <c r="G5" s="61" t="s">
        <v>148</v>
      </c>
      <c r="H5" s="56" t="s">
        <v>149</v>
      </c>
      <c r="I5" s="57" t="s">
        <v>154</v>
      </c>
      <c r="J5" s="277"/>
    </row>
    <row r="6" spans="1:12" s="29" customFormat="1" ht="20.149999999999999" customHeight="1">
      <c r="B6" s="52"/>
      <c r="C6" s="54"/>
      <c r="D6" s="58"/>
      <c r="E6" s="59"/>
      <c r="F6" s="60"/>
      <c r="G6" s="62"/>
      <c r="H6" s="59"/>
      <c r="I6" s="60"/>
      <c r="J6" s="53"/>
    </row>
    <row r="7" spans="1:12" s="29" customFormat="1" ht="20.149999999999999" customHeight="1">
      <c r="B7" s="52"/>
      <c r="C7" s="54"/>
      <c r="D7" s="58"/>
      <c r="E7" s="59"/>
      <c r="F7" s="60"/>
      <c r="G7" s="62"/>
      <c r="H7" s="59"/>
      <c r="I7" s="60"/>
      <c r="J7" s="53"/>
    </row>
    <row r="8" spans="1:12" s="29" customFormat="1" ht="20.149999999999999" customHeight="1">
      <c r="B8" s="52"/>
      <c r="C8" s="54"/>
      <c r="D8" s="58"/>
      <c r="E8" s="59"/>
      <c r="F8" s="60"/>
      <c r="G8" s="62"/>
      <c r="H8" s="59"/>
      <c r="I8" s="60"/>
      <c r="J8" s="53"/>
    </row>
    <row r="9" spans="1:12" s="29" customFormat="1" ht="20.149999999999999" customHeight="1">
      <c r="B9" s="52"/>
      <c r="C9" s="54"/>
      <c r="D9" s="58"/>
      <c r="E9" s="59"/>
      <c r="F9" s="60"/>
      <c r="G9" s="62"/>
      <c r="H9" s="59"/>
      <c r="I9" s="60"/>
      <c r="J9" s="53"/>
    </row>
    <row r="10" spans="1:12" s="29" customFormat="1" ht="20.149999999999999" customHeight="1">
      <c r="B10" s="52"/>
      <c r="C10" s="54"/>
      <c r="D10" s="58"/>
      <c r="E10" s="59"/>
      <c r="F10" s="60"/>
      <c r="G10" s="62"/>
      <c r="H10" s="59"/>
      <c r="I10" s="60"/>
      <c r="J10" s="53"/>
    </row>
    <row r="11" spans="1:12" s="29" customFormat="1" ht="20.149999999999999" customHeight="1">
      <c r="B11" s="52"/>
      <c r="C11" s="54"/>
      <c r="D11" s="58"/>
      <c r="E11" s="59"/>
      <c r="F11" s="60"/>
      <c r="G11" s="62"/>
      <c r="H11" s="59"/>
      <c r="I11" s="60"/>
      <c r="J11" s="53"/>
    </row>
    <row r="12" spans="1:12" s="29" customFormat="1" ht="20.149999999999999" customHeight="1">
      <c r="B12" s="52"/>
      <c r="C12" s="54"/>
      <c r="D12" s="58"/>
      <c r="E12" s="59"/>
      <c r="F12" s="60"/>
      <c r="G12" s="62"/>
      <c r="H12" s="59"/>
      <c r="I12" s="60"/>
      <c r="J12" s="53"/>
    </row>
    <row r="13" spans="1:12" s="29" customFormat="1" ht="20.149999999999999" customHeight="1">
      <c r="B13" s="52"/>
      <c r="C13" s="54"/>
      <c r="D13" s="58"/>
      <c r="E13" s="59"/>
      <c r="F13" s="60"/>
      <c r="G13" s="62"/>
      <c r="H13" s="59"/>
      <c r="I13" s="60"/>
      <c r="J13" s="53"/>
    </row>
    <row r="14" spans="1:12" s="29" customFormat="1" ht="20.149999999999999" customHeight="1">
      <c r="B14" s="52"/>
      <c r="C14" s="54"/>
      <c r="D14" s="58"/>
      <c r="E14" s="59"/>
      <c r="F14" s="60"/>
      <c r="G14" s="62"/>
      <c r="H14" s="59"/>
      <c r="I14" s="60"/>
      <c r="J14" s="53"/>
    </row>
    <row r="15" spans="1:12" s="29" customFormat="1" ht="20.149999999999999" customHeight="1">
      <c r="B15" s="52"/>
      <c r="C15" s="54"/>
      <c r="D15" s="58"/>
      <c r="E15" s="59"/>
      <c r="F15" s="60"/>
      <c r="G15" s="62"/>
      <c r="H15" s="59"/>
      <c r="I15" s="60"/>
      <c r="J15" s="53"/>
    </row>
    <row r="16" spans="1:12" s="29" customFormat="1" ht="20.149999999999999" customHeight="1">
      <c r="B16" s="52"/>
      <c r="C16" s="54"/>
      <c r="D16" s="58"/>
      <c r="E16" s="59"/>
      <c r="F16" s="60"/>
      <c r="G16" s="62"/>
      <c r="H16" s="59"/>
      <c r="I16" s="60"/>
      <c r="J16" s="53"/>
    </row>
    <row r="17" spans="2:10" s="29" customFormat="1" ht="20.149999999999999" customHeight="1">
      <c r="B17" s="52"/>
      <c r="C17" s="54"/>
      <c r="D17" s="58"/>
      <c r="E17" s="59"/>
      <c r="F17" s="60"/>
      <c r="G17" s="62"/>
      <c r="H17" s="59"/>
      <c r="I17" s="60"/>
      <c r="J17" s="53"/>
    </row>
    <row r="18" spans="2:10" s="29" customFormat="1" ht="20.149999999999999" customHeight="1">
      <c r="B18" s="52"/>
      <c r="C18" s="54"/>
      <c r="D18" s="58"/>
      <c r="E18" s="59"/>
      <c r="F18" s="60"/>
      <c r="G18" s="62"/>
      <c r="H18" s="59"/>
      <c r="I18" s="60"/>
      <c r="J18" s="53"/>
    </row>
    <row r="19" spans="2:10" s="29" customFormat="1" ht="20.149999999999999" customHeight="1">
      <c r="B19" s="52"/>
      <c r="C19" s="54"/>
      <c r="D19" s="58"/>
      <c r="E19" s="59"/>
      <c r="F19" s="60"/>
      <c r="G19" s="62"/>
      <c r="H19" s="59"/>
      <c r="I19" s="60"/>
      <c r="J19" s="53"/>
    </row>
    <row r="20" spans="2:10" s="29" customFormat="1" ht="20.149999999999999" customHeight="1">
      <c r="B20" s="52"/>
      <c r="C20" s="54"/>
      <c r="D20" s="58"/>
      <c r="E20" s="59"/>
      <c r="F20" s="60"/>
      <c r="G20" s="62"/>
      <c r="H20" s="59"/>
      <c r="I20" s="60"/>
      <c r="J20" s="53"/>
    </row>
    <row r="21" spans="2:10" s="29" customFormat="1" ht="20.149999999999999" customHeight="1">
      <c r="B21" s="52"/>
      <c r="C21" s="54"/>
      <c r="D21" s="58"/>
      <c r="E21" s="59"/>
      <c r="F21" s="60"/>
      <c r="G21" s="62"/>
      <c r="H21" s="59"/>
      <c r="I21" s="60"/>
      <c r="J21" s="53"/>
    </row>
    <row r="22" spans="2:10" s="29" customFormat="1" ht="20.149999999999999" customHeight="1">
      <c r="B22" s="52"/>
      <c r="C22" s="54"/>
      <c r="D22" s="58"/>
      <c r="E22" s="59"/>
      <c r="F22" s="60"/>
      <c r="G22" s="62"/>
      <c r="H22" s="59"/>
      <c r="I22" s="60"/>
      <c r="J22" s="53"/>
    </row>
    <row r="23" spans="2:10" s="29" customFormat="1" ht="20.149999999999999" customHeight="1">
      <c r="B23" s="52"/>
      <c r="C23" s="54"/>
      <c r="D23" s="58"/>
      <c r="E23" s="59"/>
      <c r="F23" s="60"/>
      <c r="G23" s="62"/>
      <c r="H23" s="59"/>
      <c r="I23" s="60"/>
      <c r="J23" s="53"/>
    </row>
    <row r="24" spans="2:10" s="29" customFormat="1" ht="20.149999999999999" customHeight="1">
      <c r="B24" s="52"/>
      <c r="C24" s="54"/>
      <c r="D24" s="58"/>
      <c r="E24" s="59"/>
      <c r="F24" s="60"/>
      <c r="G24" s="62"/>
      <c r="H24" s="59"/>
      <c r="I24" s="60"/>
      <c r="J24" s="53"/>
    </row>
    <row r="25" spans="2:10" s="29" customFormat="1" ht="20.149999999999999" customHeight="1">
      <c r="B25" s="52"/>
      <c r="C25" s="54"/>
      <c r="D25" s="58"/>
      <c r="E25" s="59"/>
      <c r="F25" s="60"/>
      <c r="G25" s="62"/>
      <c r="H25" s="59"/>
      <c r="I25" s="60"/>
      <c r="J25" s="53"/>
    </row>
    <row r="26" spans="2:10" s="29" customFormat="1" ht="20.149999999999999" customHeight="1">
      <c r="B26" s="52"/>
      <c r="C26" s="54"/>
      <c r="D26" s="58"/>
      <c r="E26" s="59"/>
      <c r="F26" s="60"/>
      <c r="G26" s="62"/>
      <c r="H26" s="59"/>
      <c r="I26" s="60"/>
      <c r="J26" s="53"/>
    </row>
    <row r="27" spans="2:10" s="29" customFormat="1" ht="20.149999999999999" customHeight="1">
      <c r="B27" s="52"/>
      <c r="C27" s="54"/>
      <c r="D27" s="58"/>
      <c r="E27" s="59"/>
      <c r="F27" s="60"/>
      <c r="G27" s="62"/>
      <c r="H27" s="59"/>
      <c r="I27" s="60"/>
      <c r="J27" s="53"/>
    </row>
    <row r="28" spans="2:10" s="29" customFormat="1" ht="20.149999999999999" customHeight="1">
      <c r="B28" s="52"/>
      <c r="C28" s="54"/>
      <c r="D28" s="58"/>
      <c r="E28" s="59"/>
      <c r="F28" s="60"/>
      <c r="G28" s="62"/>
      <c r="H28" s="59"/>
      <c r="I28" s="60"/>
      <c r="J28" s="53"/>
    </row>
    <row r="29" spans="2:10" s="29" customFormat="1" ht="20.149999999999999" customHeight="1">
      <c r="B29" s="52"/>
      <c r="C29" s="54"/>
      <c r="D29" s="58"/>
      <c r="E29" s="59"/>
      <c r="F29" s="60"/>
      <c r="G29" s="62"/>
      <c r="H29" s="59"/>
      <c r="I29" s="60"/>
      <c r="J29" s="53"/>
    </row>
    <row r="30" spans="2:10" s="29" customFormat="1" ht="20.149999999999999" customHeight="1">
      <c r="B30" s="52"/>
      <c r="C30" s="54"/>
      <c r="D30" s="58"/>
      <c r="E30" s="59"/>
      <c r="F30" s="60"/>
      <c r="G30" s="62"/>
      <c r="H30" s="59"/>
      <c r="I30" s="60"/>
      <c r="J30" s="53"/>
    </row>
    <row r="31" spans="2:10" s="29" customFormat="1" ht="20.149999999999999" customHeight="1">
      <c r="B31" s="52"/>
      <c r="C31" s="54"/>
      <c r="D31" s="58"/>
      <c r="E31" s="59"/>
      <c r="F31" s="60"/>
      <c r="G31" s="62"/>
      <c r="H31" s="59"/>
      <c r="I31" s="60"/>
      <c r="J31" s="53"/>
    </row>
    <row r="32" spans="2:10" s="29" customFormat="1" ht="20.149999999999999" customHeight="1">
      <c r="B32" s="52"/>
      <c r="C32" s="54"/>
      <c r="D32" s="58"/>
      <c r="E32" s="59"/>
      <c r="F32" s="60"/>
      <c r="G32" s="62"/>
      <c r="H32" s="59"/>
      <c r="I32" s="60"/>
      <c r="J32" s="53"/>
    </row>
    <row r="33" spans="2:10" s="29" customFormat="1" ht="20.149999999999999" customHeight="1">
      <c r="B33" s="52"/>
      <c r="C33" s="54"/>
      <c r="D33" s="58"/>
      <c r="E33" s="59"/>
      <c r="F33" s="60"/>
      <c r="G33" s="62"/>
      <c r="H33" s="59"/>
      <c r="I33" s="60"/>
      <c r="J33" s="53"/>
    </row>
    <row r="34" spans="2:10" s="29" customFormat="1" ht="20.149999999999999" customHeight="1">
      <c r="B34" s="52"/>
      <c r="C34" s="54"/>
      <c r="D34" s="58"/>
      <c r="E34" s="59"/>
      <c r="F34" s="60"/>
      <c r="G34" s="62"/>
      <c r="H34" s="59"/>
      <c r="I34" s="60"/>
      <c r="J34" s="53"/>
    </row>
    <row r="35" spans="2:10" s="29" customFormat="1" ht="20.149999999999999" customHeight="1">
      <c r="B35" s="52"/>
      <c r="C35" s="54"/>
      <c r="D35" s="58"/>
      <c r="E35" s="59"/>
      <c r="F35" s="60"/>
      <c r="G35" s="62"/>
      <c r="H35" s="59"/>
      <c r="I35" s="60"/>
      <c r="J35" s="53"/>
    </row>
    <row r="36" spans="2:10" s="29" customFormat="1" ht="20.149999999999999" customHeight="1" outlineLevel="1">
      <c r="B36" s="52"/>
      <c r="C36" s="54"/>
      <c r="D36" s="58"/>
      <c r="E36" s="59"/>
      <c r="F36" s="60"/>
      <c r="G36" s="62"/>
      <c r="H36" s="59"/>
      <c r="I36" s="60"/>
      <c r="J36" s="53"/>
    </row>
    <row r="37" spans="2:10" s="29" customFormat="1" ht="18" customHeight="1"/>
    <row r="38" spans="2:10" s="29" customFormat="1" ht="18" customHeight="1"/>
    <row r="39" spans="2:10" s="29" customFormat="1" ht="18" customHeight="1"/>
    <row r="40" spans="2:10" s="29" customFormat="1" ht="18" customHeight="1"/>
    <row r="41" spans="2:10" s="29" customFormat="1" ht="18" customHeight="1"/>
    <row r="42" spans="2:10" s="29" customFormat="1" ht="18" customHeight="1"/>
    <row r="43" spans="2:10" s="29" customFormat="1" ht="18" customHeight="1"/>
    <row r="44" spans="2:10" s="29" customFormat="1" ht="18" customHeight="1"/>
    <row r="45" spans="2:10" s="29" customFormat="1" ht="18" customHeight="1"/>
    <row r="46" spans="2:10" s="29" customFormat="1" ht="18" customHeight="1"/>
    <row r="47" spans="2:10" s="29" customFormat="1" ht="18" customHeight="1"/>
    <row r="48" spans="2:10" s="29" customFormat="1" ht="18" customHeight="1"/>
    <row r="49" s="29" customFormat="1" ht="18" customHeight="1"/>
    <row r="50" s="29" customFormat="1" ht="18" customHeight="1"/>
    <row r="51" s="29" customFormat="1" ht="18" customHeight="1"/>
    <row r="52" s="29" customFormat="1" ht="18" customHeight="1"/>
    <row r="53" s="29" customFormat="1" ht="18" customHeight="1"/>
    <row r="54" s="29" customFormat="1" ht="18" customHeight="1"/>
    <row r="55" s="29" customFormat="1" ht="18" customHeight="1"/>
    <row r="56" s="29" customFormat="1" ht="18" customHeight="1"/>
    <row r="57" s="29" customFormat="1" ht="18" customHeight="1"/>
    <row r="58" s="29" customFormat="1" ht="18" customHeight="1"/>
    <row r="59" s="29" customFormat="1" ht="18" customHeight="1"/>
    <row r="60" s="29" customFormat="1" ht="18" customHeight="1"/>
    <row r="61" s="29" customFormat="1" ht="18" customHeight="1"/>
    <row r="62" s="29" customFormat="1" ht="18" customHeight="1"/>
    <row r="63" s="29" customFormat="1" ht="18" customHeight="1"/>
    <row r="64" s="29" customFormat="1" ht="18" customHeight="1"/>
    <row r="65" s="29" customFormat="1" ht="18" customHeight="1"/>
    <row r="66" s="29" customFormat="1" ht="18" customHeight="1"/>
    <row r="67" s="29" customFormat="1" ht="18" customHeight="1"/>
    <row r="68" s="29" customFormat="1" ht="18" customHeight="1"/>
    <row r="69" s="29" customFormat="1" ht="18" customHeight="1"/>
    <row r="70" s="29" customFormat="1" ht="18" customHeight="1"/>
    <row r="71" s="29" customFormat="1" ht="18" customHeight="1"/>
    <row r="72" s="29" customFormat="1" ht="18" customHeight="1"/>
    <row r="73" s="29" customFormat="1" ht="18" customHeight="1"/>
    <row r="74" s="29" customFormat="1" ht="18" customHeight="1"/>
    <row r="75" s="29" customFormat="1" ht="18" customHeight="1"/>
    <row r="76" s="29" customFormat="1" ht="18" customHeight="1"/>
    <row r="77" s="29" customFormat="1" ht="18" customHeight="1"/>
    <row r="78" s="29" customFormat="1" ht="18" customHeight="1"/>
    <row r="79" s="29" customFormat="1" ht="18" customHeight="1"/>
    <row r="80" s="29" customFormat="1" ht="18" customHeight="1"/>
    <row r="81" s="29" customFormat="1" ht="18" customHeight="1"/>
    <row r="82" s="29" customFormat="1" ht="18" customHeight="1"/>
    <row r="83" s="29" customFormat="1" ht="18" customHeight="1"/>
    <row r="84" s="29" customFormat="1" ht="18" customHeight="1"/>
    <row r="85" s="29" customFormat="1" ht="18" customHeight="1"/>
  </sheetData>
  <mergeCells count="8">
    <mergeCell ref="J4:J5"/>
    <mergeCell ref="B3:D3"/>
    <mergeCell ref="B2:J2"/>
    <mergeCell ref="H3:J3"/>
    <mergeCell ref="D4:F4"/>
    <mergeCell ref="G4:I4"/>
    <mergeCell ref="B4:B5"/>
    <mergeCell ref="C4:C5"/>
  </mergeCells>
  <phoneticPr fontId="2"/>
  <dataValidations count="1">
    <dataValidation type="list" allowBlank="1" showInputMessage="1" showErrorMessage="1" sqref="H3:J3" xr:uid="{00000000-0002-0000-0900-000000000000}">
      <formula1>"下水道事務所,宜野湾浄化センター,那覇浄化センター,具志川浄化センター,西原浄化センター"</formula1>
    </dataValidation>
  </dataValidations>
  <printOptions horizontalCentered="1"/>
  <pageMargins left="0.78740157480314965" right="0.39370078740157483" top="0.78740157480314965" bottom="0.23622047244094491" header="0.31496062992125984" footer="0.1968503937007874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8"/>
  <sheetViews>
    <sheetView view="pageBreakPreview" zoomScaleNormal="100" zoomScaleSheetLayoutView="100" workbookViewId="0">
      <selection activeCell="B1" sqref="B1:Q1"/>
    </sheetView>
  </sheetViews>
  <sheetFormatPr defaultColWidth="9" defaultRowHeight="18" customHeight="1"/>
  <cols>
    <col min="1" max="1" width="1.58203125" style="27" customWidth="1"/>
    <col min="2" max="2" width="9" style="27"/>
    <col min="3" max="3" width="14.58203125" style="27" customWidth="1"/>
    <col min="4" max="4" width="20.58203125" style="27" customWidth="1"/>
    <col min="5" max="5" width="12.58203125" style="27" customWidth="1"/>
    <col min="6" max="6" width="14.58203125" style="27" customWidth="1"/>
    <col min="7" max="7" width="20.58203125" style="27" customWidth="1"/>
    <col min="8" max="9" width="12.58203125" style="27" customWidth="1"/>
    <col min="10" max="10" width="1.58203125" style="27" customWidth="1"/>
    <col min="11" max="16384" width="9" style="27"/>
  </cols>
  <sheetData>
    <row r="1" spans="1:11" ht="18" customHeight="1">
      <c r="A1" s="1" t="s">
        <v>30</v>
      </c>
      <c r="K1" s="27" t="s">
        <v>214</v>
      </c>
    </row>
    <row r="2" spans="1:11" ht="25" customHeight="1">
      <c r="B2" s="233" t="s">
        <v>15</v>
      </c>
      <c r="C2" s="233"/>
      <c r="D2" s="233"/>
      <c r="E2" s="233"/>
      <c r="F2" s="233"/>
      <c r="G2" s="233"/>
      <c r="H2" s="233"/>
      <c r="I2" s="233"/>
      <c r="K2" s="27" t="s">
        <v>215</v>
      </c>
    </row>
    <row r="3" spans="1:11" ht="18" customHeight="1">
      <c r="B3" s="286" t="s">
        <v>168</v>
      </c>
      <c r="C3" s="287"/>
      <c r="H3" s="263" t="str">
        <f>+書類一覧!F4</f>
        <v>****浄化センター</v>
      </c>
      <c r="I3" s="263"/>
      <c r="K3" s="29" t="s">
        <v>169</v>
      </c>
    </row>
    <row r="4" spans="1:11" ht="18" customHeight="1">
      <c r="B4" s="39" t="s">
        <v>158</v>
      </c>
      <c r="C4" s="39" t="s">
        <v>20</v>
      </c>
      <c r="D4" s="39" t="s">
        <v>159</v>
      </c>
      <c r="E4" s="39" t="s">
        <v>160</v>
      </c>
      <c r="F4" s="39" t="s">
        <v>161</v>
      </c>
      <c r="G4" s="39" t="s">
        <v>162</v>
      </c>
      <c r="H4" s="39" t="s">
        <v>163</v>
      </c>
      <c r="I4" s="39" t="s">
        <v>164</v>
      </c>
    </row>
    <row r="5" spans="1:11" ht="18" customHeight="1">
      <c r="B5" s="64" t="s">
        <v>165</v>
      </c>
      <c r="C5" s="65"/>
      <c r="D5" s="65"/>
      <c r="E5" s="65"/>
      <c r="F5" s="65"/>
      <c r="G5" s="65"/>
      <c r="H5" s="64" t="s">
        <v>166</v>
      </c>
      <c r="I5" s="64" t="s">
        <v>166</v>
      </c>
    </row>
    <row r="6" spans="1:11" ht="18" customHeight="1">
      <c r="B6" s="66" t="s">
        <v>165</v>
      </c>
      <c r="C6" s="67"/>
      <c r="D6" s="67"/>
      <c r="E6" s="67"/>
      <c r="F6" s="67"/>
      <c r="G6" s="67"/>
      <c r="H6" s="66" t="s">
        <v>166</v>
      </c>
      <c r="I6" s="66" t="s">
        <v>166</v>
      </c>
    </row>
    <row r="7" spans="1:11" ht="18" customHeight="1">
      <c r="B7" s="66" t="s">
        <v>165</v>
      </c>
      <c r="C7" s="67"/>
      <c r="D7" s="67"/>
      <c r="E7" s="67"/>
      <c r="F7" s="67"/>
      <c r="G7" s="67"/>
      <c r="H7" s="66" t="s">
        <v>166</v>
      </c>
      <c r="I7" s="66" t="s">
        <v>166</v>
      </c>
    </row>
    <row r="8" spans="1:11" ht="18" customHeight="1">
      <c r="B8" s="66" t="s">
        <v>165</v>
      </c>
      <c r="C8" s="67"/>
      <c r="D8" s="67"/>
      <c r="E8" s="67"/>
      <c r="F8" s="67"/>
      <c r="G8" s="67"/>
      <c r="H8" s="66" t="s">
        <v>166</v>
      </c>
      <c r="I8" s="66" t="s">
        <v>166</v>
      </c>
    </row>
    <row r="9" spans="1:11" ht="18" customHeight="1">
      <c r="B9" s="66" t="s">
        <v>165</v>
      </c>
      <c r="C9" s="67"/>
      <c r="D9" s="67"/>
      <c r="E9" s="67"/>
      <c r="F9" s="67"/>
      <c r="G9" s="67"/>
      <c r="H9" s="66" t="s">
        <v>166</v>
      </c>
      <c r="I9" s="66" t="s">
        <v>166</v>
      </c>
    </row>
    <row r="10" spans="1:11" ht="18" customHeight="1">
      <c r="B10" s="66" t="s">
        <v>165</v>
      </c>
      <c r="C10" s="67"/>
      <c r="D10" s="67"/>
      <c r="E10" s="67"/>
      <c r="F10" s="67"/>
      <c r="G10" s="67"/>
      <c r="H10" s="66" t="s">
        <v>166</v>
      </c>
      <c r="I10" s="66" t="s">
        <v>166</v>
      </c>
    </row>
    <row r="11" spans="1:11" ht="18" customHeight="1">
      <c r="B11" s="66" t="s">
        <v>165</v>
      </c>
      <c r="C11" s="67"/>
      <c r="D11" s="67"/>
      <c r="E11" s="67"/>
      <c r="F11" s="67"/>
      <c r="G11" s="67"/>
      <c r="H11" s="66" t="s">
        <v>166</v>
      </c>
      <c r="I11" s="66" t="s">
        <v>166</v>
      </c>
    </row>
    <row r="12" spans="1:11" ht="18" customHeight="1">
      <c r="B12" s="66" t="s">
        <v>165</v>
      </c>
      <c r="C12" s="67"/>
      <c r="D12" s="67"/>
      <c r="E12" s="67"/>
      <c r="F12" s="67"/>
      <c r="G12" s="67"/>
      <c r="H12" s="66" t="s">
        <v>166</v>
      </c>
      <c r="I12" s="66" t="s">
        <v>166</v>
      </c>
    </row>
    <row r="13" spans="1:11" ht="18" customHeight="1">
      <c r="B13" s="66" t="s">
        <v>165</v>
      </c>
      <c r="C13" s="67"/>
      <c r="D13" s="67"/>
      <c r="E13" s="67"/>
      <c r="F13" s="67"/>
      <c r="G13" s="67"/>
      <c r="H13" s="66" t="s">
        <v>166</v>
      </c>
      <c r="I13" s="66" t="s">
        <v>166</v>
      </c>
    </row>
    <row r="14" spans="1:11" ht="18" customHeight="1">
      <c r="B14" s="66" t="s">
        <v>165</v>
      </c>
      <c r="C14" s="67"/>
      <c r="D14" s="67"/>
      <c r="E14" s="67"/>
      <c r="F14" s="67"/>
      <c r="G14" s="67"/>
      <c r="H14" s="66" t="s">
        <v>166</v>
      </c>
      <c r="I14" s="66" t="s">
        <v>166</v>
      </c>
    </row>
    <row r="15" spans="1:11" ht="18" customHeight="1">
      <c r="B15" s="66" t="s">
        <v>165</v>
      </c>
      <c r="C15" s="67"/>
      <c r="D15" s="67"/>
      <c r="E15" s="67"/>
      <c r="F15" s="67"/>
      <c r="G15" s="67"/>
      <c r="H15" s="66" t="s">
        <v>166</v>
      </c>
      <c r="I15" s="66" t="s">
        <v>166</v>
      </c>
    </row>
    <row r="16" spans="1:11" ht="18" customHeight="1">
      <c r="B16" s="66" t="s">
        <v>165</v>
      </c>
      <c r="C16" s="67"/>
      <c r="D16" s="67"/>
      <c r="E16" s="67"/>
      <c r="F16" s="67"/>
      <c r="G16" s="67"/>
      <c r="H16" s="66" t="s">
        <v>166</v>
      </c>
      <c r="I16" s="66" t="s">
        <v>166</v>
      </c>
    </row>
    <row r="17" spans="2:9" ht="18" customHeight="1">
      <c r="B17" s="66" t="s">
        <v>165</v>
      </c>
      <c r="C17" s="67"/>
      <c r="D17" s="67"/>
      <c r="E17" s="67"/>
      <c r="F17" s="67"/>
      <c r="G17" s="67"/>
      <c r="H17" s="66" t="s">
        <v>166</v>
      </c>
      <c r="I17" s="66" t="s">
        <v>166</v>
      </c>
    </row>
    <row r="18" spans="2:9" ht="18" customHeight="1">
      <c r="B18" s="66" t="s">
        <v>165</v>
      </c>
      <c r="C18" s="67"/>
      <c r="D18" s="67"/>
      <c r="E18" s="67"/>
      <c r="F18" s="67"/>
      <c r="G18" s="67"/>
      <c r="H18" s="66" t="s">
        <v>166</v>
      </c>
      <c r="I18" s="66" t="s">
        <v>166</v>
      </c>
    </row>
    <row r="19" spans="2:9" ht="18" customHeight="1">
      <c r="B19" s="66" t="s">
        <v>165</v>
      </c>
      <c r="C19" s="67"/>
      <c r="D19" s="67"/>
      <c r="E19" s="67"/>
      <c r="F19" s="67"/>
      <c r="G19" s="67"/>
      <c r="H19" s="66" t="s">
        <v>166</v>
      </c>
      <c r="I19" s="66" t="s">
        <v>166</v>
      </c>
    </row>
    <row r="20" spans="2:9" ht="18" customHeight="1">
      <c r="B20" s="66" t="s">
        <v>165</v>
      </c>
      <c r="C20" s="67"/>
      <c r="D20" s="67"/>
      <c r="E20" s="67"/>
      <c r="F20" s="67"/>
      <c r="G20" s="67"/>
      <c r="H20" s="66" t="s">
        <v>166</v>
      </c>
      <c r="I20" s="66" t="s">
        <v>166</v>
      </c>
    </row>
    <row r="21" spans="2:9" ht="18" customHeight="1">
      <c r="B21" s="66" t="s">
        <v>165</v>
      </c>
      <c r="C21" s="67"/>
      <c r="D21" s="67"/>
      <c r="E21" s="67"/>
      <c r="F21" s="67"/>
      <c r="G21" s="67"/>
      <c r="H21" s="66" t="s">
        <v>102</v>
      </c>
      <c r="I21" s="66" t="s">
        <v>102</v>
      </c>
    </row>
    <row r="22" spans="2:9" ht="18" customHeight="1">
      <c r="B22" s="66" t="s">
        <v>165</v>
      </c>
      <c r="C22" s="67"/>
      <c r="D22" s="67"/>
      <c r="E22" s="67"/>
      <c r="F22" s="67"/>
      <c r="G22" s="67"/>
      <c r="H22" s="66" t="s">
        <v>102</v>
      </c>
      <c r="I22" s="66" t="s">
        <v>102</v>
      </c>
    </row>
    <row r="23" spans="2:9" ht="18" customHeight="1">
      <c r="B23" s="66" t="s">
        <v>165</v>
      </c>
      <c r="C23" s="67"/>
      <c r="D23" s="67"/>
      <c r="E23" s="67"/>
      <c r="F23" s="67"/>
      <c r="G23" s="67"/>
      <c r="H23" s="66" t="s">
        <v>166</v>
      </c>
      <c r="I23" s="66" t="s">
        <v>166</v>
      </c>
    </row>
    <row r="24" spans="2:9" ht="18" customHeight="1">
      <c r="B24" s="66" t="s">
        <v>165</v>
      </c>
      <c r="C24" s="67"/>
      <c r="D24" s="67"/>
      <c r="E24" s="67"/>
      <c r="F24" s="67"/>
      <c r="G24" s="67"/>
      <c r="H24" s="66" t="s">
        <v>166</v>
      </c>
      <c r="I24" s="66" t="s">
        <v>166</v>
      </c>
    </row>
    <row r="25" spans="2:9" ht="18" customHeight="1">
      <c r="B25" s="66" t="s">
        <v>165</v>
      </c>
      <c r="C25" s="67"/>
      <c r="D25" s="67"/>
      <c r="E25" s="67"/>
      <c r="F25" s="67"/>
      <c r="G25" s="67"/>
      <c r="H25" s="66" t="s">
        <v>166</v>
      </c>
      <c r="I25" s="66" t="s">
        <v>166</v>
      </c>
    </row>
    <row r="26" spans="2:9" ht="18" customHeight="1">
      <c r="B26" s="66" t="s">
        <v>165</v>
      </c>
      <c r="C26" s="67"/>
      <c r="D26" s="67"/>
      <c r="E26" s="67"/>
      <c r="F26" s="67"/>
      <c r="G26" s="67"/>
      <c r="H26" s="66" t="s">
        <v>166</v>
      </c>
      <c r="I26" s="66" t="s">
        <v>166</v>
      </c>
    </row>
    <row r="27" spans="2:9" ht="18" customHeight="1">
      <c r="B27" s="68" t="s">
        <v>165</v>
      </c>
      <c r="C27" s="69"/>
      <c r="D27" s="69"/>
      <c r="E27" s="69"/>
      <c r="F27" s="69"/>
      <c r="G27" s="69"/>
      <c r="H27" s="68" t="s">
        <v>166</v>
      </c>
      <c r="I27" s="68" t="s">
        <v>166</v>
      </c>
    </row>
    <row r="28" spans="2:9" ht="18" customHeight="1">
      <c r="B28" s="27" t="s">
        <v>167</v>
      </c>
    </row>
  </sheetData>
  <mergeCells count="3">
    <mergeCell ref="B2:I2"/>
    <mergeCell ref="H3:I3"/>
    <mergeCell ref="B3:C3"/>
  </mergeCells>
  <phoneticPr fontId="2"/>
  <pageMargins left="0.78740157480314965" right="0.39370078740157483" top="0.69" bottom="0.2" header="0.31496062992125984" footer="0.2"/>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29"/>
  <sheetViews>
    <sheetView view="pageBreakPreview" zoomScaleNormal="100" zoomScaleSheetLayoutView="100" workbookViewId="0">
      <selection activeCell="B1" sqref="B1:Q1"/>
    </sheetView>
  </sheetViews>
  <sheetFormatPr defaultColWidth="9" defaultRowHeight="25" customHeight="1"/>
  <cols>
    <col min="1" max="1" width="1.58203125" style="1" customWidth="1"/>
    <col min="2" max="2" width="3.58203125" style="1" customWidth="1"/>
    <col min="3" max="3" width="1.25" style="1" customWidth="1"/>
    <col min="4" max="4" width="8.58203125" style="1" customWidth="1"/>
    <col min="5" max="5" width="10.58203125" style="1" customWidth="1"/>
    <col min="6" max="6" width="1.25" style="1" customWidth="1"/>
    <col min="7" max="16" width="4.58203125" style="1" customWidth="1"/>
    <col min="17" max="17" width="3.58203125" style="1" customWidth="1"/>
    <col min="18" max="18" width="1.58203125" style="1" customWidth="1"/>
    <col min="19" max="19" width="3.58203125" style="1" customWidth="1"/>
    <col min="20" max="20" width="13" style="1" customWidth="1"/>
    <col min="21" max="21" width="15" style="1" bestFit="1" customWidth="1"/>
    <col min="22" max="22" width="6.5" style="1" bestFit="1" customWidth="1"/>
    <col min="23" max="23" width="9.5" style="1" bestFit="1" customWidth="1"/>
    <col min="24" max="24" width="3.5" style="1" bestFit="1" customWidth="1"/>
    <col min="25" max="25" width="13.83203125" style="1" bestFit="1" customWidth="1"/>
    <col min="26" max="26" width="13.83203125" style="1" customWidth="1"/>
    <col min="27" max="27" width="15" style="1" bestFit="1" customWidth="1"/>
    <col min="28" max="16384" width="9" style="1"/>
  </cols>
  <sheetData>
    <row r="1" spans="1:27" ht="25" customHeight="1">
      <c r="B1" s="205" t="s">
        <v>204</v>
      </c>
      <c r="C1" s="205"/>
      <c r="D1" s="205"/>
      <c r="E1" s="205"/>
      <c r="F1" s="205"/>
      <c r="G1" s="205"/>
      <c r="H1" s="205"/>
      <c r="I1" s="205"/>
      <c r="J1" s="205"/>
      <c r="K1" s="205"/>
      <c r="L1" s="205"/>
      <c r="M1" s="205"/>
      <c r="N1" s="205"/>
      <c r="O1" s="205"/>
      <c r="P1" s="205"/>
      <c r="Q1" s="205"/>
      <c r="T1" s="1" t="s">
        <v>209</v>
      </c>
      <c r="U1" s="9" t="s">
        <v>210</v>
      </c>
      <c r="V1" s="121">
        <v>24</v>
      </c>
      <c r="W1" s="1" t="s">
        <v>212</v>
      </c>
      <c r="Y1" s="70" t="s">
        <v>211</v>
      </c>
      <c r="Z1" s="70" t="s">
        <v>191</v>
      </c>
      <c r="AA1" s="70" t="s">
        <v>193</v>
      </c>
    </row>
    <row r="2" spans="1:27" ht="25" customHeight="1" thickBot="1">
      <c r="A2" s="97"/>
      <c r="B2" s="97"/>
      <c r="C2" s="97"/>
      <c r="D2" s="97"/>
      <c r="E2" s="97"/>
      <c r="F2" s="97"/>
      <c r="G2" s="97"/>
      <c r="H2" s="97"/>
      <c r="I2" s="97"/>
      <c r="J2" s="97"/>
      <c r="K2" s="97"/>
      <c r="L2" s="97"/>
      <c r="M2" s="97"/>
      <c r="N2" s="97"/>
      <c r="O2" s="97"/>
      <c r="P2" s="97">
        <v>16</v>
      </c>
      <c r="Q2" s="97"/>
      <c r="R2" s="97"/>
      <c r="T2" s="1" t="s">
        <v>208</v>
      </c>
      <c r="U2" s="120"/>
      <c r="W2" s="81">
        <v>45748</v>
      </c>
      <c r="X2" s="1">
        <v>1</v>
      </c>
      <c r="Y2" s="80">
        <f>+$U$7</f>
        <v>0</v>
      </c>
      <c r="Z2" s="80">
        <v>0</v>
      </c>
      <c r="AA2" s="80">
        <f>+$U$2-Y2-Z2</f>
        <v>0</v>
      </c>
    </row>
    <row r="3" spans="1:27" ht="25" customHeight="1">
      <c r="B3" s="304" t="s">
        <v>203</v>
      </c>
      <c r="C3" s="305"/>
      <c r="D3" s="305"/>
      <c r="E3" s="305"/>
      <c r="F3" s="82"/>
      <c r="G3" s="83" t="s">
        <v>194</v>
      </c>
      <c r="H3" s="84" t="s">
        <v>195</v>
      </c>
      <c r="I3" s="85" t="s">
        <v>196</v>
      </c>
      <c r="J3" s="86" t="s">
        <v>197</v>
      </c>
      <c r="K3" s="84" t="s">
        <v>194</v>
      </c>
      <c r="L3" s="85" t="s">
        <v>198</v>
      </c>
      <c r="M3" s="86" t="s">
        <v>196</v>
      </c>
      <c r="N3" s="87" t="s">
        <v>197</v>
      </c>
      <c r="O3" s="85" t="s">
        <v>194</v>
      </c>
      <c r="P3" s="88" t="s">
        <v>199</v>
      </c>
      <c r="T3" s="1" t="s">
        <v>191</v>
      </c>
      <c r="U3" s="80">
        <f>VLOOKUP($E$7,$W$2:$AA$25,4,FALSE)</f>
        <v>0</v>
      </c>
      <c r="W3" s="81">
        <v>45778</v>
      </c>
      <c r="X3" s="1">
        <v>2</v>
      </c>
      <c r="Y3" s="80">
        <f t="shared" ref="Y3:Y25" si="0">+$U$7</f>
        <v>0</v>
      </c>
      <c r="Z3" s="80">
        <f>+Z2+Y3</f>
        <v>0</v>
      </c>
      <c r="AA3" s="80">
        <f t="shared" ref="AA3:AA25" si="1">+$U$2-Y3-Z3</f>
        <v>0</v>
      </c>
    </row>
    <row r="4" spans="1:27" ht="25" customHeight="1" thickBot="1">
      <c r="B4" s="306"/>
      <c r="C4" s="307"/>
      <c r="D4" s="307"/>
      <c r="E4" s="307"/>
      <c r="F4" s="89"/>
      <c r="G4" s="98" t="str">
        <f t="shared" ref="G4:M4" si="2">IF(OR(H4="\",H4=""),"",IF(LEN($U$4)+COLUMN()-$P$2&gt;0,MID($U$4,LEN($U$4)+COLUMN()-$P$2,1),"\"))</f>
        <v/>
      </c>
      <c r="H4" s="99" t="str">
        <f t="shared" si="2"/>
        <v/>
      </c>
      <c r="I4" s="100" t="str">
        <f t="shared" si="2"/>
        <v/>
      </c>
      <c r="J4" s="101" t="str">
        <f>IF(OR(K4="\",K4=""),"",IF(LEN($U$4)+COLUMN()-$P$2&gt;0,MID($U$4,LEN($U$4)+COLUMN()-$P$2,1),"\"))</f>
        <v/>
      </c>
      <c r="K4" s="99" t="str">
        <f t="shared" si="2"/>
        <v/>
      </c>
      <c r="L4" s="100" t="str">
        <f t="shared" si="2"/>
        <v/>
      </c>
      <c r="M4" s="101" t="str">
        <f t="shared" si="2"/>
        <v/>
      </c>
      <c r="N4" s="102" t="str">
        <f>IF(OR(O4="\",O4=""),"",IF(LEN($U$4)+COLUMN()-$P$2&gt;0,MID($U$4,LEN($U$4)+COLUMN()-$P$2,1),"\"))</f>
        <v/>
      </c>
      <c r="O4" s="103" t="str">
        <f>IF(OR(P4="\",P4=""),"",IF(LEN($U$4)+COLUMN()-$P$2&gt;0,MID($U$4,LEN($U$4)+COLUMN()-$P$2,1),"\"))</f>
        <v>\</v>
      </c>
      <c r="P4" s="104" t="str">
        <f>IF(LEN($U$4)+COLUMN()-$P$2&gt;0,MID($U$4,LEN($U$4)+COLUMN()-$P$2,1),"")</f>
        <v>0</v>
      </c>
      <c r="T4" s="1" t="s">
        <v>192</v>
      </c>
      <c r="U4" s="80">
        <f>VLOOKUP($E$7,$W$2:$AA$25,3,FALSE)</f>
        <v>0</v>
      </c>
      <c r="W4" s="81">
        <v>45809</v>
      </c>
      <c r="X4" s="1">
        <v>3</v>
      </c>
      <c r="Y4" s="80">
        <f t="shared" si="0"/>
        <v>0</v>
      </c>
      <c r="Z4" s="80">
        <f t="shared" ref="Z4:Z25" si="3">+Z3+Y4</f>
        <v>0</v>
      </c>
      <c r="AA4" s="80">
        <f t="shared" si="1"/>
        <v>0</v>
      </c>
    </row>
    <row r="5" spans="1:27" ht="25" customHeight="1">
      <c r="B5" s="97"/>
      <c r="C5" s="95"/>
      <c r="D5" s="95"/>
      <c r="E5" s="95"/>
      <c r="F5" s="95"/>
      <c r="G5" s="96"/>
      <c r="H5" s="96"/>
      <c r="I5" s="96"/>
      <c r="J5" s="96"/>
      <c r="K5" s="96"/>
      <c r="L5" s="96"/>
      <c r="M5" s="96"/>
      <c r="N5" s="96"/>
      <c r="O5" s="96"/>
      <c r="P5" s="96"/>
      <c r="T5" s="1" t="s">
        <v>193</v>
      </c>
      <c r="U5" s="80">
        <f>VLOOKUP($E$7,$W$2:$AA$25,5,FALSE)</f>
        <v>0</v>
      </c>
      <c r="W5" s="81">
        <v>45839</v>
      </c>
      <c r="X5" s="1">
        <v>4</v>
      </c>
      <c r="Y5" s="80">
        <f t="shared" si="0"/>
        <v>0</v>
      </c>
      <c r="Z5" s="80">
        <f t="shared" si="3"/>
        <v>0</v>
      </c>
      <c r="AA5" s="80">
        <f t="shared" si="1"/>
        <v>0</v>
      </c>
    </row>
    <row r="6" spans="1:27" ht="25" customHeight="1">
      <c r="C6" s="296" t="s">
        <v>176</v>
      </c>
      <c r="D6" s="296"/>
      <c r="E6" s="308" t="str">
        <f>+書類一覧!F4&amp;書類一覧!G4</f>
        <v>****浄化センター敷地内警備業務委託</v>
      </c>
      <c r="F6" s="308"/>
      <c r="G6" s="308"/>
      <c r="H6" s="308"/>
      <c r="I6" s="308"/>
      <c r="J6" s="308"/>
      <c r="K6" s="308"/>
      <c r="L6" s="308"/>
      <c r="M6" s="308"/>
      <c r="N6" s="308"/>
      <c r="U6" s="9" t="str">
        <f>IF(U2-U3-U4-U5=0,"ok","error")</f>
        <v>ok</v>
      </c>
      <c r="W6" s="81">
        <v>45870</v>
      </c>
      <c r="X6" s="1">
        <v>5</v>
      </c>
      <c r="Y6" s="80">
        <f t="shared" si="0"/>
        <v>0</v>
      </c>
      <c r="Z6" s="80">
        <f t="shared" si="3"/>
        <v>0</v>
      </c>
      <c r="AA6" s="80">
        <f t="shared" si="1"/>
        <v>0</v>
      </c>
    </row>
    <row r="7" spans="1:27" ht="25" customHeight="1">
      <c r="C7" s="296" t="s">
        <v>207</v>
      </c>
      <c r="D7" s="296"/>
      <c r="E7" s="295">
        <v>45748</v>
      </c>
      <c r="F7" s="295"/>
      <c r="G7" s="295"/>
      <c r="H7" s="79" t="s">
        <v>205</v>
      </c>
      <c r="I7" s="77">
        <f>VLOOKUP(E7,W2:AA25,2,FALSE)</f>
        <v>1</v>
      </c>
      <c r="J7" s="77" t="s">
        <v>165</v>
      </c>
      <c r="K7" s="77">
        <f>12*2</f>
        <v>24</v>
      </c>
      <c r="L7" s="75" t="s">
        <v>206</v>
      </c>
      <c r="M7" s="78"/>
      <c r="N7" s="78"/>
      <c r="T7" s="1" t="s">
        <v>211</v>
      </c>
      <c r="U7" s="122">
        <f>U2/V1</f>
        <v>0</v>
      </c>
      <c r="W7" s="81">
        <v>45901</v>
      </c>
      <c r="X7" s="1">
        <v>6</v>
      </c>
      <c r="Y7" s="80">
        <f t="shared" si="0"/>
        <v>0</v>
      </c>
      <c r="Z7" s="80">
        <f t="shared" si="3"/>
        <v>0</v>
      </c>
      <c r="AA7" s="80">
        <f t="shared" si="1"/>
        <v>0</v>
      </c>
    </row>
    <row r="8" spans="1:27" ht="25" customHeight="1">
      <c r="T8" s="1" t="s">
        <v>213</v>
      </c>
      <c r="U8" s="120"/>
      <c r="W8" s="81">
        <v>45931</v>
      </c>
      <c r="X8" s="1">
        <v>7</v>
      </c>
      <c r="Y8" s="80">
        <f t="shared" si="0"/>
        <v>0</v>
      </c>
      <c r="Z8" s="80">
        <f t="shared" si="3"/>
        <v>0</v>
      </c>
      <c r="AA8" s="80">
        <f t="shared" si="1"/>
        <v>0</v>
      </c>
    </row>
    <row r="9" spans="1:27" ht="25" customHeight="1" thickBot="1">
      <c r="B9" s="1" t="s">
        <v>177</v>
      </c>
      <c r="W9" s="81">
        <v>45962</v>
      </c>
      <c r="X9" s="1">
        <v>8</v>
      </c>
      <c r="Y9" s="80">
        <f t="shared" si="0"/>
        <v>0</v>
      </c>
      <c r="Z9" s="80">
        <f t="shared" si="3"/>
        <v>0</v>
      </c>
      <c r="AA9" s="80">
        <f t="shared" si="1"/>
        <v>0</v>
      </c>
    </row>
    <row r="10" spans="1:27" ht="25" customHeight="1">
      <c r="B10" s="90" t="s">
        <v>178</v>
      </c>
      <c r="C10" s="91"/>
      <c r="D10" s="311" t="s">
        <v>190</v>
      </c>
      <c r="E10" s="311"/>
      <c r="F10" s="92"/>
      <c r="G10" s="105" t="str">
        <f t="shared" ref="G10:N10" si="4">IF(OR(H10="\",H10=""),"",IF(LEN($U$2)+COLUMN()-$P$2&gt;0,MID($U$2,LEN($U$2)+COLUMN()-$P$2,1),"\"))</f>
        <v/>
      </c>
      <c r="H10" s="106" t="str">
        <f t="shared" si="4"/>
        <v/>
      </c>
      <c r="I10" s="107" t="str">
        <f t="shared" si="4"/>
        <v/>
      </c>
      <c r="J10" s="108" t="str">
        <f t="shared" si="4"/>
        <v/>
      </c>
      <c r="K10" s="106" t="str">
        <f t="shared" si="4"/>
        <v/>
      </c>
      <c r="L10" s="107" t="str">
        <f t="shared" si="4"/>
        <v/>
      </c>
      <c r="M10" s="108" t="str">
        <f t="shared" si="4"/>
        <v/>
      </c>
      <c r="N10" s="109" t="str">
        <f t="shared" si="4"/>
        <v/>
      </c>
      <c r="O10" s="107" t="str">
        <f>IF(OR(P10="\",P10=""),"",IF(LEN($U$2)+COLUMN()-$P$2&gt;0,MID($U$2,LEN($U$2)+COLUMN()-$P$2,1),"\"))</f>
        <v/>
      </c>
      <c r="P10" s="110" t="str">
        <f>IF(LEN($U$2)+COLUMN()-$P$2&gt;0,MID($U$2,LEN($U$2)+COLUMN()-$P$2,1),"")</f>
        <v/>
      </c>
      <c r="W10" s="81">
        <v>45992</v>
      </c>
      <c r="X10" s="1">
        <v>9</v>
      </c>
      <c r="Y10" s="80">
        <f t="shared" si="0"/>
        <v>0</v>
      </c>
      <c r="Z10" s="80">
        <f t="shared" si="3"/>
        <v>0</v>
      </c>
      <c r="AA10" s="80">
        <f t="shared" si="1"/>
        <v>0</v>
      </c>
    </row>
    <row r="11" spans="1:27" ht="25" customHeight="1">
      <c r="B11" s="93" t="s">
        <v>179</v>
      </c>
      <c r="C11" s="76"/>
      <c r="D11" s="173" t="s">
        <v>191</v>
      </c>
      <c r="E11" s="173"/>
      <c r="F11" s="8"/>
      <c r="G11" s="111" t="str">
        <f t="shared" ref="G11:N11" si="5">IF(OR(H11="\",H11=""),"",IF(LEN($U$3)+COLUMN()-$P$2&gt;0,MID($U$3,LEN($U$3)+COLUMN()-$P$2,1),"\"))</f>
        <v/>
      </c>
      <c r="H11" s="112" t="str">
        <f t="shared" si="5"/>
        <v/>
      </c>
      <c r="I11" s="113" t="str">
        <f t="shared" si="5"/>
        <v/>
      </c>
      <c r="J11" s="114" t="str">
        <f t="shared" si="5"/>
        <v/>
      </c>
      <c r="K11" s="112" t="str">
        <f t="shared" si="5"/>
        <v/>
      </c>
      <c r="L11" s="113" t="str">
        <f t="shared" si="5"/>
        <v/>
      </c>
      <c r="M11" s="114" t="str">
        <f t="shared" si="5"/>
        <v/>
      </c>
      <c r="N11" s="115" t="str">
        <f t="shared" si="5"/>
        <v/>
      </c>
      <c r="O11" s="113" t="str">
        <f>IF(OR(P11="\",P11=""),"",IF(LEN($U$3)+COLUMN()-$P$2&gt;0,MID($U$3,LEN($U$3)+COLUMN()-$P$2,1),"\"))</f>
        <v>\</v>
      </c>
      <c r="P11" s="116" t="str">
        <f>IF(LEN($U$3)+COLUMN()-$P$2&gt;0,MID($U$3,LEN($U$3)+COLUMN()-$P$2,1),"")</f>
        <v>0</v>
      </c>
      <c r="W11" s="81">
        <v>46023</v>
      </c>
      <c r="X11" s="1">
        <v>10</v>
      </c>
      <c r="Y11" s="80">
        <f t="shared" si="0"/>
        <v>0</v>
      </c>
      <c r="Z11" s="80">
        <f t="shared" si="3"/>
        <v>0</v>
      </c>
      <c r="AA11" s="80">
        <f t="shared" si="1"/>
        <v>0</v>
      </c>
    </row>
    <row r="12" spans="1:27" ht="25" customHeight="1">
      <c r="B12" s="93" t="s">
        <v>180</v>
      </c>
      <c r="C12" s="76"/>
      <c r="D12" s="173" t="s">
        <v>192</v>
      </c>
      <c r="E12" s="173"/>
      <c r="F12" s="8"/>
      <c r="G12" s="111" t="str">
        <f t="shared" ref="G12:N12" si="6">IF(OR(H12="\",H12=""),"",IF(LEN($U$4)+COLUMN()-$P$2&gt;0,MID($U$4,LEN($U$4)+COLUMN()-$P$2,1),"\"))</f>
        <v/>
      </c>
      <c r="H12" s="112" t="str">
        <f t="shared" si="6"/>
        <v/>
      </c>
      <c r="I12" s="113" t="str">
        <f t="shared" si="6"/>
        <v/>
      </c>
      <c r="J12" s="114" t="str">
        <f>IF(OR(K12="\",K12=""),"",IF(LEN($U$4)+COLUMN()-$P$2&gt;0,MID($U$4,LEN($U$4)+COLUMN()-$P$2,1),"\"))</f>
        <v/>
      </c>
      <c r="K12" s="112" t="str">
        <f t="shared" si="6"/>
        <v/>
      </c>
      <c r="L12" s="113" t="str">
        <f t="shared" si="6"/>
        <v/>
      </c>
      <c r="M12" s="114" t="str">
        <f t="shared" si="6"/>
        <v/>
      </c>
      <c r="N12" s="115" t="str">
        <f t="shared" si="6"/>
        <v/>
      </c>
      <c r="O12" s="113" t="str">
        <f>IF(OR(P12="\",P12=""),"",IF(LEN($U$4)+COLUMN()-$P$2&gt;0,MID($U$4,LEN($U$4)+COLUMN()-$P$2,1),"\"))</f>
        <v>\</v>
      </c>
      <c r="P12" s="116" t="str">
        <f>IF(LEN($U$4)+COLUMN()-$P$2&gt;0,MID($U$4,LEN($U$4)+COLUMN()-$P$2,1),"")</f>
        <v>0</v>
      </c>
      <c r="W12" s="81">
        <v>46054</v>
      </c>
      <c r="X12" s="1">
        <v>11</v>
      </c>
      <c r="Y12" s="80">
        <f t="shared" si="0"/>
        <v>0</v>
      </c>
      <c r="Z12" s="80">
        <f t="shared" si="3"/>
        <v>0</v>
      </c>
      <c r="AA12" s="80">
        <f t="shared" si="1"/>
        <v>0</v>
      </c>
    </row>
    <row r="13" spans="1:27" ht="25" customHeight="1">
      <c r="B13" s="94" t="s">
        <v>181</v>
      </c>
      <c r="D13" s="302" t="s">
        <v>193</v>
      </c>
      <c r="E13" s="302"/>
      <c r="F13" s="6"/>
      <c r="G13" s="297" t="str">
        <f t="shared" ref="G13:N13" si="7">IF(OR(H13="\",H13=""),"",IF(LEN($U$5)+COLUMN()-$P$2&gt;0,MID($U$5,LEN($U$5)+COLUMN()-$P$2,1),"\"))</f>
        <v/>
      </c>
      <c r="H13" s="290" t="str">
        <f t="shared" si="7"/>
        <v/>
      </c>
      <c r="I13" s="292" t="str">
        <f t="shared" si="7"/>
        <v/>
      </c>
      <c r="J13" s="288" t="str">
        <f t="shared" si="7"/>
        <v/>
      </c>
      <c r="K13" s="290" t="str">
        <f t="shared" si="7"/>
        <v/>
      </c>
      <c r="L13" s="292" t="str">
        <f t="shared" si="7"/>
        <v/>
      </c>
      <c r="M13" s="288" t="str">
        <f t="shared" si="7"/>
        <v/>
      </c>
      <c r="N13" s="290" t="str">
        <f t="shared" si="7"/>
        <v/>
      </c>
      <c r="O13" s="292" t="str">
        <f>IF(OR(P13="\",P13=""),"",IF(LEN($U$5)+COLUMN()-$P$2&gt;0,MID($U$5,LEN($U$5)+COLUMN()-$P$2,1),"\"))</f>
        <v>\</v>
      </c>
      <c r="P13" s="309" t="str">
        <f>IF(LEN($U$5)+COLUMN()-$P$2&gt;0,MID($U$5,LEN($U$5)+COLUMN()-$P$2,1),"")</f>
        <v>0</v>
      </c>
      <c r="W13" s="81">
        <v>46082</v>
      </c>
      <c r="X13" s="1">
        <v>12</v>
      </c>
      <c r="Y13" s="80">
        <f t="shared" si="0"/>
        <v>0</v>
      </c>
      <c r="Z13" s="80">
        <f t="shared" si="3"/>
        <v>0</v>
      </c>
      <c r="AA13" s="80">
        <f t="shared" si="1"/>
        <v>0</v>
      </c>
    </row>
    <row r="14" spans="1:27" ht="25" customHeight="1" thickBot="1">
      <c r="B14" s="312" t="s">
        <v>182</v>
      </c>
      <c r="C14" s="313"/>
      <c r="D14" s="313"/>
      <c r="E14" s="313"/>
      <c r="F14" s="89"/>
      <c r="G14" s="298" t="str">
        <f t="shared" ref="G14:N14" si="8">IF(OR(H14="\",H14=""),"",IF(LEN($U$4)+COLUMN()-$P$2&gt;0,MID($U$4,LEN($U$4)+COLUMN()-$P$2,1),"\"))</f>
        <v/>
      </c>
      <c r="H14" s="291" t="str">
        <f t="shared" si="8"/>
        <v/>
      </c>
      <c r="I14" s="293" t="str">
        <f t="shared" si="8"/>
        <v/>
      </c>
      <c r="J14" s="289" t="str">
        <f t="shared" si="8"/>
        <v/>
      </c>
      <c r="K14" s="291" t="str">
        <f t="shared" si="8"/>
        <v/>
      </c>
      <c r="L14" s="293" t="str">
        <f t="shared" si="8"/>
        <v/>
      </c>
      <c r="M14" s="289" t="str">
        <f t="shared" si="8"/>
        <v/>
      </c>
      <c r="N14" s="291" t="str">
        <f t="shared" si="8"/>
        <v/>
      </c>
      <c r="O14" s="293" t="str">
        <f t="shared" ref="O14" si="9">IF(OR(P14="\",P14=""),"",IF(LEN($U$4)+COLUMN()-$P$2&gt;0,MID($U$4,LEN($U$4)+COLUMN()-$P$2,1),"\"))</f>
        <v>\</v>
      </c>
      <c r="P14" s="310" t="str">
        <f t="shared" ref="P14" si="10">IF(LEN($U$4)+COLUMN()-$P$2&gt;0,MID($U$4,LEN($U$4)+COLUMN()-$P$2,1),"")</f>
        <v>0</v>
      </c>
      <c r="W14" s="81">
        <v>46113</v>
      </c>
      <c r="X14" s="1">
        <v>13</v>
      </c>
      <c r="Y14" s="80">
        <f t="shared" si="0"/>
        <v>0</v>
      </c>
      <c r="Z14" s="80">
        <f t="shared" si="3"/>
        <v>0</v>
      </c>
      <c r="AA14" s="80">
        <f t="shared" si="1"/>
        <v>0</v>
      </c>
    </row>
    <row r="15" spans="1:27" ht="25" customHeight="1">
      <c r="W15" s="81">
        <v>46143</v>
      </c>
      <c r="X15" s="1">
        <v>14</v>
      </c>
      <c r="Y15" s="80">
        <f t="shared" si="0"/>
        <v>0</v>
      </c>
      <c r="Z15" s="80">
        <f t="shared" si="3"/>
        <v>0</v>
      </c>
      <c r="AA15" s="80">
        <f t="shared" si="1"/>
        <v>0</v>
      </c>
    </row>
    <row r="16" spans="1:27" ht="25" customHeight="1">
      <c r="B16" s="1" t="s">
        <v>183</v>
      </c>
      <c r="W16" s="81">
        <v>46174</v>
      </c>
      <c r="X16" s="1">
        <v>15</v>
      </c>
      <c r="Y16" s="80">
        <f t="shared" si="0"/>
        <v>0</v>
      </c>
      <c r="Z16" s="80">
        <f t="shared" si="3"/>
        <v>0</v>
      </c>
      <c r="AA16" s="80">
        <f t="shared" si="1"/>
        <v>0</v>
      </c>
    </row>
    <row r="17" spans="2:27" ht="25" customHeight="1">
      <c r="B17" s="212" t="s">
        <v>201</v>
      </c>
      <c r="C17" s="212"/>
      <c r="D17" s="212"/>
      <c r="E17" s="212"/>
      <c r="F17" s="212"/>
      <c r="G17" s="294"/>
      <c r="W17" s="81">
        <v>46204</v>
      </c>
      <c r="X17" s="1">
        <v>16</v>
      </c>
      <c r="Y17" s="80">
        <f t="shared" si="0"/>
        <v>0</v>
      </c>
      <c r="Z17" s="80">
        <f t="shared" si="3"/>
        <v>0</v>
      </c>
      <c r="AA17" s="80">
        <f t="shared" si="1"/>
        <v>0</v>
      </c>
    </row>
    <row r="18" spans="2:27" ht="25" customHeight="1">
      <c r="W18" s="81">
        <v>46235</v>
      </c>
      <c r="X18" s="1">
        <v>17</v>
      </c>
      <c r="Y18" s="80">
        <f t="shared" si="0"/>
        <v>0</v>
      </c>
      <c r="Z18" s="80">
        <f t="shared" si="3"/>
        <v>0</v>
      </c>
      <c r="AA18" s="80">
        <f t="shared" si="1"/>
        <v>0</v>
      </c>
    </row>
    <row r="19" spans="2:27" ht="25" customHeight="1">
      <c r="I19" s="212" t="s">
        <v>18</v>
      </c>
      <c r="J19" s="212"/>
      <c r="K19" s="198" t="str">
        <f>+書類一覧!F8</f>
        <v>（住所）</v>
      </c>
      <c r="L19" s="198"/>
      <c r="M19" s="198"/>
      <c r="N19" s="198"/>
      <c r="O19" s="198"/>
      <c r="P19" s="198"/>
      <c r="Q19" s="198"/>
      <c r="W19" s="81">
        <v>46266</v>
      </c>
      <c r="X19" s="1">
        <v>18</v>
      </c>
      <c r="Y19" s="80">
        <f t="shared" si="0"/>
        <v>0</v>
      </c>
      <c r="Z19" s="80">
        <f t="shared" si="3"/>
        <v>0</v>
      </c>
      <c r="AA19" s="80">
        <f t="shared" si="1"/>
        <v>0</v>
      </c>
    </row>
    <row r="20" spans="2:27" ht="25" customHeight="1">
      <c r="I20" s="212" t="s">
        <v>19</v>
      </c>
      <c r="J20" s="212"/>
      <c r="K20" s="198" t="str">
        <f>+書類一覧!F9</f>
        <v>（商号）</v>
      </c>
      <c r="L20" s="198"/>
      <c r="M20" s="198"/>
      <c r="N20" s="198"/>
      <c r="O20" s="198"/>
      <c r="P20" s="198"/>
      <c r="Q20" s="198"/>
      <c r="W20" s="81">
        <v>46296</v>
      </c>
      <c r="X20" s="1">
        <v>19</v>
      </c>
      <c r="Y20" s="80">
        <f t="shared" si="0"/>
        <v>0</v>
      </c>
      <c r="Z20" s="80">
        <f t="shared" si="3"/>
        <v>0</v>
      </c>
      <c r="AA20" s="80">
        <f t="shared" si="1"/>
        <v>0</v>
      </c>
    </row>
    <row r="21" spans="2:27" ht="25" customHeight="1">
      <c r="I21" s="212" t="s">
        <v>20</v>
      </c>
      <c r="J21" s="212"/>
      <c r="K21" s="198" t="str">
        <f>+書類一覧!F10</f>
        <v>（代表者名）</v>
      </c>
      <c r="L21" s="198"/>
      <c r="M21" s="198"/>
      <c r="N21" s="198"/>
      <c r="O21" s="198"/>
      <c r="P21" s="198"/>
      <c r="Q21" s="198"/>
      <c r="S21" s="1" t="s">
        <v>328</v>
      </c>
      <c r="W21" s="81">
        <v>46327</v>
      </c>
      <c r="X21" s="1">
        <v>20</v>
      </c>
      <c r="Y21" s="80">
        <f t="shared" si="0"/>
        <v>0</v>
      </c>
      <c r="Z21" s="80">
        <f t="shared" si="3"/>
        <v>0</v>
      </c>
      <c r="AA21" s="80">
        <f t="shared" si="1"/>
        <v>0</v>
      </c>
    </row>
    <row r="22" spans="2:27" ht="25" customHeight="1">
      <c r="W22" s="81">
        <v>46357</v>
      </c>
      <c r="X22" s="1">
        <v>21</v>
      </c>
      <c r="Y22" s="80">
        <f t="shared" si="0"/>
        <v>0</v>
      </c>
      <c r="Z22" s="80">
        <f t="shared" si="3"/>
        <v>0</v>
      </c>
      <c r="AA22" s="80">
        <f t="shared" si="1"/>
        <v>0</v>
      </c>
    </row>
    <row r="23" spans="2:27" ht="25" customHeight="1">
      <c r="B23" s="1" t="s">
        <v>184</v>
      </c>
      <c r="W23" s="81">
        <v>46388</v>
      </c>
      <c r="X23" s="1">
        <v>22</v>
      </c>
      <c r="Y23" s="80">
        <f t="shared" si="0"/>
        <v>0</v>
      </c>
      <c r="Z23" s="80">
        <f t="shared" si="3"/>
        <v>0</v>
      </c>
      <c r="AA23" s="80">
        <f t="shared" si="1"/>
        <v>0</v>
      </c>
    </row>
    <row r="24" spans="2:27" ht="25" customHeight="1">
      <c r="W24" s="81">
        <v>46419</v>
      </c>
      <c r="X24" s="1">
        <v>23</v>
      </c>
      <c r="Y24" s="80">
        <f t="shared" si="0"/>
        <v>0</v>
      </c>
      <c r="Z24" s="80">
        <f t="shared" si="3"/>
        <v>0</v>
      </c>
      <c r="AA24" s="80">
        <f t="shared" si="1"/>
        <v>0</v>
      </c>
    </row>
    <row r="25" spans="2:27" ht="25" customHeight="1">
      <c r="B25" s="1" t="s">
        <v>185</v>
      </c>
      <c r="W25" s="81">
        <v>46447</v>
      </c>
      <c r="X25" s="1">
        <v>24</v>
      </c>
      <c r="Y25" s="80">
        <f t="shared" si="0"/>
        <v>0</v>
      </c>
      <c r="Z25" s="80">
        <f t="shared" si="3"/>
        <v>0</v>
      </c>
      <c r="AA25" s="80">
        <f t="shared" si="1"/>
        <v>0</v>
      </c>
    </row>
    <row r="26" spans="2:27" ht="25" customHeight="1">
      <c r="B26" s="314" t="s">
        <v>187</v>
      </c>
      <c r="C26" s="314"/>
      <c r="D26" s="314"/>
      <c r="E26" s="191"/>
      <c r="F26" s="191"/>
      <c r="G26" s="191"/>
      <c r="H26" s="191"/>
      <c r="I26" s="191"/>
      <c r="W26" s="81"/>
    </row>
    <row r="27" spans="2:27" ht="25" customHeight="1">
      <c r="B27" s="314" t="s">
        <v>186</v>
      </c>
      <c r="C27" s="314"/>
      <c r="D27" s="314"/>
      <c r="E27" s="191"/>
      <c r="F27" s="191"/>
      <c r="G27" s="191"/>
      <c r="H27" s="191"/>
      <c r="I27" s="191"/>
      <c r="K27" s="71" t="s">
        <v>200</v>
      </c>
      <c r="L27" s="72"/>
      <c r="M27" s="72"/>
      <c r="N27" s="72"/>
      <c r="O27" s="72"/>
      <c r="P27" s="299" t="s">
        <v>202</v>
      </c>
      <c r="Q27" s="300"/>
    </row>
    <row r="28" spans="2:27" ht="25" customHeight="1">
      <c r="B28" s="314" t="s">
        <v>188</v>
      </c>
      <c r="C28" s="314"/>
      <c r="D28" s="314"/>
      <c r="E28" s="191"/>
      <c r="F28" s="191"/>
      <c r="G28" s="191"/>
      <c r="H28" s="191"/>
      <c r="I28" s="191"/>
      <c r="K28" s="301" t="s">
        <v>201</v>
      </c>
      <c r="L28" s="302"/>
      <c r="M28" s="302"/>
      <c r="N28" s="302"/>
      <c r="O28" s="303"/>
      <c r="P28" s="73"/>
      <c r="Q28" s="6"/>
    </row>
    <row r="29" spans="2:27" ht="25" customHeight="1">
      <c r="B29" s="314" t="s">
        <v>189</v>
      </c>
      <c r="C29" s="314"/>
      <c r="D29" s="314"/>
      <c r="E29" s="191"/>
      <c r="F29" s="191"/>
      <c r="G29" s="191"/>
      <c r="H29" s="191"/>
      <c r="I29" s="191"/>
      <c r="K29" s="74" t="s">
        <v>20</v>
      </c>
      <c r="L29" s="75"/>
      <c r="M29" s="75"/>
      <c r="N29" s="75"/>
      <c r="O29" s="75"/>
      <c r="P29" s="74"/>
      <c r="Q29" s="7"/>
    </row>
  </sheetData>
  <mergeCells count="38">
    <mergeCell ref="E29:I29"/>
    <mergeCell ref="B26:D26"/>
    <mergeCell ref="B27:D27"/>
    <mergeCell ref="B28:D28"/>
    <mergeCell ref="B29:D29"/>
    <mergeCell ref="P27:Q27"/>
    <mergeCell ref="K28:O28"/>
    <mergeCell ref="B3:E4"/>
    <mergeCell ref="E6:N6"/>
    <mergeCell ref="N13:N14"/>
    <mergeCell ref="O13:O14"/>
    <mergeCell ref="P13:P14"/>
    <mergeCell ref="E26:I26"/>
    <mergeCell ref="E27:I27"/>
    <mergeCell ref="E28:I28"/>
    <mergeCell ref="D10:E10"/>
    <mergeCell ref="D11:E11"/>
    <mergeCell ref="D12:E12"/>
    <mergeCell ref="D13:E13"/>
    <mergeCell ref="B14:E14"/>
    <mergeCell ref="I19:J19"/>
    <mergeCell ref="I20:J20"/>
    <mergeCell ref="I21:J21"/>
    <mergeCell ref="K19:Q19"/>
    <mergeCell ref="K20:Q20"/>
    <mergeCell ref="K21:Q21"/>
    <mergeCell ref="J13:J14"/>
    <mergeCell ref="K13:K14"/>
    <mergeCell ref="L13:L14"/>
    <mergeCell ref="B1:Q1"/>
    <mergeCell ref="B17:G17"/>
    <mergeCell ref="M13:M14"/>
    <mergeCell ref="E7:G7"/>
    <mergeCell ref="C6:D6"/>
    <mergeCell ref="C7:D7"/>
    <mergeCell ref="H13:H14"/>
    <mergeCell ref="I13:I14"/>
    <mergeCell ref="G13:G14"/>
  </mergeCells>
  <phoneticPr fontId="2"/>
  <pageMargins left="0.78740157480314965" right="0.39370078740157483" top="0.78740157480314965" bottom="0.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view="pageBreakPreview" zoomScaleNormal="100" zoomScaleSheetLayoutView="100" workbookViewId="0">
      <selection activeCell="B1" sqref="B1:Q1"/>
    </sheetView>
  </sheetViews>
  <sheetFormatPr defaultColWidth="9" defaultRowHeight="18" customHeight="1"/>
  <cols>
    <col min="1" max="1" width="1.58203125" style="1" customWidth="1"/>
    <col min="2" max="2" width="6.58203125" style="1" customWidth="1"/>
    <col min="3" max="6" width="9" style="1"/>
    <col min="7" max="7" width="1.58203125" style="1" customWidth="1"/>
    <col min="8" max="10" width="10.58203125" style="1" customWidth="1"/>
    <col min="11" max="11" width="1.58203125" style="1" customWidth="1"/>
    <col min="12" max="16384" width="9" style="1"/>
  </cols>
  <sheetData>
    <row r="1" spans="1:12" ht="18" customHeight="1">
      <c r="A1" s="1" t="s">
        <v>48</v>
      </c>
    </row>
    <row r="2" spans="1:12" ht="41.25" customHeight="1">
      <c r="B2" s="205" t="s">
        <v>22</v>
      </c>
      <c r="C2" s="205"/>
      <c r="D2" s="205"/>
      <c r="E2" s="205"/>
      <c r="F2" s="205"/>
      <c r="G2" s="205"/>
      <c r="H2" s="205"/>
      <c r="I2" s="205"/>
      <c r="J2" s="205"/>
    </row>
    <row r="3" spans="1:12" ht="18" customHeight="1">
      <c r="B3" s="206" t="str">
        <f>+書類一覧!F4&amp;書類一覧!G4</f>
        <v>****浄化センター敷地内警備業務委託</v>
      </c>
      <c r="C3" s="206"/>
      <c r="D3" s="206"/>
      <c r="E3" s="206"/>
      <c r="F3" s="206"/>
      <c r="G3" s="206"/>
      <c r="H3" s="206"/>
      <c r="I3" s="206"/>
      <c r="J3" s="206"/>
    </row>
    <row r="5" spans="1:12" ht="18" customHeight="1">
      <c r="I5" s="209" t="s">
        <v>325</v>
      </c>
      <c r="J5" s="209"/>
      <c r="L5" s="1" t="s">
        <v>140</v>
      </c>
    </row>
    <row r="6" spans="1:12" ht="18" customHeight="1">
      <c r="L6" s="1" t="s">
        <v>141</v>
      </c>
    </row>
    <row r="7" spans="1:12" ht="18" customHeight="1">
      <c r="B7" s="1" t="s">
        <v>23</v>
      </c>
      <c r="L7" s="1" t="s">
        <v>142</v>
      </c>
    </row>
    <row r="10" spans="1:12" ht="18" customHeight="1">
      <c r="F10" s="1" t="s">
        <v>17</v>
      </c>
    </row>
    <row r="11" spans="1:12" ht="18" customHeight="1">
      <c r="F11" s="5" t="s">
        <v>18</v>
      </c>
      <c r="H11" s="210" t="str">
        <f>+書類一覧!F8</f>
        <v>（住所）</v>
      </c>
      <c r="I11" s="210"/>
      <c r="J11" s="210"/>
    </row>
    <row r="12" spans="1:12" ht="18" customHeight="1">
      <c r="F12" s="5" t="s">
        <v>19</v>
      </c>
      <c r="H12" s="210" t="str">
        <f>+書類一覧!F9</f>
        <v>（商号）</v>
      </c>
      <c r="I12" s="210"/>
      <c r="J12" s="210"/>
    </row>
    <row r="13" spans="1:12" ht="18" customHeight="1">
      <c r="F13" s="5" t="s">
        <v>20</v>
      </c>
      <c r="H13" s="210" t="str">
        <f>+書類一覧!F10</f>
        <v>（代表者名）</v>
      </c>
      <c r="I13" s="210"/>
      <c r="J13" s="210"/>
      <c r="L13" s="1" t="s">
        <v>143</v>
      </c>
    </row>
    <row r="16" spans="1:12" ht="18" customHeight="1">
      <c r="B16" s="207" t="str">
        <f>"　"&amp;書類一覧!F5&amp;"付け契約締結した"&amp;B3&amp;"について、別紙のとおり実施します。"</f>
        <v>　令和７年　月　日付け契約締結した****浄化センター敷地内警備業務委託について、別紙のとおり実施します。</v>
      </c>
      <c r="C16" s="208"/>
      <c r="D16" s="208"/>
      <c r="E16" s="208"/>
      <c r="F16" s="208"/>
      <c r="G16" s="208"/>
      <c r="H16" s="208"/>
      <c r="I16" s="208"/>
      <c r="J16" s="208"/>
    </row>
    <row r="17" spans="2:12" ht="18" customHeight="1">
      <c r="B17" s="208"/>
      <c r="C17" s="208"/>
      <c r="D17" s="208"/>
      <c r="E17" s="208"/>
      <c r="F17" s="208"/>
      <c r="G17" s="208"/>
      <c r="H17" s="208"/>
      <c r="I17" s="208"/>
      <c r="J17" s="208"/>
    </row>
    <row r="20" spans="2:12" ht="18" customHeight="1">
      <c r="B20" s="9" t="s">
        <v>21</v>
      </c>
    </row>
    <row r="21" spans="2:12" ht="18" customHeight="1">
      <c r="B21" s="3" t="s">
        <v>34</v>
      </c>
      <c r="C21" s="1" t="s">
        <v>1</v>
      </c>
    </row>
    <row r="22" spans="2:12" ht="18" customHeight="1">
      <c r="B22" s="3" t="s">
        <v>10</v>
      </c>
      <c r="C22" s="1" t="s">
        <v>3</v>
      </c>
    </row>
    <row r="23" spans="2:12" ht="18" customHeight="1">
      <c r="B23" s="3" t="s">
        <v>11</v>
      </c>
      <c r="C23" s="1" t="s">
        <v>5</v>
      </c>
    </row>
    <row r="24" spans="2:12" ht="18" customHeight="1">
      <c r="B24" s="3" t="s">
        <v>35</v>
      </c>
      <c r="C24" s="1" t="s">
        <v>7</v>
      </c>
    </row>
    <row r="25" spans="2:12" ht="18" customHeight="1">
      <c r="B25" s="3" t="s">
        <v>36</v>
      </c>
      <c r="C25" s="1" t="s">
        <v>9</v>
      </c>
    </row>
    <row r="26" spans="2:12" ht="18" customHeight="1">
      <c r="B26" s="3" t="s">
        <v>37</v>
      </c>
      <c r="C26" s="4" t="s">
        <v>24</v>
      </c>
    </row>
    <row r="27" spans="2:12" ht="18" customHeight="1">
      <c r="B27" s="3" t="s">
        <v>38</v>
      </c>
      <c r="C27" s="1" t="s">
        <v>40</v>
      </c>
    </row>
    <row r="28" spans="2:12" ht="18" customHeight="1">
      <c r="B28" s="3" t="s">
        <v>39</v>
      </c>
      <c r="C28" s="1" t="s">
        <v>41</v>
      </c>
      <c r="L28" s="1" t="s">
        <v>144</v>
      </c>
    </row>
  </sheetData>
  <mergeCells count="7">
    <mergeCell ref="B2:J2"/>
    <mergeCell ref="B3:J3"/>
    <mergeCell ref="B16:J17"/>
    <mergeCell ref="I5:J5"/>
    <mergeCell ref="H11:J11"/>
    <mergeCell ref="H12:J12"/>
    <mergeCell ref="H13:J13"/>
  </mergeCells>
  <phoneticPr fontId="2"/>
  <pageMargins left="0.78740157480314965" right="0.39370078740157483"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view="pageBreakPreview" zoomScaleNormal="100" zoomScaleSheetLayoutView="100" workbookViewId="0">
      <selection activeCell="B1" sqref="B1:Q1"/>
    </sheetView>
  </sheetViews>
  <sheetFormatPr defaultColWidth="9" defaultRowHeight="18" customHeight="1"/>
  <cols>
    <col min="1" max="1" width="1.58203125" style="1" customWidth="1"/>
    <col min="2" max="2" width="3.58203125" style="1" customWidth="1"/>
    <col min="3" max="10" width="9" style="1"/>
    <col min="11" max="11" width="1.58203125" style="1" customWidth="1"/>
    <col min="12" max="16384" width="9" style="1"/>
  </cols>
  <sheetData>
    <row r="1" spans="1:10" ht="18" customHeight="1">
      <c r="A1" s="1" t="s">
        <v>46</v>
      </c>
    </row>
    <row r="2" spans="1:10" ht="18" customHeight="1">
      <c r="B2" s="211" t="s">
        <v>175</v>
      </c>
      <c r="C2" s="211"/>
      <c r="D2" s="211"/>
      <c r="E2" s="211"/>
      <c r="F2" s="211"/>
      <c r="G2" s="211"/>
      <c r="H2" s="211"/>
      <c r="I2" s="211"/>
      <c r="J2" s="211"/>
    </row>
    <row r="3" spans="1:10" ht="18" customHeight="1">
      <c r="B3" s="212" t="str">
        <f>+書類一覧!F4&amp;書類一覧!G4</f>
        <v>****浄化センター敷地内警備業務委託</v>
      </c>
      <c r="C3" s="212"/>
      <c r="D3" s="212"/>
      <c r="E3" s="212"/>
      <c r="F3" s="212"/>
      <c r="G3" s="212"/>
      <c r="H3" s="212"/>
      <c r="I3" s="212"/>
      <c r="J3" s="212"/>
    </row>
    <row r="5" spans="1:10" ht="18" customHeight="1">
      <c r="B5" s="1" t="s">
        <v>57</v>
      </c>
    </row>
    <row r="7" spans="1:10" ht="18" customHeight="1">
      <c r="B7" s="2" t="s">
        <v>77</v>
      </c>
    </row>
    <row r="8" spans="1:10" ht="18" customHeight="1">
      <c r="C8" s="1" t="s">
        <v>84</v>
      </c>
    </row>
    <row r="9" spans="1:10" ht="18" customHeight="1">
      <c r="C9" s="1" t="s">
        <v>85</v>
      </c>
    </row>
    <row r="10" spans="1:10" ht="18" customHeight="1">
      <c r="B10" s="1" t="s">
        <v>58</v>
      </c>
    </row>
    <row r="11" spans="1:10" ht="18" customHeight="1">
      <c r="B11" s="1" t="s">
        <v>78</v>
      </c>
    </row>
    <row r="12" spans="1:10" ht="18" customHeight="1">
      <c r="C12" s="1" t="s">
        <v>329</v>
      </c>
    </row>
    <row r="13" spans="1:10" ht="18" customHeight="1">
      <c r="C13" s="1" t="s">
        <v>79</v>
      </c>
    </row>
    <row r="15" spans="1:10" ht="18" customHeight="1">
      <c r="B15" s="1" t="s">
        <v>80</v>
      </c>
    </row>
    <row r="16" spans="1:10" ht="18" customHeight="1">
      <c r="C16" s="1" t="s">
        <v>86</v>
      </c>
    </row>
    <row r="18" spans="2:3" ht="18" customHeight="1">
      <c r="B18" s="1" t="s">
        <v>81</v>
      </c>
    </row>
    <row r="19" spans="2:3" ht="18" customHeight="1">
      <c r="C19" s="1" t="s">
        <v>87</v>
      </c>
    </row>
    <row r="21" spans="2:3" ht="18" customHeight="1">
      <c r="B21" s="1" t="s">
        <v>82</v>
      </c>
    </row>
    <row r="22" spans="2:3" ht="18" customHeight="1">
      <c r="C22" s="1" t="s">
        <v>88</v>
      </c>
    </row>
    <row r="24" spans="2:3" ht="18" customHeight="1">
      <c r="B24" s="1" t="s">
        <v>83</v>
      </c>
    </row>
    <row r="25" spans="2:3" ht="18" customHeight="1">
      <c r="C25" s="1" t="s">
        <v>172</v>
      </c>
    </row>
    <row r="26" spans="2:3" ht="18" customHeight="1">
      <c r="C26" s="1" t="s">
        <v>173</v>
      </c>
    </row>
    <row r="28" spans="2:3" ht="18" customHeight="1">
      <c r="B28" s="1" t="s">
        <v>89</v>
      </c>
    </row>
    <row r="29" spans="2:3" ht="18" customHeight="1">
      <c r="C29" s="1" t="s">
        <v>170</v>
      </c>
    </row>
    <row r="30" spans="2:3" ht="18" customHeight="1">
      <c r="C30" s="1" t="s">
        <v>171</v>
      </c>
    </row>
    <row r="32" spans="2:3" ht="18" customHeight="1">
      <c r="B32" s="1" t="s">
        <v>128</v>
      </c>
    </row>
    <row r="33" spans="2:3" ht="18" customHeight="1">
      <c r="C33" s="1" t="s">
        <v>129</v>
      </c>
    </row>
    <row r="34" spans="2:3" ht="18" customHeight="1">
      <c r="C34" s="1" t="s">
        <v>265</v>
      </c>
    </row>
    <row r="37" spans="2:3" ht="18" customHeight="1">
      <c r="B37" s="1" t="s">
        <v>95</v>
      </c>
    </row>
  </sheetData>
  <mergeCells count="2">
    <mergeCell ref="B2:J2"/>
    <mergeCell ref="B3:J3"/>
  </mergeCells>
  <phoneticPr fontId="2"/>
  <pageMargins left="0.78740157480314965" right="0.39370078740157483"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view="pageBreakPreview" zoomScaleNormal="100" zoomScaleSheetLayoutView="100" workbookViewId="0">
      <selection activeCell="B2" sqref="B2:G2"/>
    </sheetView>
  </sheetViews>
  <sheetFormatPr defaultColWidth="9" defaultRowHeight="20.149999999999999" customHeight="1"/>
  <cols>
    <col min="1" max="1" width="1.58203125" style="1" customWidth="1"/>
    <col min="2" max="2" width="6.58203125" style="1" customWidth="1"/>
    <col min="3" max="3" width="3.5" style="1" bestFit="1" customWidth="1"/>
    <col min="4" max="4" width="6.58203125" style="1" customWidth="1"/>
    <col min="5" max="5" width="10.75" style="1" customWidth="1"/>
    <col min="6" max="6" width="7.08203125" style="1" customWidth="1"/>
    <col min="7" max="7" width="45" style="1" bestFit="1" customWidth="1"/>
    <col min="8" max="8" width="1.58203125" style="1" customWidth="1"/>
    <col min="9" max="16384" width="9" style="1"/>
  </cols>
  <sheetData>
    <row r="1" spans="1:7" ht="20.149999999999999" customHeight="1">
      <c r="A1" s="1" t="s">
        <v>263</v>
      </c>
    </row>
    <row r="2" spans="1:7" ht="20.149999999999999" customHeight="1">
      <c r="A2" s="123"/>
      <c r="B2" s="211" t="s">
        <v>264</v>
      </c>
      <c r="C2" s="211"/>
      <c r="D2" s="211"/>
      <c r="E2" s="211"/>
      <c r="F2" s="211"/>
      <c r="G2" s="211"/>
    </row>
    <row r="3" spans="1:7" ht="20.149999999999999" customHeight="1">
      <c r="B3" s="212" t="str">
        <f>+書類一覧!F4&amp;書類一覧!G4</f>
        <v>****浄化センター敷地内警備業務委託</v>
      </c>
      <c r="C3" s="212"/>
      <c r="D3" s="212"/>
      <c r="E3" s="212"/>
      <c r="F3" s="212"/>
      <c r="G3" s="212"/>
    </row>
    <row r="4" spans="1:7" ht="20.149999999999999" customHeight="1">
      <c r="B4" s="77"/>
      <c r="C4" s="77"/>
      <c r="D4" s="77"/>
      <c r="E4" s="77"/>
      <c r="F4" s="77"/>
      <c r="G4" s="77"/>
    </row>
    <row r="5" spans="1:7" ht="26">
      <c r="B5" s="213" t="s">
        <v>243</v>
      </c>
      <c r="C5" s="214"/>
      <c r="D5" s="214"/>
      <c r="E5" s="124" t="s">
        <v>244</v>
      </c>
      <c r="F5" s="214" t="s">
        <v>245</v>
      </c>
      <c r="G5" s="215"/>
    </row>
    <row r="6" spans="1:7" ht="28" customHeight="1">
      <c r="B6" s="125">
        <v>0.33333333333333331</v>
      </c>
      <c r="C6" s="126" t="s">
        <v>127</v>
      </c>
      <c r="D6" s="127">
        <v>0.375</v>
      </c>
      <c r="E6" s="128">
        <v>60</v>
      </c>
      <c r="F6" s="129" t="s">
        <v>246</v>
      </c>
      <c r="G6" s="130" t="s">
        <v>247</v>
      </c>
    </row>
    <row r="7" spans="1:7" ht="28" customHeight="1">
      <c r="B7" s="131">
        <v>0.375</v>
      </c>
      <c r="C7" s="132" t="s">
        <v>127</v>
      </c>
      <c r="D7" s="133">
        <v>0.5</v>
      </c>
      <c r="E7" s="134">
        <v>180</v>
      </c>
      <c r="F7" s="135" t="s">
        <v>248</v>
      </c>
      <c r="G7" s="136" t="s">
        <v>249</v>
      </c>
    </row>
    <row r="8" spans="1:7" ht="28" customHeight="1">
      <c r="B8" s="131">
        <v>0.5</v>
      </c>
      <c r="C8" s="132" t="s">
        <v>250</v>
      </c>
      <c r="D8" s="133">
        <v>0.52083333333333337</v>
      </c>
      <c r="E8" s="134">
        <v>30</v>
      </c>
      <c r="F8" s="135" t="s">
        <v>251</v>
      </c>
      <c r="G8" s="136" t="s">
        <v>252</v>
      </c>
    </row>
    <row r="9" spans="1:7" ht="28" customHeight="1">
      <c r="B9" s="131">
        <v>0.52083333333333337</v>
      </c>
      <c r="C9" s="132" t="s">
        <v>127</v>
      </c>
      <c r="D9" s="133">
        <v>0.5625</v>
      </c>
      <c r="E9" s="134">
        <v>60</v>
      </c>
      <c r="F9" s="135" t="s">
        <v>253</v>
      </c>
      <c r="G9" s="136" t="s">
        <v>254</v>
      </c>
    </row>
    <row r="10" spans="1:7" ht="28" customHeight="1">
      <c r="B10" s="131">
        <v>0.5625</v>
      </c>
      <c r="C10" s="132" t="s">
        <v>250</v>
      </c>
      <c r="D10" s="133">
        <v>0.625</v>
      </c>
      <c r="E10" s="134">
        <v>90</v>
      </c>
      <c r="F10" s="135" t="s">
        <v>248</v>
      </c>
      <c r="G10" s="136" t="s">
        <v>249</v>
      </c>
    </row>
    <row r="11" spans="1:7" ht="28" customHeight="1">
      <c r="B11" s="131">
        <v>0.625</v>
      </c>
      <c r="C11" s="132" t="s">
        <v>250</v>
      </c>
      <c r="D11" s="133">
        <v>0.64583333333333337</v>
      </c>
      <c r="E11" s="134">
        <v>30</v>
      </c>
      <c r="F11" s="135" t="s">
        <v>246</v>
      </c>
      <c r="G11" s="136" t="s">
        <v>247</v>
      </c>
    </row>
    <row r="12" spans="1:7" ht="28" customHeight="1">
      <c r="B12" s="131">
        <v>0.64583333333333337</v>
      </c>
      <c r="C12" s="132" t="s">
        <v>127</v>
      </c>
      <c r="D12" s="133">
        <v>0.70833333333333337</v>
      </c>
      <c r="E12" s="134">
        <v>90</v>
      </c>
      <c r="F12" s="135" t="s">
        <v>248</v>
      </c>
      <c r="G12" s="136" t="s">
        <v>249</v>
      </c>
    </row>
    <row r="13" spans="1:7" ht="28" customHeight="1">
      <c r="B13" s="131">
        <v>0.70833333333333337</v>
      </c>
      <c r="C13" s="132" t="s">
        <v>127</v>
      </c>
      <c r="D13" s="133">
        <v>0.75</v>
      </c>
      <c r="E13" s="134">
        <v>60</v>
      </c>
      <c r="F13" s="135" t="s">
        <v>246</v>
      </c>
      <c r="G13" s="136" t="s">
        <v>255</v>
      </c>
    </row>
    <row r="14" spans="1:7" ht="28" customHeight="1">
      <c r="B14" s="131"/>
      <c r="C14" s="132"/>
      <c r="D14" s="133"/>
      <c r="E14" s="134"/>
      <c r="F14" s="135"/>
      <c r="G14" s="165" t="s">
        <v>341</v>
      </c>
    </row>
    <row r="15" spans="1:7" ht="28" customHeight="1">
      <c r="B15" s="131"/>
      <c r="C15" s="132"/>
      <c r="D15" s="133"/>
      <c r="E15" s="134"/>
      <c r="F15" s="135"/>
      <c r="G15" s="136" t="s">
        <v>256</v>
      </c>
    </row>
    <row r="16" spans="1:7" ht="28" customHeight="1">
      <c r="B16" s="131">
        <v>0.75</v>
      </c>
      <c r="C16" s="132" t="s">
        <v>127</v>
      </c>
      <c r="D16" s="133">
        <v>0.79166666666666663</v>
      </c>
      <c r="E16" s="134">
        <v>60</v>
      </c>
      <c r="F16" s="135" t="s">
        <v>248</v>
      </c>
      <c r="G16" s="136" t="s">
        <v>249</v>
      </c>
    </row>
    <row r="17" spans="2:7" ht="28" customHeight="1">
      <c r="B17" s="131">
        <v>0.79166666666666663</v>
      </c>
      <c r="C17" s="132" t="s">
        <v>250</v>
      </c>
      <c r="D17" s="133">
        <v>0.8125</v>
      </c>
      <c r="E17" s="134">
        <v>30</v>
      </c>
      <c r="F17" s="135" t="s">
        <v>251</v>
      </c>
      <c r="G17" s="136" t="s">
        <v>260</v>
      </c>
    </row>
    <row r="18" spans="2:7" ht="28" customHeight="1">
      <c r="B18" s="131">
        <v>0.8125</v>
      </c>
      <c r="C18" s="132" t="s">
        <v>250</v>
      </c>
      <c r="D18" s="133">
        <v>0.875</v>
      </c>
      <c r="E18" s="134">
        <v>90</v>
      </c>
      <c r="F18" s="135" t="s">
        <v>248</v>
      </c>
      <c r="G18" s="162" t="s">
        <v>257</v>
      </c>
    </row>
    <row r="19" spans="2:7" ht="28" customHeight="1">
      <c r="B19" s="131">
        <v>0.875</v>
      </c>
      <c r="C19" s="132" t="s">
        <v>250</v>
      </c>
      <c r="D19" s="133">
        <v>0.91666666666666663</v>
      </c>
      <c r="E19" s="134">
        <v>60</v>
      </c>
      <c r="F19" s="135" t="s">
        <v>253</v>
      </c>
      <c r="G19" s="162" t="s">
        <v>254</v>
      </c>
    </row>
    <row r="20" spans="2:7" ht="28" customHeight="1">
      <c r="B20" s="131">
        <v>0.91666666666666663</v>
      </c>
      <c r="C20" s="132" t="s">
        <v>250</v>
      </c>
      <c r="D20" s="133">
        <v>0.9375</v>
      </c>
      <c r="E20" s="134">
        <v>30</v>
      </c>
      <c r="F20" s="135" t="s">
        <v>251</v>
      </c>
      <c r="G20" s="162" t="s">
        <v>340</v>
      </c>
    </row>
    <row r="21" spans="2:7" ht="28" customHeight="1">
      <c r="B21" s="131">
        <v>0.9375</v>
      </c>
      <c r="C21" s="132" t="s">
        <v>250</v>
      </c>
      <c r="D21" s="163">
        <v>0.95833333333333337</v>
      </c>
      <c r="E21" s="164">
        <v>30</v>
      </c>
      <c r="F21" s="135" t="s">
        <v>248</v>
      </c>
      <c r="G21" s="136" t="s">
        <v>257</v>
      </c>
    </row>
    <row r="22" spans="2:7" ht="28" customHeight="1">
      <c r="B22" s="137">
        <v>0.95833333333333337</v>
      </c>
      <c r="C22" s="132" t="s">
        <v>250</v>
      </c>
      <c r="D22" s="138">
        <v>0.16666666666666666</v>
      </c>
      <c r="E22" s="134">
        <v>300</v>
      </c>
      <c r="F22" s="135" t="s">
        <v>258</v>
      </c>
      <c r="G22" s="136" t="s">
        <v>259</v>
      </c>
    </row>
    <row r="23" spans="2:7" ht="28" customHeight="1">
      <c r="B23" s="137">
        <v>0.16666666666666666</v>
      </c>
      <c r="C23" s="132" t="s">
        <v>250</v>
      </c>
      <c r="D23" s="138">
        <v>0.20833333333333334</v>
      </c>
      <c r="E23" s="134">
        <v>60</v>
      </c>
      <c r="F23" s="135" t="s">
        <v>248</v>
      </c>
      <c r="G23" s="136" t="s">
        <v>261</v>
      </c>
    </row>
    <row r="24" spans="2:7" ht="28" customHeight="1">
      <c r="B24" s="137">
        <v>0.20833333333333334</v>
      </c>
      <c r="C24" s="132" t="s">
        <v>250</v>
      </c>
      <c r="D24" s="138">
        <v>0.33333333333333331</v>
      </c>
      <c r="E24" s="134">
        <v>180</v>
      </c>
      <c r="F24" s="135" t="s">
        <v>248</v>
      </c>
      <c r="G24" s="136" t="s">
        <v>262</v>
      </c>
    </row>
    <row r="25" spans="2:7" ht="28" customHeight="1">
      <c r="B25" s="139"/>
      <c r="C25" s="140"/>
      <c r="D25" s="140"/>
      <c r="E25" s="141"/>
      <c r="F25" s="142"/>
      <c r="G25" s="143" t="s">
        <v>256</v>
      </c>
    </row>
    <row r="26" spans="2:7" ht="20.149999999999999" customHeight="1">
      <c r="B26" s="1" t="s">
        <v>332</v>
      </c>
    </row>
    <row r="27" spans="2:7" ht="20.149999999999999" customHeight="1">
      <c r="B27" s="1" t="s">
        <v>339</v>
      </c>
    </row>
    <row r="28" spans="2:7" ht="20.149999999999999" customHeight="1">
      <c r="B28" s="1" t="s">
        <v>333</v>
      </c>
    </row>
  </sheetData>
  <mergeCells count="4">
    <mergeCell ref="B5:D5"/>
    <mergeCell ref="F5:G5"/>
    <mergeCell ref="B2:G2"/>
    <mergeCell ref="B3:G3"/>
  </mergeCells>
  <phoneticPr fontId="2"/>
  <pageMargins left="0.78740157480314965" right="0.39370078740157483" top="0.74803149606299213" bottom="0.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9"/>
  <sheetViews>
    <sheetView view="pageBreakPreview" zoomScaleNormal="100" zoomScaleSheetLayoutView="100" workbookViewId="0"/>
  </sheetViews>
  <sheetFormatPr defaultColWidth="9" defaultRowHeight="18" customHeight="1"/>
  <cols>
    <col min="1" max="1" width="1.58203125" style="1" customWidth="1"/>
    <col min="2" max="2" width="5.58203125" style="1" customWidth="1"/>
    <col min="3" max="5" width="10.58203125" style="1" customWidth="1"/>
    <col min="6" max="7" width="5.58203125" style="1" customWidth="1"/>
    <col min="8" max="9" width="10.58203125" style="1" customWidth="1"/>
    <col min="10" max="10" width="5.58203125" style="1" customWidth="1"/>
    <col min="11" max="11" width="1.58203125" style="1" customWidth="1"/>
    <col min="12" max="16384" width="9" style="1"/>
  </cols>
  <sheetData>
    <row r="1" spans="1:10" ht="18" customHeight="1">
      <c r="A1" s="1" t="s">
        <v>342</v>
      </c>
    </row>
    <row r="2" spans="1:10" ht="18" customHeight="1">
      <c r="B2" s="211" t="s">
        <v>92</v>
      </c>
      <c r="C2" s="211"/>
      <c r="D2" s="211"/>
      <c r="E2" s="211"/>
      <c r="F2" s="211"/>
      <c r="G2" s="211"/>
      <c r="H2" s="211"/>
      <c r="I2" s="211"/>
      <c r="J2" s="211"/>
    </row>
    <row r="3" spans="1:10" ht="18" customHeight="1">
      <c r="B3" s="212" t="str">
        <f>+書類一覧!F4&amp;書類一覧!G4</f>
        <v>****浄化センター敷地内警備業務委託</v>
      </c>
      <c r="C3" s="212"/>
      <c r="D3" s="212"/>
      <c r="E3" s="212"/>
      <c r="F3" s="212"/>
      <c r="G3" s="212"/>
      <c r="H3" s="212"/>
      <c r="I3" s="212"/>
      <c r="J3" s="212"/>
    </row>
    <row r="5" spans="1:10" ht="18" customHeight="1">
      <c r="B5" s="14" t="s">
        <v>70</v>
      </c>
      <c r="C5" s="15"/>
      <c r="D5" s="15"/>
      <c r="E5" s="15"/>
      <c r="F5" s="15"/>
      <c r="G5" s="15"/>
      <c r="H5" s="15"/>
      <c r="I5" s="15"/>
      <c r="J5" s="16"/>
    </row>
    <row r="6" spans="1:10" ht="18" customHeight="1">
      <c r="B6" s="17"/>
      <c r="J6" s="18"/>
    </row>
    <row r="7" spans="1:10" ht="18" customHeight="1">
      <c r="B7" s="17"/>
      <c r="H7" s="222" t="s">
        <v>71</v>
      </c>
      <c r="I7" s="223"/>
      <c r="J7" s="18"/>
    </row>
    <row r="8" spans="1:10" ht="18" customHeight="1">
      <c r="B8" s="17"/>
      <c r="D8" s="24" t="s">
        <v>62</v>
      </c>
      <c r="E8" s="25" t="s">
        <v>63</v>
      </c>
      <c r="H8" s="224" t="s">
        <v>60</v>
      </c>
      <c r="I8" s="225"/>
      <c r="J8" s="18"/>
    </row>
    <row r="9" spans="1:10" ht="18" customHeight="1">
      <c r="B9" s="17"/>
      <c r="D9" s="22" t="s">
        <v>64</v>
      </c>
      <c r="E9" s="23" t="s">
        <v>65</v>
      </c>
      <c r="H9" s="220" t="s">
        <v>61</v>
      </c>
      <c r="I9" s="221"/>
      <c r="J9" s="18"/>
    </row>
    <row r="10" spans="1:10" ht="18" customHeight="1">
      <c r="B10" s="17"/>
      <c r="J10" s="18"/>
    </row>
    <row r="11" spans="1:10" ht="18" customHeight="1" thickBot="1">
      <c r="B11" s="17"/>
      <c r="J11" s="18"/>
    </row>
    <row r="12" spans="1:10" ht="18" customHeight="1">
      <c r="B12" s="17"/>
      <c r="D12" s="226" t="s">
        <v>59</v>
      </c>
      <c r="E12" s="227"/>
      <c r="H12" s="222" t="s">
        <v>66</v>
      </c>
      <c r="I12" s="223"/>
      <c r="J12" s="18"/>
    </row>
    <row r="13" spans="1:10" ht="18" customHeight="1">
      <c r="B13" s="17"/>
      <c r="D13" s="230" t="s">
        <v>60</v>
      </c>
      <c r="E13" s="231"/>
      <c r="H13" s="224" t="s">
        <v>60</v>
      </c>
      <c r="I13" s="225"/>
      <c r="J13" s="18"/>
    </row>
    <row r="14" spans="1:10" ht="18" customHeight="1" thickBot="1">
      <c r="B14" s="17"/>
      <c r="D14" s="228" t="s">
        <v>61</v>
      </c>
      <c r="E14" s="229"/>
      <c r="H14" s="220" t="s">
        <v>61</v>
      </c>
      <c r="I14" s="221"/>
      <c r="J14" s="18"/>
    </row>
    <row r="15" spans="1:10" ht="18" customHeight="1">
      <c r="B15" s="17"/>
      <c r="H15" s="222" t="s">
        <v>67</v>
      </c>
      <c r="I15" s="223"/>
      <c r="J15" s="18"/>
    </row>
    <row r="16" spans="1:10" ht="18" customHeight="1">
      <c r="B16" s="17"/>
      <c r="H16" s="224" t="s">
        <v>60</v>
      </c>
      <c r="I16" s="225"/>
      <c r="J16" s="18"/>
    </row>
    <row r="17" spans="2:10" ht="18" customHeight="1">
      <c r="B17" s="17"/>
      <c r="C17" s="216" t="s">
        <v>69</v>
      </c>
      <c r="D17" s="217"/>
      <c r="H17" s="220" t="s">
        <v>61</v>
      </c>
      <c r="I17" s="221"/>
      <c r="J17" s="18"/>
    </row>
    <row r="18" spans="2:10" ht="18" customHeight="1">
      <c r="B18" s="17"/>
      <c r="C18" s="218"/>
      <c r="D18" s="219"/>
      <c r="J18" s="18"/>
    </row>
    <row r="19" spans="2:10" ht="18" customHeight="1">
      <c r="B19" s="17"/>
      <c r="C19" s="220" t="s">
        <v>61</v>
      </c>
      <c r="D19" s="221"/>
      <c r="J19" s="18"/>
    </row>
    <row r="20" spans="2:10" ht="18" customHeight="1">
      <c r="B20" s="17"/>
      <c r="J20" s="18"/>
    </row>
    <row r="21" spans="2:10" ht="18" customHeight="1">
      <c r="B21" s="17"/>
      <c r="J21" s="18"/>
    </row>
    <row r="22" spans="2:10" ht="18" customHeight="1">
      <c r="B22" s="17"/>
      <c r="D22" s="222" t="s">
        <v>68</v>
      </c>
      <c r="E22" s="223"/>
      <c r="J22" s="18"/>
    </row>
    <row r="23" spans="2:10" ht="18" customHeight="1">
      <c r="B23" s="17"/>
      <c r="D23" s="220" t="s">
        <v>61</v>
      </c>
      <c r="E23" s="221"/>
      <c r="J23" s="18"/>
    </row>
    <row r="24" spans="2:10" ht="18" customHeight="1">
      <c r="B24" s="17"/>
      <c r="G24" s="26" t="s">
        <v>72</v>
      </c>
      <c r="J24" s="18"/>
    </row>
    <row r="25" spans="2:10" ht="18" customHeight="1">
      <c r="B25" s="17"/>
      <c r="G25" s="26" t="s">
        <v>73</v>
      </c>
      <c r="J25" s="18"/>
    </row>
    <row r="26" spans="2:10" ht="18" customHeight="1">
      <c r="B26" s="17"/>
      <c r="C26" s="216" t="s">
        <v>94</v>
      </c>
      <c r="D26" s="217"/>
      <c r="G26" s="26" t="s">
        <v>93</v>
      </c>
      <c r="J26" s="18"/>
    </row>
    <row r="27" spans="2:10" ht="18" customHeight="1">
      <c r="B27" s="17"/>
      <c r="C27" s="218"/>
      <c r="D27" s="219"/>
      <c r="G27" s="26" t="s">
        <v>74</v>
      </c>
      <c r="J27" s="18"/>
    </row>
    <row r="28" spans="2:10" ht="18" customHeight="1">
      <c r="B28" s="17"/>
      <c r="C28" s="220" t="s">
        <v>61</v>
      </c>
      <c r="D28" s="221"/>
      <c r="G28" s="26" t="s">
        <v>75</v>
      </c>
      <c r="J28" s="18"/>
    </row>
    <row r="29" spans="2:10" ht="18" customHeight="1">
      <c r="B29" s="17"/>
      <c r="G29" s="26" t="s">
        <v>76</v>
      </c>
      <c r="J29" s="18"/>
    </row>
    <row r="30" spans="2:10" ht="18" customHeight="1">
      <c r="B30" s="17"/>
      <c r="J30" s="18"/>
    </row>
    <row r="31" spans="2:10" ht="18" customHeight="1">
      <c r="B31" s="17"/>
      <c r="J31" s="18"/>
    </row>
    <row r="32" spans="2:10" ht="18" customHeight="1">
      <c r="B32" s="17"/>
      <c r="J32" s="18"/>
    </row>
    <row r="33" spans="2:10" ht="18" customHeight="1">
      <c r="B33" s="17"/>
      <c r="J33" s="18"/>
    </row>
    <row r="34" spans="2:10" ht="18" customHeight="1">
      <c r="B34" s="17"/>
      <c r="J34" s="18"/>
    </row>
    <row r="35" spans="2:10" ht="18" customHeight="1">
      <c r="B35" s="17"/>
      <c r="J35" s="18"/>
    </row>
    <row r="36" spans="2:10" ht="18" customHeight="1">
      <c r="B36" s="19"/>
      <c r="C36" s="20"/>
      <c r="D36" s="20"/>
      <c r="E36" s="20"/>
      <c r="F36" s="20"/>
      <c r="G36" s="20"/>
      <c r="H36" s="20"/>
      <c r="I36" s="20"/>
      <c r="J36" s="21"/>
    </row>
    <row r="38" spans="2:10" ht="18" customHeight="1">
      <c r="B38" s="1" t="s">
        <v>90</v>
      </c>
    </row>
    <row r="39" spans="2:10" ht="18" customHeight="1">
      <c r="B39" s="1" t="s">
        <v>91</v>
      </c>
    </row>
  </sheetData>
  <mergeCells count="20">
    <mergeCell ref="B2:J2"/>
    <mergeCell ref="B3:J3"/>
    <mergeCell ref="D12:E12"/>
    <mergeCell ref="D14:E14"/>
    <mergeCell ref="D13:E13"/>
    <mergeCell ref="H12:I12"/>
    <mergeCell ref="H13:I13"/>
    <mergeCell ref="H14:I14"/>
    <mergeCell ref="C26:D27"/>
    <mergeCell ref="C28:D28"/>
    <mergeCell ref="H7:I7"/>
    <mergeCell ref="H8:I8"/>
    <mergeCell ref="H9:I9"/>
    <mergeCell ref="C19:D19"/>
    <mergeCell ref="C17:D18"/>
    <mergeCell ref="D22:E22"/>
    <mergeCell ref="D23:E23"/>
    <mergeCell ref="H15:I15"/>
    <mergeCell ref="H16:I16"/>
    <mergeCell ref="H17:I17"/>
  </mergeCells>
  <phoneticPr fontId="2"/>
  <pageMargins left="0.78740157480314965" right="0.39370078740157483" top="0.78740157480314965" bottom="0.78740157480314965"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zoomScaleNormal="100" workbookViewId="0">
      <selection activeCell="E8" sqref="E8"/>
    </sheetView>
  </sheetViews>
  <sheetFormatPr defaultColWidth="9" defaultRowHeight="22" customHeight="1"/>
  <cols>
    <col min="1" max="1" width="2" style="1" customWidth="1"/>
    <col min="2" max="2" width="19.83203125" style="1" customWidth="1"/>
    <col min="3" max="3" width="11.75" style="1" customWidth="1"/>
    <col min="4" max="4" width="7.5" style="1" bestFit="1" customWidth="1"/>
    <col min="5" max="5" width="23.58203125" style="1" customWidth="1"/>
    <col min="6" max="6" width="11.58203125" style="1" bestFit="1" customWidth="1"/>
    <col min="7" max="7" width="1.58203125" style="1" customWidth="1"/>
    <col min="8" max="16384" width="9" style="1"/>
  </cols>
  <sheetData>
    <row r="1" spans="1:6" ht="18" customHeight="1">
      <c r="A1" s="1" t="s">
        <v>56</v>
      </c>
    </row>
    <row r="2" spans="1:6" ht="22" customHeight="1">
      <c r="B2" s="211" t="s">
        <v>174</v>
      </c>
      <c r="C2" s="211"/>
      <c r="D2" s="211"/>
      <c r="E2" s="211"/>
      <c r="F2" s="211"/>
    </row>
    <row r="3" spans="1:6" ht="22" customHeight="1">
      <c r="B3" s="212" t="str">
        <f>+書類一覧!F4&amp;書類一覧!G4</f>
        <v>****浄化センター敷地内警備業務委託</v>
      </c>
      <c r="C3" s="212"/>
      <c r="D3" s="212"/>
      <c r="E3" s="212"/>
      <c r="F3" s="212"/>
    </row>
    <row r="5" spans="1:6" ht="22" customHeight="1">
      <c r="E5" s="144"/>
      <c r="F5" s="145">
        <v>45748</v>
      </c>
    </row>
    <row r="6" spans="1:6" ht="35.15" customHeight="1">
      <c r="B6" s="10" t="s">
        <v>20</v>
      </c>
      <c r="C6" s="10" t="s">
        <v>31</v>
      </c>
      <c r="D6" s="10" t="s">
        <v>32</v>
      </c>
      <c r="E6" s="10" t="s">
        <v>18</v>
      </c>
      <c r="F6" s="10" t="s">
        <v>33</v>
      </c>
    </row>
    <row r="7" spans="1:6" ht="35.15" customHeight="1">
      <c r="B7" s="12" t="s">
        <v>50</v>
      </c>
      <c r="C7" s="13">
        <v>29313</v>
      </c>
      <c r="D7" s="146">
        <f>DATEDIF(C7,$F$5,"y")</f>
        <v>44</v>
      </c>
      <c r="E7" s="12" t="s">
        <v>49</v>
      </c>
      <c r="F7" s="13">
        <v>38443</v>
      </c>
    </row>
    <row r="8" spans="1:6" ht="35.15" customHeight="1">
      <c r="B8" s="11"/>
      <c r="C8" s="11"/>
      <c r="D8" s="11"/>
      <c r="E8" s="11"/>
      <c r="F8" s="11"/>
    </row>
    <row r="9" spans="1:6" ht="35.15" customHeight="1">
      <c r="B9" s="11"/>
      <c r="C9" s="11"/>
      <c r="D9" s="11"/>
      <c r="E9" s="11"/>
      <c r="F9" s="11"/>
    </row>
    <row r="10" spans="1:6" ht="35.15" customHeight="1">
      <c r="B10" s="11"/>
      <c r="C10" s="11"/>
      <c r="D10" s="11"/>
      <c r="E10" s="11"/>
      <c r="F10" s="11"/>
    </row>
    <row r="11" spans="1:6" ht="35.15" customHeight="1">
      <c r="B11" s="11"/>
      <c r="C11" s="11"/>
      <c r="D11" s="11"/>
      <c r="E11" s="11"/>
      <c r="F11" s="11"/>
    </row>
    <row r="12" spans="1:6" ht="35.15" customHeight="1">
      <c r="B12" s="11"/>
      <c r="C12" s="11"/>
      <c r="D12" s="11"/>
      <c r="E12" s="11"/>
      <c r="F12" s="11"/>
    </row>
    <row r="13" spans="1:6" ht="35.15" customHeight="1">
      <c r="B13" s="11"/>
      <c r="C13" s="11"/>
      <c r="D13" s="11"/>
      <c r="E13" s="11"/>
      <c r="F13" s="11"/>
    </row>
    <row r="15" spans="1:6" ht="22" customHeight="1">
      <c r="B15" s="1" t="s">
        <v>42</v>
      </c>
    </row>
    <row r="16" spans="1:6" ht="22" customHeight="1">
      <c r="B16" s="1" t="s">
        <v>43</v>
      </c>
    </row>
    <row r="17" spans="2:2" ht="22" customHeight="1">
      <c r="B17" s="1" t="s">
        <v>44</v>
      </c>
    </row>
    <row r="18" spans="2:2" ht="22" customHeight="1">
      <c r="B18" s="1" t="s">
        <v>45</v>
      </c>
    </row>
    <row r="19" spans="2:2" ht="22" customHeight="1">
      <c r="B19" s="1" t="s">
        <v>331</v>
      </c>
    </row>
  </sheetData>
  <mergeCells count="2">
    <mergeCell ref="B2:F2"/>
    <mergeCell ref="B3:F3"/>
  </mergeCells>
  <phoneticPr fontId="2"/>
  <pageMargins left="0.78740157480314965" right="0.39370078740157483"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9"/>
  <sheetViews>
    <sheetView view="pageBreakPreview" zoomScaleNormal="100" zoomScaleSheetLayoutView="100" workbookViewId="0">
      <selection activeCell="B1" sqref="B1:Q1"/>
    </sheetView>
  </sheetViews>
  <sheetFormatPr defaultColWidth="9" defaultRowHeight="18" customHeight="1" outlineLevelCol="1"/>
  <cols>
    <col min="1" max="1" width="1.58203125" style="27" customWidth="1"/>
    <col min="2" max="2" width="13.58203125" style="27" customWidth="1"/>
    <col min="3" max="32" width="3.58203125" style="27" customWidth="1"/>
    <col min="33" max="33" width="3.58203125" style="27" hidden="1" customWidth="1" outlineLevel="1"/>
    <col min="34" max="34" width="9" style="27" collapsed="1"/>
    <col min="35" max="16384" width="9" style="27"/>
  </cols>
  <sheetData>
    <row r="1" spans="1:34" ht="18" customHeight="1">
      <c r="A1" s="1" t="s">
        <v>26</v>
      </c>
      <c r="AH1" s="27" t="s">
        <v>136</v>
      </c>
    </row>
    <row r="2" spans="1:34" ht="25" customHeight="1">
      <c r="B2" s="233" t="s">
        <v>119</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7" t="s">
        <v>137</v>
      </c>
    </row>
    <row r="4" spans="1:34" ht="18" customHeight="1">
      <c r="B4" s="39" t="s">
        <v>117</v>
      </c>
      <c r="C4" s="236" t="str">
        <f>+書類一覧!F9</f>
        <v>（商号）</v>
      </c>
      <c r="D4" s="236"/>
      <c r="E4" s="236"/>
      <c r="F4" s="236"/>
      <c r="G4" s="236"/>
      <c r="H4" s="236"/>
      <c r="I4" s="236"/>
      <c r="J4" s="236"/>
      <c r="K4" s="236"/>
    </row>
    <row r="5" spans="1:34" ht="18" customHeight="1">
      <c r="B5" s="39" t="s">
        <v>96</v>
      </c>
      <c r="C5" s="236" t="str">
        <f>+書類一覧!F4&amp;"敷地内"</f>
        <v>****浄化センター敷地内</v>
      </c>
      <c r="D5" s="236"/>
      <c r="E5" s="236"/>
      <c r="F5" s="236"/>
      <c r="G5" s="236"/>
      <c r="H5" s="236"/>
      <c r="I5" s="236"/>
      <c r="J5" s="236"/>
      <c r="K5" s="236"/>
    </row>
    <row r="7" spans="1:34" s="29" customFormat="1" ht="25" customHeight="1">
      <c r="B7" s="63">
        <v>45748</v>
      </c>
      <c r="AH7" s="29" t="s">
        <v>139</v>
      </c>
    </row>
    <row r="8" spans="1:34" s="29" customFormat="1" ht="18" customHeight="1">
      <c r="B8" s="234" t="s">
        <v>120</v>
      </c>
      <c r="C8" s="41">
        <f>+B7</f>
        <v>45748</v>
      </c>
      <c r="D8" s="42">
        <f>+C8+1</f>
        <v>45749</v>
      </c>
      <c r="E8" s="42">
        <f t="shared" ref="E8:AG8" si="0">+D8+1</f>
        <v>45750</v>
      </c>
      <c r="F8" s="42">
        <f t="shared" si="0"/>
        <v>45751</v>
      </c>
      <c r="G8" s="42">
        <f t="shared" si="0"/>
        <v>45752</v>
      </c>
      <c r="H8" s="42">
        <f t="shared" si="0"/>
        <v>45753</v>
      </c>
      <c r="I8" s="42">
        <f t="shared" si="0"/>
        <v>45754</v>
      </c>
      <c r="J8" s="42">
        <f t="shared" si="0"/>
        <v>45755</v>
      </c>
      <c r="K8" s="42">
        <f t="shared" si="0"/>
        <v>45756</v>
      </c>
      <c r="L8" s="42">
        <f t="shared" si="0"/>
        <v>45757</v>
      </c>
      <c r="M8" s="42">
        <f t="shared" si="0"/>
        <v>45758</v>
      </c>
      <c r="N8" s="42">
        <f t="shared" si="0"/>
        <v>45759</v>
      </c>
      <c r="O8" s="42">
        <f t="shared" si="0"/>
        <v>45760</v>
      </c>
      <c r="P8" s="42">
        <f t="shared" si="0"/>
        <v>45761</v>
      </c>
      <c r="Q8" s="42">
        <f t="shared" si="0"/>
        <v>45762</v>
      </c>
      <c r="R8" s="42">
        <f t="shared" si="0"/>
        <v>45763</v>
      </c>
      <c r="S8" s="42">
        <f t="shared" si="0"/>
        <v>45764</v>
      </c>
      <c r="T8" s="42">
        <f t="shared" si="0"/>
        <v>45765</v>
      </c>
      <c r="U8" s="42">
        <f t="shared" si="0"/>
        <v>45766</v>
      </c>
      <c r="V8" s="42">
        <f t="shared" si="0"/>
        <v>45767</v>
      </c>
      <c r="W8" s="42">
        <f t="shared" si="0"/>
        <v>45768</v>
      </c>
      <c r="X8" s="42">
        <f t="shared" si="0"/>
        <v>45769</v>
      </c>
      <c r="Y8" s="42">
        <f t="shared" si="0"/>
        <v>45770</v>
      </c>
      <c r="Z8" s="42">
        <f t="shared" si="0"/>
        <v>45771</v>
      </c>
      <c r="AA8" s="42">
        <f t="shared" si="0"/>
        <v>45772</v>
      </c>
      <c r="AB8" s="42">
        <f t="shared" si="0"/>
        <v>45773</v>
      </c>
      <c r="AC8" s="42">
        <f t="shared" si="0"/>
        <v>45774</v>
      </c>
      <c r="AD8" s="42">
        <f t="shared" si="0"/>
        <v>45775</v>
      </c>
      <c r="AE8" s="42">
        <f t="shared" si="0"/>
        <v>45776</v>
      </c>
      <c r="AF8" s="42">
        <f t="shared" si="0"/>
        <v>45777</v>
      </c>
      <c r="AG8" s="42">
        <f t="shared" si="0"/>
        <v>45778</v>
      </c>
      <c r="AH8" s="29" t="s">
        <v>151</v>
      </c>
    </row>
    <row r="9" spans="1:34" s="29" customFormat="1" ht="18" customHeight="1">
      <c r="B9" s="235"/>
      <c r="C9" s="43" t="str">
        <f>TEXT(C8,"aaa")</f>
        <v>火</v>
      </c>
      <c r="D9" s="43" t="str">
        <f t="shared" ref="D9:AG9" si="1">TEXT(D8,"aaa")</f>
        <v>水</v>
      </c>
      <c r="E9" s="43" t="str">
        <f t="shared" si="1"/>
        <v>木</v>
      </c>
      <c r="F9" s="43" t="str">
        <f t="shared" si="1"/>
        <v>金</v>
      </c>
      <c r="G9" s="43" t="str">
        <f t="shared" si="1"/>
        <v>土</v>
      </c>
      <c r="H9" s="43" t="str">
        <f t="shared" si="1"/>
        <v>日</v>
      </c>
      <c r="I9" s="43" t="str">
        <f t="shared" si="1"/>
        <v>月</v>
      </c>
      <c r="J9" s="43" t="str">
        <f t="shared" si="1"/>
        <v>火</v>
      </c>
      <c r="K9" s="43" t="str">
        <f t="shared" si="1"/>
        <v>水</v>
      </c>
      <c r="L9" s="43" t="str">
        <f t="shared" si="1"/>
        <v>木</v>
      </c>
      <c r="M9" s="43" t="str">
        <f t="shared" si="1"/>
        <v>金</v>
      </c>
      <c r="N9" s="43" t="str">
        <f t="shared" si="1"/>
        <v>土</v>
      </c>
      <c r="O9" s="43" t="str">
        <f t="shared" si="1"/>
        <v>日</v>
      </c>
      <c r="P9" s="43" t="str">
        <f t="shared" si="1"/>
        <v>月</v>
      </c>
      <c r="Q9" s="43" t="str">
        <f t="shared" si="1"/>
        <v>火</v>
      </c>
      <c r="R9" s="43" t="str">
        <f t="shared" si="1"/>
        <v>水</v>
      </c>
      <c r="S9" s="43" t="str">
        <f t="shared" si="1"/>
        <v>木</v>
      </c>
      <c r="T9" s="43" t="str">
        <f t="shared" si="1"/>
        <v>金</v>
      </c>
      <c r="U9" s="43" t="str">
        <f t="shared" si="1"/>
        <v>土</v>
      </c>
      <c r="V9" s="43" t="str">
        <f t="shared" si="1"/>
        <v>日</v>
      </c>
      <c r="W9" s="43" t="str">
        <f t="shared" si="1"/>
        <v>月</v>
      </c>
      <c r="X9" s="43" t="str">
        <f t="shared" si="1"/>
        <v>火</v>
      </c>
      <c r="Y9" s="43" t="str">
        <f t="shared" si="1"/>
        <v>水</v>
      </c>
      <c r="Z9" s="43" t="str">
        <f t="shared" si="1"/>
        <v>木</v>
      </c>
      <c r="AA9" s="43" t="str">
        <f t="shared" si="1"/>
        <v>金</v>
      </c>
      <c r="AB9" s="43" t="str">
        <f t="shared" si="1"/>
        <v>土</v>
      </c>
      <c r="AC9" s="43" t="str">
        <f t="shared" si="1"/>
        <v>日</v>
      </c>
      <c r="AD9" s="43" t="str">
        <f t="shared" si="1"/>
        <v>月</v>
      </c>
      <c r="AE9" s="43" t="str">
        <f t="shared" si="1"/>
        <v>火</v>
      </c>
      <c r="AF9" s="43" t="str">
        <f t="shared" si="1"/>
        <v>水</v>
      </c>
      <c r="AG9" s="43" t="str">
        <f t="shared" si="1"/>
        <v>木</v>
      </c>
      <c r="AH9" s="29" t="s">
        <v>121</v>
      </c>
    </row>
    <row r="10" spans="1:34" s="29" customFormat="1" ht="30" customHeight="1">
      <c r="B10" s="44" t="s">
        <v>124</v>
      </c>
      <c r="C10" s="45" t="s">
        <v>122</v>
      </c>
      <c r="D10" s="45" t="s">
        <v>122</v>
      </c>
      <c r="E10" s="46"/>
      <c r="F10" s="46"/>
      <c r="G10" s="45" t="s">
        <v>123</v>
      </c>
      <c r="H10" s="45"/>
      <c r="I10" s="46" t="s">
        <v>122</v>
      </c>
      <c r="J10" s="45" t="s">
        <v>122</v>
      </c>
      <c r="K10" s="45" t="s">
        <v>122</v>
      </c>
      <c r="L10" s="46"/>
      <c r="M10" s="46"/>
      <c r="N10" s="46" t="s">
        <v>122</v>
      </c>
      <c r="O10" s="46" t="s">
        <v>122</v>
      </c>
      <c r="P10" s="46" t="s">
        <v>122</v>
      </c>
      <c r="Q10" s="46" t="s">
        <v>122</v>
      </c>
      <c r="R10" s="46" t="s">
        <v>122</v>
      </c>
      <c r="S10" s="46"/>
      <c r="T10" s="46"/>
      <c r="U10" s="45" t="s">
        <v>123</v>
      </c>
      <c r="V10" s="45"/>
      <c r="W10" s="46" t="s">
        <v>122</v>
      </c>
      <c r="X10" s="45" t="s">
        <v>122</v>
      </c>
      <c r="Y10" s="45" t="s">
        <v>122</v>
      </c>
      <c r="Z10" s="46"/>
      <c r="AA10" s="46"/>
      <c r="AB10" s="46" t="s">
        <v>122</v>
      </c>
      <c r="AC10" s="46" t="s">
        <v>122</v>
      </c>
      <c r="AD10" s="46" t="s">
        <v>122</v>
      </c>
      <c r="AE10" s="46" t="s">
        <v>122</v>
      </c>
      <c r="AF10" s="46" t="s">
        <v>122</v>
      </c>
      <c r="AG10" s="46"/>
      <c r="AH10" s="29" t="s">
        <v>133</v>
      </c>
    </row>
    <row r="11" spans="1:34" s="29" customFormat="1" ht="30" customHeight="1">
      <c r="B11" s="47"/>
      <c r="C11" s="45"/>
      <c r="D11" s="45"/>
      <c r="E11" s="46"/>
      <c r="F11" s="46"/>
      <c r="G11" s="45"/>
      <c r="H11" s="45"/>
      <c r="I11" s="46"/>
      <c r="J11" s="45"/>
      <c r="K11" s="45"/>
      <c r="L11" s="46"/>
      <c r="M11" s="46"/>
      <c r="N11" s="45"/>
      <c r="O11" s="45"/>
      <c r="P11" s="46"/>
      <c r="Q11" s="45"/>
      <c r="R11" s="45"/>
      <c r="S11" s="46"/>
      <c r="T11" s="46"/>
      <c r="U11" s="46"/>
      <c r="V11" s="46"/>
      <c r="W11" s="46"/>
      <c r="X11" s="46"/>
      <c r="Y11" s="46"/>
      <c r="Z11" s="46"/>
      <c r="AA11" s="46"/>
      <c r="AB11" s="46"/>
      <c r="AC11" s="46"/>
      <c r="AD11" s="46"/>
      <c r="AE11" s="46"/>
      <c r="AF11" s="46"/>
      <c r="AG11" s="46"/>
    </row>
    <row r="12" spans="1:34" s="29" customFormat="1" ht="30" customHeight="1">
      <c r="B12" s="48"/>
      <c r="C12" s="49"/>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row>
    <row r="13" spans="1:34" s="29" customFormat="1" ht="30" customHeight="1">
      <c r="B13" s="48"/>
      <c r="C13" s="49"/>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row>
    <row r="14" spans="1:34" s="29" customFormat="1" ht="30" customHeight="1">
      <c r="B14" s="48"/>
      <c r="C14" s="49"/>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row>
    <row r="15" spans="1:34" s="29" customFormat="1" ht="30" customHeight="1">
      <c r="B15" s="48"/>
      <c r="C15" s="49"/>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row>
    <row r="16" spans="1:34" s="29" customFormat="1" ht="30" customHeight="1">
      <c r="B16" s="48"/>
      <c r="C16" s="49"/>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row>
    <row r="17" spans="2:34" s="29" customFormat="1" ht="18" customHeight="1">
      <c r="B17" s="51" t="s">
        <v>125</v>
      </c>
      <c r="C17" s="237">
        <v>0.33333333333333331</v>
      </c>
      <c r="D17" s="238"/>
      <c r="E17" s="30" t="s">
        <v>127</v>
      </c>
      <c r="F17" s="237">
        <v>0.75</v>
      </c>
      <c r="G17" s="238"/>
      <c r="I17" s="29" t="s">
        <v>130</v>
      </c>
      <c r="AH17" s="29" t="s">
        <v>134</v>
      </c>
    </row>
    <row r="18" spans="2:34" s="29" customFormat="1" ht="18" customHeight="1">
      <c r="B18" s="51" t="s">
        <v>126</v>
      </c>
      <c r="C18" s="239">
        <v>0.75</v>
      </c>
      <c r="D18" s="232"/>
      <c r="E18" s="30" t="s">
        <v>127</v>
      </c>
      <c r="F18" s="239">
        <v>0.33333333333333331</v>
      </c>
      <c r="G18" s="232"/>
      <c r="J18" s="232" t="s">
        <v>131</v>
      </c>
      <c r="K18" s="232"/>
      <c r="L18" s="232"/>
      <c r="M18" s="232"/>
      <c r="N18" s="232" t="s">
        <v>132</v>
      </c>
      <c r="O18" s="232"/>
      <c r="P18" s="232"/>
      <c r="Q18" s="232"/>
      <c r="R18" s="232"/>
      <c r="AH18" s="29" t="s">
        <v>135</v>
      </c>
    </row>
    <row r="19" spans="2:34" s="29" customFormat="1" ht="18" customHeight="1"/>
  </sheetData>
  <mergeCells count="10">
    <mergeCell ref="N18:R18"/>
    <mergeCell ref="B2:AG2"/>
    <mergeCell ref="B8:B9"/>
    <mergeCell ref="C4:K4"/>
    <mergeCell ref="C5:K5"/>
    <mergeCell ref="C17:D17"/>
    <mergeCell ref="C18:D18"/>
    <mergeCell ref="F17:G17"/>
    <mergeCell ref="F18:G18"/>
    <mergeCell ref="J18:M18"/>
  </mergeCells>
  <phoneticPr fontId="2"/>
  <pageMargins left="0.39370078740157483" right="0.39370078740157483" top="0.78740157480314965" bottom="0.78740157480314965"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2"/>
  <sheetViews>
    <sheetView view="pageBreakPreview" zoomScaleNormal="100" zoomScaleSheetLayoutView="100" workbookViewId="0">
      <selection activeCell="B1" sqref="B1:Q1"/>
    </sheetView>
  </sheetViews>
  <sheetFormatPr defaultColWidth="9" defaultRowHeight="18" customHeight="1"/>
  <cols>
    <col min="1" max="1" width="1.58203125" style="29" customWidth="1"/>
    <col min="2" max="2" width="11.58203125" style="29" customWidth="1"/>
    <col min="3" max="3" width="3.58203125" style="29" customWidth="1"/>
    <col min="4" max="5" width="9.58203125" style="29" customWidth="1"/>
    <col min="6" max="6" width="21.5" style="29" bestFit="1" customWidth="1"/>
    <col min="7" max="7" width="4.58203125" style="29" customWidth="1"/>
    <col min="8" max="9" width="9.58203125" style="29" customWidth="1"/>
    <col min="10" max="10" width="1.58203125" style="29" customWidth="1"/>
    <col min="11" max="16384" width="9" style="29"/>
  </cols>
  <sheetData>
    <row r="1" spans="1:11" ht="18" customHeight="1">
      <c r="A1" s="28" t="s">
        <v>27</v>
      </c>
      <c r="K1" s="29" t="s">
        <v>138</v>
      </c>
    </row>
    <row r="2" spans="1:11" ht="26">
      <c r="A2" s="28"/>
      <c r="B2" s="233" t="s">
        <v>116</v>
      </c>
      <c r="C2" s="233"/>
      <c r="D2" s="233"/>
      <c r="E2" s="233"/>
      <c r="F2" s="233"/>
      <c r="G2" s="233"/>
      <c r="H2" s="233"/>
      <c r="I2" s="233"/>
      <c r="K2" s="29" t="s">
        <v>137</v>
      </c>
    </row>
    <row r="3" spans="1:11" ht="18" customHeight="1">
      <c r="B3" s="36"/>
      <c r="C3" s="36"/>
      <c r="D3" s="36"/>
      <c r="E3" s="36"/>
      <c r="F3" s="36"/>
      <c r="G3" s="37"/>
      <c r="H3" s="246" t="s">
        <v>108</v>
      </c>
      <c r="I3" s="247"/>
    </row>
    <row r="4" spans="1:11" ht="18" customHeight="1">
      <c r="B4" s="27"/>
      <c r="C4" s="27"/>
      <c r="D4" s="27"/>
      <c r="E4" s="27"/>
      <c r="H4" s="31" t="s">
        <v>109</v>
      </c>
      <c r="I4" s="31" t="s">
        <v>110</v>
      </c>
    </row>
    <row r="5" spans="1:11" ht="18" customHeight="1">
      <c r="B5" s="38"/>
      <c r="C5" s="38"/>
      <c r="D5" s="38"/>
      <c r="E5" s="38"/>
      <c r="H5" s="243"/>
      <c r="I5" s="243"/>
    </row>
    <row r="6" spans="1:11" ht="18" customHeight="1">
      <c r="B6" s="39" t="s">
        <v>117</v>
      </c>
      <c r="C6" s="240" t="str">
        <f>+書類一覧!F9</f>
        <v>（商号）</v>
      </c>
      <c r="D6" s="241"/>
      <c r="E6" s="242"/>
      <c r="H6" s="244"/>
      <c r="I6" s="244"/>
    </row>
    <row r="7" spans="1:11" ht="18" customHeight="1">
      <c r="B7" s="39" t="s">
        <v>96</v>
      </c>
      <c r="C7" s="236" t="str">
        <f>+書類一覧!F4&amp;"敷地内"</f>
        <v>****浄化センター敷地内</v>
      </c>
      <c r="D7" s="236"/>
      <c r="E7" s="236"/>
      <c r="H7" s="245"/>
      <c r="I7" s="245"/>
    </row>
    <row r="8" spans="1:11" ht="18" customHeight="1">
      <c r="B8" s="27"/>
    </row>
    <row r="9" spans="1:11" ht="18" customHeight="1">
      <c r="B9" s="27" t="s">
        <v>97</v>
      </c>
    </row>
    <row r="10" spans="1:11" ht="20.149999999999999" customHeight="1">
      <c r="B10" s="258" t="s">
        <v>98</v>
      </c>
      <c r="C10" s="259"/>
      <c r="D10" s="259"/>
      <c r="E10" s="34" t="s">
        <v>103</v>
      </c>
      <c r="F10" s="35" t="s">
        <v>111</v>
      </c>
      <c r="G10" s="260" t="s">
        <v>104</v>
      </c>
      <c r="H10" s="260"/>
      <c r="I10" s="261"/>
      <c r="K10" s="29" t="s">
        <v>145</v>
      </c>
    </row>
    <row r="11" spans="1:11" ht="20.149999999999999" customHeight="1">
      <c r="B11" s="255" t="s">
        <v>113</v>
      </c>
      <c r="C11" s="32" t="s">
        <v>99</v>
      </c>
      <c r="D11" s="32" t="s">
        <v>100</v>
      </c>
      <c r="E11" s="32" t="s">
        <v>101</v>
      </c>
      <c r="F11" s="257" t="s">
        <v>105</v>
      </c>
      <c r="G11" s="257"/>
      <c r="H11" s="257"/>
      <c r="I11" s="33" t="s">
        <v>106</v>
      </c>
    </row>
    <row r="12" spans="1:11" ht="20.149999999999999" customHeight="1">
      <c r="B12" s="256"/>
      <c r="C12" s="32">
        <v>1</v>
      </c>
      <c r="D12" s="32" t="s">
        <v>102</v>
      </c>
      <c r="E12" s="32" t="s">
        <v>102</v>
      </c>
      <c r="F12" s="250"/>
      <c r="G12" s="250"/>
      <c r="H12" s="250"/>
      <c r="I12" s="33" t="s">
        <v>107</v>
      </c>
    </row>
    <row r="13" spans="1:11" ht="20.149999999999999" customHeight="1">
      <c r="B13" s="256"/>
      <c r="C13" s="32">
        <v>2</v>
      </c>
      <c r="D13" s="32" t="s">
        <v>102</v>
      </c>
      <c r="E13" s="32" t="s">
        <v>102</v>
      </c>
      <c r="F13" s="250"/>
      <c r="G13" s="250"/>
      <c r="H13" s="250"/>
      <c r="I13" s="33" t="s">
        <v>107</v>
      </c>
    </row>
    <row r="14" spans="1:11" ht="20.149999999999999" customHeight="1">
      <c r="B14" s="256"/>
      <c r="C14" s="32">
        <v>3</v>
      </c>
      <c r="D14" s="32" t="s">
        <v>102</v>
      </c>
      <c r="E14" s="32" t="s">
        <v>102</v>
      </c>
      <c r="F14" s="250"/>
      <c r="G14" s="250"/>
      <c r="H14" s="250"/>
      <c r="I14" s="33" t="s">
        <v>107</v>
      </c>
    </row>
    <row r="15" spans="1:11" ht="20.149999999999999" customHeight="1">
      <c r="B15" s="256"/>
      <c r="C15" s="32">
        <v>4</v>
      </c>
      <c r="D15" s="32" t="s">
        <v>102</v>
      </c>
      <c r="E15" s="32" t="s">
        <v>102</v>
      </c>
      <c r="F15" s="250"/>
      <c r="G15" s="250"/>
      <c r="H15" s="250"/>
      <c r="I15" s="33" t="s">
        <v>107</v>
      </c>
    </row>
    <row r="16" spans="1:11" ht="20.149999999999999" customHeight="1">
      <c r="B16" s="248" t="s">
        <v>112</v>
      </c>
      <c r="C16" s="250"/>
      <c r="D16" s="250"/>
      <c r="E16" s="250"/>
      <c r="F16" s="250"/>
      <c r="G16" s="250"/>
      <c r="H16" s="250"/>
      <c r="I16" s="251"/>
    </row>
    <row r="17" spans="2:9" ht="20.149999999999999" customHeight="1">
      <c r="B17" s="248"/>
      <c r="C17" s="250"/>
      <c r="D17" s="250"/>
      <c r="E17" s="250"/>
      <c r="F17" s="250"/>
      <c r="G17" s="250"/>
      <c r="H17" s="250"/>
      <c r="I17" s="251"/>
    </row>
    <row r="18" spans="2:9" ht="20.149999999999999" customHeight="1">
      <c r="B18" s="254" t="s">
        <v>118</v>
      </c>
      <c r="C18" s="250"/>
      <c r="D18" s="250"/>
      <c r="E18" s="250"/>
      <c r="F18" s="250"/>
      <c r="G18" s="250"/>
      <c r="H18" s="250"/>
      <c r="I18" s="251"/>
    </row>
    <row r="19" spans="2:9" ht="20.149999999999999" customHeight="1">
      <c r="B19" s="248"/>
      <c r="C19" s="250"/>
      <c r="D19" s="250"/>
      <c r="E19" s="250"/>
      <c r="F19" s="250"/>
      <c r="G19" s="250"/>
      <c r="H19" s="250"/>
      <c r="I19" s="251"/>
    </row>
    <row r="20" spans="2:9" ht="20.149999999999999" customHeight="1">
      <c r="B20" s="248" t="s">
        <v>114</v>
      </c>
      <c r="C20" s="250"/>
      <c r="D20" s="250"/>
      <c r="E20" s="250"/>
      <c r="F20" s="250"/>
      <c r="G20" s="250"/>
      <c r="H20" s="250"/>
      <c r="I20" s="251"/>
    </row>
    <row r="21" spans="2:9" ht="20.149999999999999" customHeight="1">
      <c r="B21" s="248"/>
      <c r="C21" s="250"/>
      <c r="D21" s="250"/>
      <c r="E21" s="250"/>
      <c r="F21" s="250"/>
      <c r="G21" s="250"/>
      <c r="H21" s="250"/>
      <c r="I21" s="251"/>
    </row>
    <row r="22" spans="2:9" ht="20.149999999999999" customHeight="1">
      <c r="B22" s="248"/>
      <c r="C22" s="250"/>
      <c r="D22" s="250"/>
      <c r="E22" s="250"/>
      <c r="F22" s="250"/>
      <c r="G22" s="250"/>
      <c r="H22" s="250"/>
      <c r="I22" s="251"/>
    </row>
    <row r="23" spans="2:9" ht="20.149999999999999" customHeight="1">
      <c r="B23" s="249"/>
      <c r="C23" s="252"/>
      <c r="D23" s="252"/>
      <c r="E23" s="252"/>
      <c r="F23" s="252"/>
      <c r="G23" s="252"/>
      <c r="H23" s="252"/>
      <c r="I23" s="253"/>
    </row>
    <row r="25" spans="2:9" ht="18" customHeight="1">
      <c r="B25" s="27" t="s">
        <v>115</v>
      </c>
    </row>
    <row r="26" spans="2:9" ht="20.149999999999999" customHeight="1">
      <c r="B26" s="258" t="s">
        <v>98</v>
      </c>
      <c r="C26" s="259"/>
      <c r="D26" s="259"/>
      <c r="E26" s="34" t="s">
        <v>103</v>
      </c>
      <c r="F26" s="35" t="s">
        <v>111</v>
      </c>
      <c r="G26" s="260" t="s">
        <v>104</v>
      </c>
      <c r="H26" s="260"/>
      <c r="I26" s="261"/>
    </row>
    <row r="27" spans="2:9" ht="20.149999999999999" customHeight="1">
      <c r="B27" s="255" t="s">
        <v>113</v>
      </c>
      <c r="C27" s="32" t="s">
        <v>99</v>
      </c>
      <c r="D27" s="32" t="s">
        <v>100</v>
      </c>
      <c r="E27" s="32" t="s">
        <v>101</v>
      </c>
      <c r="F27" s="257" t="s">
        <v>105</v>
      </c>
      <c r="G27" s="257"/>
      <c r="H27" s="257"/>
      <c r="I27" s="33" t="s">
        <v>106</v>
      </c>
    </row>
    <row r="28" spans="2:9" ht="20.149999999999999" customHeight="1">
      <c r="B28" s="256"/>
      <c r="C28" s="32">
        <v>1</v>
      </c>
      <c r="D28" s="32" t="s">
        <v>102</v>
      </c>
      <c r="E28" s="32" t="s">
        <v>102</v>
      </c>
      <c r="F28" s="250"/>
      <c r="G28" s="250"/>
      <c r="H28" s="250"/>
      <c r="I28" s="33" t="s">
        <v>107</v>
      </c>
    </row>
    <row r="29" spans="2:9" ht="20.149999999999999" customHeight="1">
      <c r="B29" s="256"/>
      <c r="C29" s="32">
        <v>2</v>
      </c>
      <c r="D29" s="32" t="s">
        <v>102</v>
      </c>
      <c r="E29" s="32" t="s">
        <v>102</v>
      </c>
      <c r="F29" s="250"/>
      <c r="G29" s="250"/>
      <c r="H29" s="250"/>
      <c r="I29" s="33" t="s">
        <v>107</v>
      </c>
    </row>
    <row r="30" spans="2:9" ht="20.149999999999999" customHeight="1">
      <c r="B30" s="256"/>
      <c r="C30" s="32">
        <v>3</v>
      </c>
      <c r="D30" s="32" t="s">
        <v>102</v>
      </c>
      <c r="E30" s="32" t="s">
        <v>102</v>
      </c>
      <c r="F30" s="250"/>
      <c r="G30" s="250"/>
      <c r="H30" s="250"/>
      <c r="I30" s="33" t="s">
        <v>107</v>
      </c>
    </row>
    <row r="31" spans="2:9" ht="20.149999999999999" customHeight="1">
      <c r="B31" s="256"/>
      <c r="C31" s="32">
        <v>4</v>
      </c>
      <c r="D31" s="32" t="s">
        <v>102</v>
      </c>
      <c r="E31" s="32" t="s">
        <v>102</v>
      </c>
      <c r="F31" s="250"/>
      <c r="G31" s="250"/>
      <c r="H31" s="250"/>
      <c r="I31" s="33" t="s">
        <v>107</v>
      </c>
    </row>
    <row r="32" spans="2:9" ht="20.149999999999999" customHeight="1">
      <c r="B32" s="248" t="s">
        <v>112</v>
      </c>
      <c r="C32" s="250"/>
      <c r="D32" s="250"/>
      <c r="E32" s="250"/>
      <c r="F32" s="250"/>
      <c r="G32" s="250"/>
      <c r="H32" s="250"/>
      <c r="I32" s="251"/>
    </row>
    <row r="33" spans="2:9" ht="20.149999999999999" customHeight="1">
      <c r="B33" s="248"/>
      <c r="C33" s="250"/>
      <c r="D33" s="250"/>
      <c r="E33" s="250"/>
      <c r="F33" s="250"/>
      <c r="G33" s="250"/>
      <c r="H33" s="250"/>
      <c r="I33" s="251"/>
    </row>
    <row r="34" spans="2:9" ht="20.149999999999999" customHeight="1">
      <c r="B34" s="254" t="s">
        <v>118</v>
      </c>
      <c r="C34" s="250"/>
      <c r="D34" s="250"/>
      <c r="E34" s="250"/>
      <c r="F34" s="250"/>
      <c r="G34" s="250"/>
      <c r="H34" s="250"/>
      <c r="I34" s="251"/>
    </row>
    <row r="35" spans="2:9" ht="20.149999999999999" customHeight="1">
      <c r="B35" s="248"/>
      <c r="C35" s="250"/>
      <c r="D35" s="250"/>
      <c r="E35" s="250"/>
      <c r="F35" s="250"/>
      <c r="G35" s="250"/>
      <c r="H35" s="250"/>
      <c r="I35" s="251"/>
    </row>
    <row r="36" spans="2:9" ht="20.149999999999999" customHeight="1">
      <c r="B36" s="248" t="s">
        <v>114</v>
      </c>
      <c r="C36" s="250"/>
      <c r="D36" s="250"/>
      <c r="E36" s="250"/>
      <c r="F36" s="250"/>
      <c r="G36" s="250"/>
      <c r="H36" s="250"/>
      <c r="I36" s="251"/>
    </row>
    <row r="37" spans="2:9" ht="20.149999999999999" customHeight="1">
      <c r="B37" s="248"/>
      <c r="C37" s="250"/>
      <c r="D37" s="250"/>
      <c r="E37" s="250"/>
      <c r="F37" s="250"/>
      <c r="G37" s="250"/>
      <c r="H37" s="250"/>
      <c r="I37" s="251"/>
    </row>
    <row r="38" spans="2:9" ht="20.149999999999999" customHeight="1">
      <c r="B38" s="248"/>
      <c r="C38" s="250"/>
      <c r="D38" s="250"/>
      <c r="E38" s="250"/>
      <c r="F38" s="250"/>
      <c r="G38" s="250"/>
      <c r="H38" s="250"/>
      <c r="I38" s="251"/>
    </row>
    <row r="39" spans="2:9" ht="20.149999999999999" customHeight="1">
      <c r="B39" s="249"/>
      <c r="C39" s="252"/>
      <c r="D39" s="252"/>
      <c r="E39" s="252"/>
      <c r="F39" s="252"/>
      <c r="G39" s="252"/>
      <c r="H39" s="252"/>
      <c r="I39" s="253"/>
    </row>
    <row r="40" spans="2:9" ht="20.149999999999999" customHeight="1"/>
    <row r="41" spans="2:9" ht="20.149999999999999" customHeight="1"/>
    <row r="42" spans="2:9" ht="20.149999999999999" customHeight="1"/>
  </sheetData>
  <mergeCells count="44">
    <mergeCell ref="F15:H15"/>
    <mergeCell ref="B10:D10"/>
    <mergeCell ref="B11:B15"/>
    <mergeCell ref="G10:I10"/>
    <mergeCell ref="F11:H11"/>
    <mergeCell ref="F12:H12"/>
    <mergeCell ref="F13:H13"/>
    <mergeCell ref="F14:H14"/>
    <mergeCell ref="B26:D26"/>
    <mergeCell ref="G26:I26"/>
    <mergeCell ref="B16:B17"/>
    <mergeCell ref="C16:I16"/>
    <mergeCell ref="C17:I17"/>
    <mergeCell ref="B18:B19"/>
    <mergeCell ref="C18:I18"/>
    <mergeCell ref="C19:I19"/>
    <mergeCell ref="C20:I20"/>
    <mergeCell ref="C21:I21"/>
    <mergeCell ref="C22:I22"/>
    <mergeCell ref="C23:I23"/>
    <mergeCell ref="B20:B23"/>
    <mergeCell ref="B27:B31"/>
    <mergeCell ref="F27:H27"/>
    <mergeCell ref="F28:H28"/>
    <mergeCell ref="F29:H29"/>
    <mergeCell ref="F30:H30"/>
    <mergeCell ref="F31:H31"/>
    <mergeCell ref="B32:B33"/>
    <mergeCell ref="C32:I32"/>
    <mergeCell ref="C33:I33"/>
    <mergeCell ref="B34:B35"/>
    <mergeCell ref="C34:I34"/>
    <mergeCell ref="C35:I35"/>
    <mergeCell ref="B36:B39"/>
    <mergeCell ref="C36:I36"/>
    <mergeCell ref="C37:I37"/>
    <mergeCell ref="C38:I38"/>
    <mergeCell ref="C39:I39"/>
    <mergeCell ref="B2:I2"/>
    <mergeCell ref="C6:E6"/>
    <mergeCell ref="C7:E7"/>
    <mergeCell ref="H5:H7"/>
    <mergeCell ref="I5:I7"/>
    <mergeCell ref="H3:I3"/>
  </mergeCells>
  <phoneticPr fontId="2"/>
  <pageMargins left="0.78740157480314965" right="0.39370078740157483" top="0.78740157480314965" bottom="0.2" header="0.31496062992125984" footer="0.2"/>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2"/>
  <sheetViews>
    <sheetView view="pageBreakPreview" zoomScaleNormal="100" zoomScaleSheetLayoutView="100" workbookViewId="0">
      <selection activeCell="B1" sqref="B1:Q1"/>
    </sheetView>
  </sheetViews>
  <sheetFormatPr defaultColWidth="9" defaultRowHeight="18" customHeight="1"/>
  <cols>
    <col min="1" max="1" width="1.58203125" style="27" customWidth="1"/>
    <col min="2" max="2" width="11.58203125" style="27" customWidth="1"/>
    <col min="3" max="9" width="9.58203125" style="27" customWidth="1"/>
    <col min="10" max="10" width="1.58203125" style="27" customWidth="1"/>
    <col min="11" max="16384" width="9" style="27"/>
  </cols>
  <sheetData>
    <row r="1" spans="1:11" ht="18" customHeight="1">
      <c r="A1" s="1" t="s">
        <v>28</v>
      </c>
      <c r="K1" s="27" t="s">
        <v>240</v>
      </c>
    </row>
    <row r="2" spans="1:11" ht="25" customHeight="1">
      <c r="B2" s="233" t="s">
        <v>335</v>
      </c>
      <c r="C2" s="233"/>
      <c r="D2" s="233"/>
      <c r="E2" s="233"/>
      <c r="F2" s="233"/>
      <c r="G2" s="233"/>
      <c r="H2" s="233"/>
      <c r="I2" s="233"/>
    </row>
    <row r="4" spans="1:11" ht="18" customHeight="1">
      <c r="B4" s="39" t="s">
        <v>216</v>
      </c>
      <c r="C4" s="236" t="str">
        <f>+書類一覧!F9</f>
        <v>（商号）</v>
      </c>
      <c r="D4" s="236"/>
      <c r="E4" s="236"/>
    </row>
    <row r="5" spans="1:11" ht="18" customHeight="1">
      <c r="B5" s="39" t="s">
        <v>217</v>
      </c>
      <c r="C5" s="236" t="str">
        <f>+書類一覧!F4&amp;"敷地内"</f>
        <v>****浄化センター敷地内</v>
      </c>
      <c r="D5" s="236"/>
      <c r="E5" s="236"/>
    </row>
    <row r="7" spans="1:11" ht="25" customHeight="1">
      <c r="B7" s="39" t="s">
        <v>218</v>
      </c>
      <c r="C7" s="274" t="s">
        <v>224</v>
      </c>
      <c r="D7" s="274"/>
      <c r="E7" s="274"/>
      <c r="F7" s="39" t="s">
        <v>219</v>
      </c>
      <c r="G7" s="275" t="s">
        <v>241</v>
      </c>
      <c r="H7" s="276"/>
      <c r="I7" s="117" t="s">
        <v>225</v>
      </c>
    </row>
    <row r="8" spans="1:11" ht="25" customHeight="1">
      <c r="B8" s="39" t="s">
        <v>220</v>
      </c>
      <c r="C8" s="262"/>
      <c r="D8" s="262"/>
      <c r="E8" s="262"/>
      <c r="F8" s="262"/>
      <c r="G8" s="262"/>
      <c r="H8" s="262"/>
      <c r="I8" s="262"/>
    </row>
    <row r="9" spans="1:11" ht="25" customHeight="1">
      <c r="B9" s="39" t="s">
        <v>242</v>
      </c>
      <c r="C9" s="262"/>
      <c r="D9" s="262"/>
      <c r="E9" s="262"/>
      <c r="F9" s="262"/>
      <c r="G9" s="262"/>
      <c r="H9" s="262"/>
      <c r="I9" s="262"/>
    </row>
    <row r="10" spans="1:11" ht="25" customHeight="1">
      <c r="B10" s="262" t="s">
        <v>221</v>
      </c>
      <c r="C10" s="269"/>
      <c r="D10" s="269"/>
      <c r="E10" s="269"/>
      <c r="F10" s="269"/>
      <c r="G10" s="269"/>
      <c r="H10" s="269"/>
      <c r="I10" s="269"/>
    </row>
    <row r="11" spans="1:11" ht="25" customHeight="1">
      <c r="B11" s="262"/>
      <c r="C11" s="270"/>
      <c r="D11" s="270"/>
      <c r="E11" s="270"/>
      <c r="F11" s="270"/>
      <c r="G11" s="270"/>
      <c r="H11" s="270"/>
      <c r="I11" s="270"/>
    </row>
    <row r="12" spans="1:11" ht="25" customHeight="1">
      <c r="B12" s="262"/>
      <c r="C12" s="271" t="s">
        <v>226</v>
      </c>
      <c r="D12" s="271"/>
      <c r="E12" s="271"/>
      <c r="F12" s="271"/>
      <c r="G12" s="271"/>
      <c r="H12" s="271"/>
      <c r="I12" s="271"/>
    </row>
    <row r="13" spans="1:11" ht="25" customHeight="1">
      <c r="B13" s="272" t="s">
        <v>227</v>
      </c>
      <c r="C13" s="269"/>
      <c r="D13" s="269"/>
      <c r="E13" s="269"/>
      <c r="F13" s="269"/>
      <c r="G13" s="269"/>
      <c r="H13" s="269"/>
      <c r="I13" s="269"/>
    </row>
    <row r="14" spans="1:11" ht="25" customHeight="1">
      <c r="B14" s="262"/>
      <c r="C14" s="270"/>
      <c r="D14" s="270"/>
      <c r="E14" s="270"/>
      <c r="F14" s="270"/>
      <c r="G14" s="270"/>
      <c r="H14" s="270"/>
      <c r="I14" s="270"/>
    </row>
    <row r="15" spans="1:11" ht="25" customHeight="1">
      <c r="B15" s="262"/>
      <c r="C15" s="273"/>
      <c r="D15" s="273"/>
      <c r="E15" s="273"/>
      <c r="F15" s="273"/>
      <c r="G15" s="273"/>
      <c r="H15" s="273"/>
      <c r="I15" s="273"/>
    </row>
    <row r="16" spans="1:11" ht="25" customHeight="1">
      <c r="B16" s="262" t="s">
        <v>222</v>
      </c>
      <c r="C16" s="269"/>
      <c r="D16" s="269"/>
      <c r="E16" s="269"/>
      <c r="F16" s="269"/>
      <c r="G16" s="269"/>
      <c r="H16" s="269"/>
      <c r="I16" s="269"/>
    </row>
    <row r="17" spans="2:11" ht="25" customHeight="1">
      <c r="B17" s="262"/>
      <c r="C17" s="270"/>
      <c r="D17" s="270"/>
      <c r="E17" s="270"/>
      <c r="F17" s="270"/>
      <c r="G17" s="270"/>
      <c r="H17" s="270"/>
      <c r="I17" s="270"/>
    </row>
    <row r="18" spans="2:11" ht="25" customHeight="1">
      <c r="B18" s="262"/>
      <c r="C18" s="270"/>
      <c r="D18" s="270"/>
      <c r="E18" s="270"/>
      <c r="F18" s="270"/>
      <c r="G18" s="270"/>
      <c r="H18" s="270"/>
      <c r="I18" s="270"/>
    </row>
    <row r="19" spans="2:11" ht="25" customHeight="1">
      <c r="B19" s="262"/>
      <c r="C19" s="270"/>
      <c r="D19" s="270"/>
      <c r="E19" s="270"/>
      <c r="F19" s="270"/>
      <c r="G19" s="270"/>
      <c r="H19" s="270"/>
      <c r="I19" s="270"/>
    </row>
    <row r="20" spans="2:11" ht="25" customHeight="1">
      <c r="B20" s="262"/>
      <c r="C20" s="273"/>
      <c r="D20" s="273"/>
      <c r="E20" s="273"/>
      <c r="F20" s="273"/>
      <c r="G20" s="273"/>
      <c r="H20" s="273"/>
      <c r="I20" s="273"/>
    </row>
    <row r="21" spans="2:11" ht="25" customHeight="1">
      <c r="B21" s="262" t="s">
        <v>223</v>
      </c>
      <c r="C21" s="269"/>
      <c r="D21" s="269"/>
      <c r="E21" s="269"/>
      <c r="F21" s="269"/>
      <c r="G21" s="269"/>
      <c r="H21" s="269"/>
      <c r="I21" s="269"/>
    </row>
    <row r="22" spans="2:11" ht="25" customHeight="1">
      <c r="B22" s="262"/>
      <c r="C22" s="270"/>
      <c r="D22" s="270"/>
      <c r="E22" s="270"/>
      <c r="F22" s="270"/>
      <c r="G22" s="270"/>
      <c r="H22" s="270"/>
      <c r="I22" s="270"/>
    </row>
    <row r="23" spans="2:11" ht="25" customHeight="1">
      <c r="B23" s="262"/>
      <c r="C23" s="271" t="s">
        <v>228</v>
      </c>
      <c r="D23" s="271"/>
      <c r="E23" s="271"/>
      <c r="F23" s="271"/>
      <c r="G23" s="271"/>
      <c r="H23" s="271"/>
      <c r="I23" s="271"/>
    </row>
    <row r="24" spans="2:11" ht="30" customHeight="1">
      <c r="B24" s="266" t="s">
        <v>229</v>
      </c>
      <c r="C24" s="267"/>
      <c r="D24" s="267"/>
      <c r="E24" s="267"/>
      <c r="F24" s="267"/>
      <c r="G24" s="267"/>
      <c r="H24" s="267"/>
      <c r="I24" s="268"/>
    </row>
    <row r="25" spans="2:11" ht="30" customHeight="1">
      <c r="B25" s="118"/>
      <c r="C25" s="38"/>
      <c r="D25" s="263" t="s">
        <v>230</v>
      </c>
      <c r="E25" s="263"/>
      <c r="F25" s="263"/>
      <c r="G25" s="264" t="s">
        <v>327</v>
      </c>
      <c r="H25" s="264"/>
      <c r="I25" s="265"/>
      <c r="K25" s="27" t="s">
        <v>231</v>
      </c>
    </row>
    <row r="27" spans="2:11" ht="18" customHeight="1">
      <c r="D27" s="27" t="s">
        <v>239</v>
      </c>
    </row>
    <row r="28" spans="2:11" ht="18" customHeight="1">
      <c r="C28" s="119"/>
      <c r="D28" s="262" t="s">
        <v>235</v>
      </c>
      <c r="E28" s="262"/>
      <c r="F28" s="262"/>
      <c r="G28" s="262"/>
      <c r="H28" s="262" t="s">
        <v>234</v>
      </c>
      <c r="I28" s="262"/>
    </row>
    <row r="29" spans="2:11" ht="18" customHeight="1">
      <c r="D29" s="39" t="s">
        <v>236</v>
      </c>
      <c r="E29" s="39" t="s">
        <v>237</v>
      </c>
      <c r="F29" s="39" t="s">
        <v>238</v>
      </c>
      <c r="G29" s="39" t="s">
        <v>232</v>
      </c>
      <c r="H29" s="39" t="s">
        <v>233</v>
      </c>
      <c r="I29" s="39" t="s">
        <v>232</v>
      </c>
    </row>
    <row r="30" spans="2:11" ht="18" customHeight="1">
      <c r="D30" s="262"/>
      <c r="E30" s="262"/>
      <c r="F30" s="262"/>
      <c r="G30" s="262"/>
      <c r="H30" s="262"/>
      <c r="I30" s="262"/>
    </row>
    <row r="31" spans="2:11" ht="18" customHeight="1">
      <c r="D31" s="262"/>
      <c r="E31" s="262"/>
      <c r="F31" s="262"/>
      <c r="G31" s="262"/>
      <c r="H31" s="262"/>
      <c r="I31" s="262"/>
    </row>
    <row r="32" spans="2:11" ht="18" customHeight="1">
      <c r="D32" s="262"/>
      <c r="E32" s="262"/>
      <c r="F32" s="262"/>
      <c r="G32" s="262"/>
      <c r="H32" s="262"/>
      <c r="I32" s="262"/>
    </row>
  </sheetData>
  <mergeCells count="36">
    <mergeCell ref="B2:I2"/>
    <mergeCell ref="C7:E7"/>
    <mergeCell ref="G7:H7"/>
    <mergeCell ref="C8:I8"/>
    <mergeCell ref="C10:I10"/>
    <mergeCell ref="B10:B12"/>
    <mergeCell ref="C11:I11"/>
    <mergeCell ref="C12:I12"/>
    <mergeCell ref="C4:E4"/>
    <mergeCell ref="C5:E5"/>
    <mergeCell ref="C21:I21"/>
    <mergeCell ref="B21:B23"/>
    <mergeCell ref="C22:I22"/>
    <mergeCell ref="C23:I23"/>
    <mergeCell ref="C9:I9"/>
    <mergeCell ref="B13:B15"/>
    <mergeCell ref="B16:B20"/>
    <mergeCell ref="C13:I13"/>
    <mergeCell ref="C14:I14"/>
    <mergeCell ref="C15:I15"/>
    <mergeCell ref="C16:I16"/>
    <mergeCell ref="C17:I17"/>
    <mergeCell ref="C18:I18"/>
    <mergeCell ref="C19:I19"/>
    <mergeCell ref="C20:I20"/>
    <mergeCell ref="I30:I32"/>
    <mergeCell ref="D25:F25"/>
    <mergeCell ref="G25:I25"/>
    <mergeCell ref="B24:I24"/>
    <mergeCell ref="H28:I28"/>
    <mergeCell ref="D28:G28"/>
    <mergeCell ref="D30:D32"/>
    <mergeCell ref="E30:E32"/>
    <mergeCell ref="F30:F32"/>
    <mergeCell ref="G30:G32"/>
    <mergeCell ref="H30:H32"/>
  </mergeCells>
  <phoneticPr fontId="2"/>
  <pageMargins left="0.78740157480314965" right="0.39370078740157483" top="0.78740157480314965" bottom="0.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書類一覧</vt:lpstr>
      <vt:lpstr>様式１⑴</vt:lpstr>
      <vt:lpstr>様式１⑵</vt:lpstr>
      <vt:lpstr>様式１⑶</vt:lpstr>
      <vt:lpstr>様式１⑷</vt:lpstr>
      <vt:lpstr>様式１⑸</vt:lpstr>
      <vt:lpstr>様式２</vt:lpstr>
      <vt:lpstr>様式３</vt:lpstr>
      <vt:lpstr>様式４</vt:lpstr>
      <vt:lpstr>様式５</vt:lpstr>
      <vt:lpstr>様式６</vt:lpstr>
      <vt:lpstr>請求書様式</vt:lpstr>
      <vt:lpstr>書類一覧!Print_Area</vt:lpstr>
      <vt:lpstr>請求書様式!Print_Area</vt:lpstr>
      <vt:lpstr>様式１⑴!Print_Area</vt:lpstr>
      <vt:lpstr>様式１⑵!Print_Area</vt:lpstr>
      <vt:lpstr>様式１⑶!Print_Area</vt:lpstr>
      <vt:lpstr>様式１⑷!Print_Area</vt:lpstr>
      <vt:lpstr>様式１⑸!Print_Area</vt:lpstr>
      <vt:lpstr>様式２!Print_Area</vt:lpstr>
      <vt:lpstr>様式３!Print_Area</vt:lpstr>
      <vt:lpstr>様式４!Print_Area</vt:lpstr>
      <vt:lpstr>様式５!Print_Area</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當銘　奈未</cp:lastModifiedBy>
  <cp:lastPrinted>2025-02-20T11:09:13Z</cp:lastPrinted>
  <dcterms:created xsi:type="dcterms:W3CDTF">2020-10-19T06:09:25Z</dcterms:created>
  <dcterms:modified xsi:type="dcterms:W3CDTF">2025-02-20T11:09:18Z</dcterms:modified>
</cp:coreProperties>
</file>