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hiyane\Desktop\20240318★重要★大至急 【３21(木)〆】令和４年度財政状況資料集の作成等について（※様式差替・修正）\【財政状況資料集】_473626_八重瀬町_2022\"/>
    </mc:Choice>
  </mc:AlternateContent>
  <xr:revisionPtr revIDLastSave="0" documentId="13_ncr:1_{CB75BFD8-E2C6-4AF2-AA96-EE8AC4DE57E6}" xr6:coauthVersionLast="47" xr6:coauthVersionMax="47" xr10:uidLastSave="{00000000-0000-0000-0000-000000000000}"/>
  <bookViews>
    <workbookView xWindow="17190" yWindow="0" windowWidth="17895" windowHeight="152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U34" i="10" s="1"/>
  <c r="U35" i="10" s="1"/>
  <c r="CO34" i="10"/>
  <c r="BW34" i="10"/>
  <c r="AM34" i="10"/>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<sst xmlns="http://schemas.openxmlformats.org/spreadsheetml/2006/main" count="1063" uniqueCount="588">
  <si>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</si>
  <si>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</si>
  <si>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</si>
  <si>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</si>
  <si>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</si>
  <si>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</si>
  <si>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</si>
  <si>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</si>
  <si>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</si>
  <si>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</si>
  <si>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</si>
  <si>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</si>
  <si>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</si>
  <si>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</si>
  <si>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</si>
  <si>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</si>
  <si>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</si>
  <si>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</si>
  <si>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</si>
  <si>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</si>
  <si>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</si>
  <si>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</si>
  <si>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</si>
  <si>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</si>
  <si>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</si>
  <si>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</si>
  <si>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</si>
  <si>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</si>
  <si>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</si>
  <si>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</si>
  <si>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</si>
  <si>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</si>
  <si>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</si>
  <si>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</si>
  <si>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</si>
  <si>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</si>
  <si>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</si>
  <si>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</si>
  <si>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</si>
  <si>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</si>
  <si>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</si>
  <si>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</si>
  <si>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</si>
  <si>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</si>
  <si>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</si>
  <si>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</si>
  <si>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</si>
  <si>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</si>
  <si>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</si>
  <si>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</si>
  <si>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</si>
  <si>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</si>
  <si>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</si>
  <si>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</si>
  <si>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</si>
  <si>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</si>
  <si>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</si>
  <si>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</si>
  <si>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</si>
  <si>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</si>
  <si>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</si>
  <si>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</si>
  <si>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</si>
  <si>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</si>
  <si>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</si>
  <si>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</si>
  <si>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</si>
  <si>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</si>
  <si>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</si>
  <si>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</si>
  <si>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</si>
  <si>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</si>
  <si>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</si>
  <si>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</si>
  <si>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</si>
  <si>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</si>
  <si>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</si>
  <si>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</si>
  <si>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</si>
  <si>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</si>
  <si>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</si>
  <si>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</si>
  <si>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</si>
  <si>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</si>
  <si>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</si>
  <si>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</si>
  <si>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</si>
  <si>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</si>
  <si>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</si>
  <si>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</si>
  <si>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</si>
  <si>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</si>
  <si>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</si>
  <si>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</si>
  <si>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</si>
  <si>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</si>
  <si>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</si>
  <si>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</si>
  <si>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</si>
  <si>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</si>
  <si>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</si>
  <si>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</si>
  <si>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</si>
  <si>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</si>
  <si>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</si>
  <si>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</si>
  <si>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</si>
  <si>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</si>
  <si>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</si>
  <si>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</si>
  <si>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</si>
  <si>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</si>
  <si>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</si>
  <si>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</si>
  <si>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</si>
  <si>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</si>
  <si>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</si>
  <si>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</si>
  <si>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</si>
  <si>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</si>
  <si>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</si>
  <si>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</si>
  <si>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</si>
  <si>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</si>
  <si>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</si>
  <si>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</si>
  <si>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</si>
  <si>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</si>
  <si>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</si>
  <si>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</si>
  <si>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</si>
  <si>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</si>
  <si>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</si>
  <si>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</si>
  <si>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</si>
  <si>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</si>
  <si>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</si>
  <si>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</si>
  <si>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</si>
  <si>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</si>
  <si>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</si>
  <si>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</si>
  <si>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</si>
  <si>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</si>
  <si>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</si>
  <si>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</si>
  <si>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</si>
  <si>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</si>
  <si>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</si>
  <si>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</si>
  <si>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</si>
  <si>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</si>
  <si>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</si>
  <si>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</si>
  <si>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</si>
  <si>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</si>
  <si>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</si>
  <si>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</si>
  <si>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</si>
  <si>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</si>
  <si>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</si>
  <si>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</si>
  <si>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</si>
  <si>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</si>
  <si>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</si>
  <si>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</si>
  <si>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</si>
  <si>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</si>
  <si>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</si>
  <si>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</si>
  <si>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</si>
  <si>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</si>
  <si>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</si>
  <si>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</si>
  <si>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</si>
  <si>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</si>
  <si>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</si>
  <si>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</si>
  <si>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</si>
  <si>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</si>
  <si>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</si>
  <si>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</si>
  <si>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</si>
  <si>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</si>
  <si>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</si>
  <si>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</si>
  <si>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</si>
  <si>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</si>
  <si>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</si>
  <si>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</si>
  <si>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</si>
  <si>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</si>
  <si>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</si>
  <si>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</si>
  <si>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</si>
  <si>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</si>
  <si>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</si>
  <si>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</si>
  <si>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</si>
  <si>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</si>
  <si>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</si>
  <si>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</si>
  <si>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</si>
  <si>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</si>
  <si>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</si>
  <si>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</si>
  <si>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</si>
  <si>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</si>
  <si>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</si>
  <si>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</si>
  <si>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</si>
  <si>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</si>
  <si>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</si>
  <si>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</si>
  <si>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</si>
  <si>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</si>
  <si>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</si>
  <si>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</si>
  <si>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</si>
  <si>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</si>
  <si>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</si>
  <si>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沖縄県八重瀬町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</si>
  <si>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</si>
  <si>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</si>
  <si>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</si>
  <si>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</si>
  <si>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</si>
  <si>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</si>
  <si>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</si>
  <si>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</si>
  <si>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</si>
  <si>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</si>
  <si>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</si>
  <si>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</si>
  <si>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</si>
  <si>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</si>
  <si>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</si>
  <si>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</si>
  <si>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</si>
  <si>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</si>
  <si>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</si>
  <si>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</si>
  <si>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</si>
  <si>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</si>
  <si>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</si>
  <si>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</si>
  <si>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</si>
  <si>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</si>
  <si>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</si>
  <si>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</si>
  <si>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</si>
  <si>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</si>
  <si>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</si>
  <si>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</si>
  <si>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</si>
  <si>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</si>
  <si>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</si>
  <si>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</si>
  <si>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</si>
  <si>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</si>
  <si>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</si>
  <si>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</si>
  <si>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</si>
  <si>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</si>
  <si>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</si>
  <si>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</si>
  <si>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</si>
  <si>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</si>
  <si>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</si>
  <si>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</si>
  <si>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</si>
  <si>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</si>
  <si>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</si>
  <si>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</si>
  <si>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</si>
  <si>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</si>
  <si>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</si>
  <si>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</si>
  <si>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</si>
  <si>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</si>
  <si>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</si>
  <si>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</si>
  <si>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</si>
  <si>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</si>
  <si>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</si>
  <si>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</si>
  <si>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</si>
  <si>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</si>
  <si>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</si>
  <si>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</si>
  <si>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</si>
  <si>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</si>
  <si>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</si>
  <si>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</si>
  <si>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</si>
  <si>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</si>
  <si>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</si>
  <si>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</si>
  <si>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</si>
  <si>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</si>
  <si>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</si>
  <si>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</si>
  <si>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</si>
  <si>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</si>
  <si>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</si>
  <si>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</si>
  <si>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</si>
  <si>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</si>
  <si>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</si>
  <si>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</si>
  <si>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</si>
  <si>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</si>
  <si>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</si>
  <si>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</si>
  <si>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</si>
  <si>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</si>
  <si>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</si>
  <si>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</si>
  <si>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</si>
  <si>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</si>
  <si>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</si>
  <si>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</si>
  <si>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</si>
  <si>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</si>
  <si>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</si>
  <si>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</si>
  <si>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</si>
  <si>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</si>
  <si>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</si>
  <si>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</si>
  <si>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</si>
  <si>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</si>
  <si>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</si>
  <si>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</si>
  <si>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</si>
  <si>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</si>
  <si>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</si>
  <si>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</si>
  <si>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</si>
  <si>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</si>
  <si>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</si>
  <si>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</si>
  <si>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</si>
  <si>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</si>
  <si>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</si>
  <si>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</si>
  <si>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</si>
  <si>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</si>
  <si>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</si>
  <si>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</si>
  <si>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</si>
  <si>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</si>
  <si>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</si>
  <si>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</si>
  <si>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</si>
  <si>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</si>
  <si>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</si>
  <si>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</si>
  <si>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</si>
  <si>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</si>
  <si>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</si>
  <si>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</si>
  <si>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</si>
  <si>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</si>
  <si>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</si>
  <si>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</si>
  <si>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</si>
  <si>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</si>
  <si>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</si>
  <si>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</si>
  <si>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</si>
  <si>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</si>
  <si>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</si>
  <si>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</si>
  <si>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</si>
  <si>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沖縄県八重瀬町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</si>
  <si>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</si>
  <si>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</si>
  <si>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</si>
  <si>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</si>
  <si>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</si>
  <si>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</si>
  <si>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</si>
  <si>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</si>
  <si>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</si>
  <si>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</si>
  <si>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</si>
  <si>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</si>
  <si>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</si>
  <si>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</si>
  <si>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</si>
  <si>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</si>
  <si>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</si>
  <si>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</si>
  <si>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</si>
  <si>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</si>
  <si>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</si>
  <si>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</si>
  <si>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</si>
  <si>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</si>
  <si>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</si>
  <si>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</si>
  <si>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</si>
  <si>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</si>
  <si>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</si>
  <si>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</si>
  <si>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</si>
  <si>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</si>
  <si>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</si>
  <si>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</si>
  <si>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</si>
  <si>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</si>
  <si>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</si>
  <si>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</si>
  <si>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</si>
  <si>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</si>
  <si>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</si>
  <si>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</si>
  <si>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</si>
  <si>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</si>
  <si>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</si>
  <si>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</si>
  <si>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</si>
  <si>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</si>
  <si>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</si>
  <si>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</si>
  <si>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</si>
  <si>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</si>
  <si>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</si>
  <si>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</si>
  <si>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</si>
  <si>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</si>
  <si>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</si>
  <si>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</si>
  <si>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</si>
  <si>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</si>
  <si>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</si>
  <si>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</si>
  <si>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</si>
  <si>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</si>
  <si>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</si>
  <si>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</si>
  <si>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</si>
  <si>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</si>
  <si>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</si>
  <si>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</si>
  <si>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</si>
  <si>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</si>
  <si>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</si>
  <si>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</si>
  <si>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</si>
  <si>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</si>
  <si>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</si>
  <si>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</si>
  <si>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</si>
  <si>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</si>
  <si>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</si>
  <si>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</si>
  <si>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</si>
  <si>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</si>
  <si>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</si>
  <si>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</si>
  <si>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</si>
  <si>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</si>
  <si>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</si>
  <si>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</si>
  <si>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</si>
  <si>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</si>
  <si>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</si>
  <si>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</si>
  <si>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</si>
  <si>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</si>
  <si>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</si>
  <si>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</si>
  <si>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</si>
  <si>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</si>
  <si>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</si>
  <si>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</si>
  <si>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</si>
  <si>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</si>
  <si>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</si>
  <si>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</si>
  <si>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</si>
  <si>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</si>
  <si>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</si>
  <si>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</si>
  <si>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</si>
  <si>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</si>
  <si>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</si>
  <si>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</si>
  <si>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</si>
  <si>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</si>
  <si>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</si>
  <si>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</si>
  <si>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</si>
  <si>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</si>
  <si>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</si>
  <si>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</si>
  <si>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</si>
  <si>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</si>
  <si>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</si>
  <si>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</si>
  <si>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</si>
  <si>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</si>
  <si>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</si>
  <si>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</si>
  <si>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</si>
  <si>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</si>
  <si>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</si>
  <si>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</si>
  <si>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</si>
  <si>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</si>
  <si>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</si>
  <si>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</si>
  <si>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</si>
  <si>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</si>
  <si>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</si>
  <si>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</si>
  <si>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</si>
  <si>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</si>
  <si>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</si>
  <si>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</si>
  <si>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</si>
  <si>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</si>
  <si>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</si>
  <si>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</si>
  <si>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</si>
  <si>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</si>
  <si>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</si>
  <si>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</si>
  <si>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</si>
  <si>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</si>
  <si>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</si>
  <si>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</si>
  <si>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</si>
  <si>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</si>
  <si>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</si>
  <si>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</si>
  <si>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</si>
  <si>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</si>
  <si>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</si>
  <si>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</si>
  <si>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</si>
  <si>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</si>
  <si>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</si>
  <si>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</si>
  <si>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</si>
  <si>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</si>
  <si>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</si>
  <si>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</si>
  <si>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</si>
  <si>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</si>
  <si>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</si>
  <si>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</si>
  <si>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</si>
  <si>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</si>
  <si>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</si>
  <si>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</si>
  <si>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</si>
  <si>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</si>
  <si>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</si>
  <si>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</si>
  <si>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</si>
  <si>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</si>
  <si>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</si>
  <si>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</si>
  <si>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</si>
  <si>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</si>
  <si>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</si>
  <si>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</si>
  <si>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</si>
  <si>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0.64</t>
  </si>
  <si>
    <t>国民健康保険特別会計</t>
  </si>
  <si>
    <t>▲ 2.54</t>
  </si>
  <si>
    <t>▲ 1.30</t>
  </si>
  <si>
    <t>▲ 0.11</t>
  </si>
  <si>
    <t>一般会計</t>
  </si>
  <si>
    <t>集落排水事業特別会計</t>
  </si>
  <si>
    <t>後期高齢者医療特別会計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</si>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</sst>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3AF2-4329-BEAC-5E1CB1CDAC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35327</c:v>
                </c:pt>
                <c:pt idx="1">
                  <c:v>39947</c:v>
                </c:pt>
                <c:pt idx="2">
                  <c:v>37332</c:v>
                </c:pt>
                <c:pt idx="3">
                  <c:v>46273</c:v>
                </c:pt>
                <c:pt idx="4">
                  <c:v>41482</c:v>
                </c:pt>
              </c:numCache>
            </c:numRef>
          </c:val>
          <c:smooth val="0"/>
          <c:extLst>
            <c:ext xmlns:c16="http://schemas.microsoft.com/office/drawing/2014/chart" uri="{C3380CC4-5D6E-409C-BE32-E72D297353CC}">
              <c16:uniqueId val="{00000001-3AF2-4329-BEAC-5E1CB1CDAC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8.85</c:v>
                </c:pt>
                <c:pt idx="1">
                  <c:v>8.35</c:v>
                </c:pt>
                <c:pt idx="2">
                  <c:v>9.44</c:v>
                </c:pt>
                <c:pt idx="3">
                  <c:v>10.87</c:v>
                </c:pt>
                <c:pt idx="4">
                  <c:v>10.83</c:v>
                </c:pt>
              </c:numCache>
            </c:numRef>
          </c:val>
          <c:extLst>
            <c:ext xmlns:c16="http://schemas.microsoft.com/office/drawing/2014/chart" uri="{C3380CC4-5D6E-409C-BE32-E72D297353CC}">
              <c16:uniqueId val="{00000000-158F-446B-B338-2027BD0E67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6.04</c:v>
                </c:pt>
                <c:pt idx="1">
                  <c:v>8.3800000000000008</c:v>
                </c:pt>
                <c:pt idx="2">
                  <c:v>13</c:v>
                </c:pt>
                <c:pt idx="3">
                  <c:v>20.38</c:v>
                </c:pt>
                <c:pt idx="4">
                  <c:v>20.27</c:v>
                </c:pt>
              </c:numCache>
            </c:numRef>
          </c:val>
          <c:extLst>
            <c:ext xmlns:c16="http://schemas.microsoft.com/office/drawing/2014/chart" uri="{C3380CC4-5D6E-409C-BE32-E72D297353CC}">
              <c16:uniqueId val="{00000001-158F-446B-B338-2027BD0E67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2.85</c:v>
                </c:pt>
                <c:pt idx="1">
                  <c:v>1.99</c:v>
                </c:pt>
                <c:pt idx="2">
                  <c:v>6.37</c:v>
                </c:pt>
                <c:pt idx="3">
                  <c:v>10.45</c:v>
                </c:pt>
                <c:pt idx="4">
                  <c:v>-0.64</c:v>
                </c:pt>
              </c:numCache>
            </c:numRef>
          </c:val>
          <c:smooth val="0"/>
          <c:extLst>
            <c:ext xmlns:c16="http://schemas.microsoft.com/office/drawing/2014/chart" uri="{C3380CC4-5D6E-409C-BE32-E72D297353CC}">
              <c16:uniqueId val="{00000002-158F-446B-B338-2027BD0E67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62-4CEB-8E9E-FFC79C5D3C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62-4CEB-8E9E-FFC79C5D3C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62-4CEB-8E9E-FFC79C5D3C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62-4CEB-8E9E-FFC79C5D3CB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662-4CEB-8E9E-FFC79C5D3CBC}"/>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5-3662-4CEB-8E9E-FFC79C5D3CB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3662-4CEB-8E9E-FFC79C5D3CBC}"/>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0.04</c:v>
                </c:pt>
                <c:pt idx="2">
                  <c:v>#N/A</c:v>
                </c:pt>
                <c:pt idx="3">
                  <c:v>0.06</c:v>
                </c:pt>
                <c:pt idx="4">
                  <c:v>#N/A</c:v>
                </c:pt>
                <c:pt idx="5">
                  <c:v>0.04</c:v>
                </c:pt>
                <c:pt idx="6">
                  <c:v>#N/A</c:v>
                </c:pt>
                <c:pt idx="7">
                  <c:v>0.03</c:v>
                </c:pt>
                <c:pt idx="8">
                  <c:v>#N/A</c:v>
                </c:pt>
                <c:pt idx="9">
                  <c:v>0.03</c:v>
                </c:pt>
              </c:numCache>
            </c:numRef>
          </c:val>
          <c:extLst>
            <c:ext xmlns:c16="http://schemas.microsoft.com/office/drawing/2014/chart" uri="{C3380CC4-5D6E-409C-BE32-E72D297353CC}">
              <c16:uniqueId val="{00000007-3662-4CEB-8E9E-FFC79C5D3C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8.83</c:v>
                </c:pt>
                <c:pt idx="2">
                  <c:v>#N/A</c:v>
                </c:pt>
                <c:pt idx="3">
                  <c:v>8.33</c:v>
                </c:pt>
                <c:pt idx="4">
                  <c:v>#N/A</c:v>
                </c:pt>
                <c:pt idx="5">
                  <c:v>9.42</c:v>
                </c:pt>
                <c:pt idx="6">
                  <c:v>#N/A</c:v>
                </c:pt>
                <c:pt idx="7">
                  <c:v>10.86</c:v>
                </c:pt>
                <c:pt idx="8">
                  <c:v>#N/A</c:v>
                </c:pt>
                <c:pt idx="9">
                  <c:v>10.82</c:v>
                </c:pt>
              </c:numCache>
            </c:numRef>
          </c:val>
          <c:extLst>
            <c:ext xmlns:c16="http://schemas.microsoft.com/office/drawing/2014/chart" uri="{C3380CC4-5D6E-409C-BE32-E72D297353CC}">
              <c16:uniqueId val="{00000008-3662-4CEB-8E9E-FFC79C5D3CB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2.54</c:v>
                </c:pt>
                <c:pt idx="1">
                  <c:v>#N/A</c:v>
                </c:pt>
                <c:pt idx="2">
                  <c:v>1.3</c:v>
                </c:pt>
                <c:pt idx="3">
                  <c:v>#N/A</c:v>
                </c:pt>
                <c:pt idx="4">
                  <c:v>#N/A</c:v>
                </c:pt>
                <c:pt idx="5">
                  <c:v>0.16</c:v>
                </c:pt>
                <c:pt idx="6">
                  <c:v>#N/A</c:v>
                </c:pt>
                <c:pt idx="7">
                  <c:v>0.67</c:v>
                </c:pt>
                <c:pt idx="8">
                  <c:v>0.11</c:v>
                </c:pt>
                <c:pt idx="9">
                  <c:v>#N/A</c:v>
                </c:pt>
              </c:numCache>
            </c:numRef>
          </c:val>
          <c:extLst>
            <c:ext xmlns:c16="http://schemas.microsoft.com/office/drawing/2014/chart" uri="{C3380CC4-5D6E-409C-BE32-E72D297353CC}">
              <c16:uniqueId val="{00000009-3662-4CEB-8E9E-FFC79C5D3C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925</c:v>
                </c:pt>
                <c:pt idx="5">
                  <c:v>919</c:v>
                </c:pt>
                <c:pt idx="8">
                  <c:v>912</c:v>
                </c:pt>
                <c:pt idx="11">
                  <c:v>893</c:v>
                </c:pt>
                <c:pt idx="14">
                  <c:v>867</c:v>
                </c:pt>
              </c:numCache>
            </c:numRef>
          </c:val>
          <c:extLst>
            <c:ext xmlns:c16="http://schemas.microsoft.com/office/drawing/2014/chart" uri="{C3380CC4-5D6E-409C-BE32-E72D297353CC}">
              <c16:uniqueId val="{00000000-383F-4BCF-AA07-6D8A552DE5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3F-4BCF-AA07-6D8A552DE5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3F-4BCF-AA07-6D8A552DE5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70</c:v>
                </c:pt>
                <c:pt idx="3">
                  <c:v>74</c:v>
                </c:pt>
                <c:pt idx="6">
                  <c:v>79</c:v>
                </c:pt>
                <c:pt idx="9">
                  <c:v>81</c:v>
                </c:pt>
                <c:pt idx="12">
                  <c:v>84</c:v>
                </c:pt>
              </c:numCache>
            </c:numRef>
          </c:val>
          <c:extLst>
            <c:ext xmlns:c16="http://schemas.microsoft.com/office/drawing/2014/chart" uri="{C3380CC4-5D6E-409C-BE32-E72D297353CC}">
              <c16:uniqueId val="{00000003-383F-4BCF-AA07-6D8A552DE5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c:v>
                </c:pt>
                <c:pt idx="3">
                  <c:v>27</c:v>
                </c:pt>
                <c:pt idx="6">
                  <c:v>27</c:v>
                </c:pt>
                <c:pt idx="9">
                  <c:v>26</c:v>
                </c:pt>
                <c:pt idx="12">
                  <c:v>23</c:v>
                </c:pt>
              </c:numCache>
            </c:numRef>
          </c:val>
          <c:extLst>
            <c:ext xmlns:c16="http://schemas.microsoft.com/office/drawing/2014/chart" uri="{C3380CC4-5D6E-409C-BE32-E72D297353CC}">
              <c16:uniqueId val="{00000004-383F-4BCF-AA07-6D8A552DE5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3F-4BCF-AA07-6D8A552DE5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3F-4BCF-AA07-6D8A552DE5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1403</c:v>
                </c:pt>
                <c:pt idx="3">
                  <c:v>1379</c:v>
                </c:pt>
                <c:pt idx="6">
                  <c:v>1353</c:v>
                </c:pt>
                <c:pt idx="9">
                  <c:v>1357</c:v>
                </c:pt>
                <c:pt idx="12">
                  <c:v>1339</c:v>
                </c:pt>
              </c:numCache>
            </c:numRef>
          </c:val>
          <c:extLst>
            <c:ext xmlns:c16="http://schemas.microsoft.com/office/drawing/2014/chart" uri="{C3380CC4-5D6E-409C-BE32-E72D297353CC}">
              <c16:uniqueId val="{00000007-383F-4BCF-AA07-6D8A552DE5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574</c:v>
                </c:pt>
                <c:pt idx="2">
                  <c:v>#N/A</c:v>
                </c:pt>
                <c:pt idx="3">
                  <c:v>#N/A</c:v>
                </c:pt>
                <c:pt idx="4">
                  <c:v>561</c:v>
                </c:pt>
                <c:pt idx="5">
                  <c:v>#N/A</c:v>
                </c:pt>
                <c:pt idx="6">
                  <c:v>#N/A</c:v>
                </c:pt>
                <c:pt idx="7">
                  <c:v>547</c:v>
                </c:pt>
                <c:pt idx="8">
                  <c:v>#N/A</c:v>
                </c:pt>
                <c:pt idx="9">
                  <c:v>#N/A</c:v>
                </c:pt>
                <c:pt idx="10">
                  <c:v>571</c:v>
                </c:pt>
                <c:pt idx="11">
                  <c:v>#N/A</c:v>
                </c:pt>
                <c:pt idx="12">
                  <c:v>#N/A</c:v>
                </c:pt>
                <c:pt idx="13">
                  <c:v>579</c:v>
                </c:pt>
                <c:pt idx="14">
                  <c:v>#N/A</c:v>
                </c:pt>
              </c:numCache>
            </c:numRef>
          </c:val>
          <c:smooth val="0"/>
          <c:extLst>
            <c:ext xmlns:c16="http://schemas.microsoft.com/office/drawing/2014/chart" uri="{C3380CC4-5D6E-409C-BE32-E72D297353CC}">
              <c16:uniqueId val="{00000008-383F-4BCF-AA07-6D8A552DE5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10342</c:v>
                </c:pt>
                <c:pt idx="5">
                  <c:v>9871</c:v>
                </c:pt>
                <c:pt idx="8">
                  <c:v>9580</c:v>
                </c:pt>
                <c:pt idx="11">
                  <c:v>9326</c:v>
                </c:pt>
                <c:pt idx="14">
                  <c:v>8658</c:v>
                </c:pt>
              </c:numCache>
            </c:numRef>
          </c:val>
          <c:extLst>
            <c:ext xmlns:c16="http://schemas.microsoft.com/office/drawing/2014/chart" uri="{C3380CC4-5D6E-409C-BE32-E72D297353CC}">
              <c16:uniqueId val="{00000000-F48B-4ACF-B805-7ABFB65F66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F48B-4ACF-B805-7ABFB65F66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1902</c:v>
                </c:pt>
                <c:pt idx="5">
                  <c:v>2142</c:v>
                </c:pt>
                <c:pt idx="8">
                  <c:v>2624</c:v>
                </c:pt>
                <c:pt idx="11">
                  <c:v>3526</c:v>
                </c:pt>
                <c:pt idx="14">
                  <c:v>4246</c:v>
                </c:pt>
              </c:numCache>
            </c:numRef>
          </c:val>
          <c:extLst>
            <c:ext xmlns:c16="http://schemas.microsoft.com/office/drawing/2014/chart" uri="{C3380CC4-5D6E-409C-BE32-E72D297353CC}">
              <c16:uniqueId val="{00000002-F48B-4ACF-B805-7ABFB65F66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8B-4ACF-B805-7ABFB65F66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8B-4ACF-B805-7ABFB65F66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8B-4ACF-B805-7ABFB65F66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406</c:v>
                </c:pt>
                <c:pt idx="3">
                  <c:v>393</c:v>
                </c:pt>
                <c:pt idx="6">
                  <c:v>428</c:v>
                </c:pt>
                <c:pt idx="9">
                  <c:v>286</c:v>
                </c:pt>
                <c:pt idx="12">
                  <c:v>203</c:v>
                </c:pt>
              </c:numCache>
            </c:numRef>
          </c:val>
          <c:extLst>
            <c:ext xmlns:c16="http://schemas.microsoft.com/office/drawing/2014/chart" uri="{C3380CC4-5D6E-409C-BE32-E72D297353CC}">
              <c16:uniqueId val="{00000006-F48B-4ACF-B805-7ABFB65F66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669</c:v>
                </c:pt>
                <c:pt idx="3">
                  <c:v>667</c:v>
                </c:pt>
                <c:pt idx="6">
                  <c:v>635</c:v>
                </c:pt>
                <c:pt idx="9">
                  <c:v>515</c:v>
                </c:pt>
                <c:pt idx="12">
                  <c:v>664</c:v>
                </c:pt>
              </c:numCache>
            </c:numRef>
          </c:val>
          <c:extLst>
            <c:ext xmlns:c16="http://schemas.microsoft.com/office/drawing/2014/chart" uri="{C3380CC4-5D6E-409C-BE32-E72D297353CC}">
              <c16:uniqueId val="{00000007-F48B-4ACF-B805-7ABFB65F66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373</c:v>
                </c:pt>
                <c:pt idx="3">
                  <c:v>353</c:v>
                </c:pt>
                <c:pt idx="6">
                  <c:v>371</c:v>
                </c:pt>
                <c:pt idx="9">
                  <c:v>309</c:v>
                </c:pt>
                <c:pt idx="12">
                  <c:v>292</c:v>
                </c:pt>
              </c:numCache>
            </c:numRef>
          </c:val>
          <c:extLst>
            <c:ext xmlns:c16="http://schemas.microsoft.com/office/drawing/2014/chart" uri="{C3380CC4-5D6E-409C-BE32-E72D297353CC}">
              <c16:uniqueId val="{00000008-F48B-4ACF-B805-7ABFB65F66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8B-4ACF-B805-7ABFB65F66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14438</c:v>
                </c:pt>
                <c:pt idx="3">
                  <c:v>13980</c:v>
                </c:pt>
                <c:pt idx="6">
                  <c:v>13558</c:v>
                </c:pt>
                <c:pt idx="9">
                  <c:v>13377</c:v>
                </c:pt>
                <c:pt idx="12">
                  <c:v>12333</c:v>
                </c:pt>
              </c:numCache>
            </c:numRef>
          </c:val>
          <c:extLst>
            <c:ext xmlns:c16="http://schemas.microsoft.com/office/drawing/2014/chart" uri="{C3380CC4-5D6E-409C-BE32-E72D297353CC}">
              <c16:uniqueId val="{0000000A-F48B-4ACF-B805-7ABFB65F66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3641</c:v>
                </c:pt>
                <c:pt idx="2">
                  <c:v>#N/A</c:v>
                </c:pt>
                <c:pt idx="3">
                  <c:v>#N/A</c:v>
                </c:pt>
                <c:pt idx="4">
                  <c:v>3380</c:v>
                </c:pt>
                <c:pt idx="5">
                  <c:v>#N/A</c:v>
                </c:pt>
                <c:pt idx="6">
                  <c:v>#N/A</c:v>
                </c:pt>
                <c:pt idx="7">
                  <c:v>2788</c:v>
                </c:pt>
                <c:pt idx="8">
                  <c:v>#N/A</c:v>
                </c:pt>
                <c:pt idx="9">
                  <c:v>#N/A</c:v>
                </c:pt>
                <c:pt idx="10">
                  <c:v>1636</c:v>
                </c:pt>
                <c:pt idx="11">
                  <c:v>#N/A</c:v>
                </c:pt>
                <c:pt idx="12">
                  <c:v>#N/A</c:v>
                </c:pt>
                <c:pt idx="13">
                  <c:v>588</c:v>
                </c:pt>
                <c:pt idx="14">
                  <c:v>#N/A</c:v>
                </c:pt>
              </c:numCache>
            </c:numRef>
          </c:val>
          <c:smooth val="0"/>
          <c:extLst>
            <c:ext xmlns:c16="http://schemas.microsoft.com/office/drawing/2014/chart" uri="{C3380CC4-5D6E-409C-BE32-E72D297353CC}">
              <c16:uniqueId val="{0000000B-F48B-4ACF-B805-7ABFB65F66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933</c:v>
                </c:pt>
                <c:pt idx="1">
                  <c:v>1578</c:v>
                </c:pt>
                <c:pt idx="2">
                  <c:v>1546</c:v>
                </c:pt>
              </c:numCache>
            </c:numRef>
          </c:val>
          <c:extLst>
            <c:ext xmlns:c16="http://schemas.microsoft.com/office/drawing/2014/chart" uri="{C3380CC4-5D6E-409C-BE32-E72D297353CC}">
              <c16:uniqueId val="{00000000-4F23-45FC-B2F3-B9B343F6E5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c:v>
                </c:pt>
                <c:pt idx="1">
                  <c:v>250</c:v>
                </c:pt>
                <c:pt idx="2">
                  <c:v>351</c:v>
                </c:pt>
              </c:numCache>
            </c:numRef>
          </c:val>
          <c:extLst>
            <c:ext xmlns:c16="http://schemas.microsoft.com/office/drawing/2014/chart" uri="{C3380CC4-5D6E-409C-BE32-E72D297353CC}">
              <c16:uniqueId val="{00000001-4F23-45FC-B2F3-B9B343F6E5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2367</c:v>
                </c:pt>
                <c:pt idx="1">
                  <c:v>2632</c:v>
                </c:pt>
                <c:pt idx="2">
                  <c:v>3330</c:v>
                </c:pt>
              </c:numCache>
            </c:numRef>
          </c:val>
          <c:extLst>
            <c:ext xmlns:c16="http://schemas.microsoft.com/office/drawing/2014/chart" uri="{C3380CC4-5D6E-409C-BE32-E72D297353CC}">
              <c16:uniqueId val="{00000002-4F23-45FC-B2F3-B9B343F6E5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元利償還金は、合併特例債を活用した投資的建設事業により、年々増加傾向であったが、平成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年度からは地方債発行を抑制し、令和元年度より減少傾向となっている。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公営企業債の元利償還金に対する繰入金は、集落排水事業特別会計の建設事業費に対する公債費となっている。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組合等が起こした地方債の元利償還金に対する負担金等は、一部事務組合である南部広域行政組合が最終処分場建設に伴う起債があるため増となっている。</a:t>
          </a:r>
          <a:endParaRPr lang="ja-JP" altLang="ja-JP" sz="1400">
            <a:effectLst/>
          </a:endParaRPr>
        </a:p>
        <a:p>
          <a:r>
            <a:rPr kumimoji="1" lang="ja-JP" altLang="ja-JP" sz="1100">
              <a:solidFill>
                <a:schemeClr val="dk1"/>
              </a:solidFill>
              <a:effectLst/>
              <a:latin typeface="+mn-lt"/>
              <a:ea typeface="+mn-ea"/>
              <a:cs typeface="+mn-cs"/>
            </a:rPr>
            <a:t>　算入公債費等については、合併特例債の元利償還金を基準財政需要額に算入しているが、令和元年度より元利償還金が減額となっているため、算入公債費等も減となっている。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一般会計等に係る地方債の現在高は、合併特例債を活用した投資的建設事業を行ったため多額となっているが、平成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年度以降は減少傾向にある。</a:t>
          </a:r>
          <a:endParaRPr lang="ja-JP" altLang="ja-JP" sz="1400">
            <a:effectLst/>
          </a:endParaRPr>
        </a:p>
        <a:p>
          <a:r>
            <a:rPr kumimoji="1" lang="ja-JP" altLang="ja-JP" sz="1100">
              <a:solidFill>
                <a:schemeClr val="dk1"/>
              </a:solidFill>
              <a:effectLst/>
              <a:latin typeface="+mn-lt"/>
              <a:ea typeface="+mn-ea"/>
              <a:cs typeface="+mn-cs"/>
            </a:rPr>
            <a:t>　基準財政需要額算入見込額は、合併特例債の公債費が平成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年度より減少になったため、算入額が減少となった。</a:t>
          </a:r>
          <a:endParaRPr lang="ja-JP" altLang="ja-JP" sz="1400">
            <a:effectLst/>
          </a:endParaRPr>
        </a:p>
        <a:p>
          <a:r>
            <a:rPr kumimoji="1" lang="ja-JP" altLang="ja-JP" sz="1100">
              <a:solidFill>
                <a:schemeClr val="dk1"/>
              </a:solidFill>
              <a:effectLst/>
              <a:latin typeface="+mn-lt"/>
              <a:ea typeface="+mn-ea"/>
              <a:cs typeface="+mn-cs"/>
            </a:rPr>
            <a:t>　将来負担比率については、基準財政需要額算入見込額は減少したものの、充当可能基金が大きく伸びたため減額となった。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令和４年度の基金残高は対前年度比より</a:t>
          </a:r>
          <a:r>
            <a:rPr kumimoji="1" lang="en-US" altLang="ja-JP" sz="1100">
              <a:solidFill>
                <a:schemeClr val="dk1"/>
              </a:solidFill>
              <a:effectLst/>
              <a:latin typeface="+mn-lt"/>
              <a:ea typeface="+mn-ea"/>
              <a:cs typeface="+mn-cs"/>
            </a:rPr>
            <a:t>767</a:t>
          </a:r>
          <a:r>
            <a:rPr kumimoji="1" lang="ja-JP" altLang="ja-JP" sz="1100">
              <a:solidFill>
                <a:schemeClr val="dk1"/>
              </a:solidFill>
              <a:effectLst/>
              <a:latin typeface="+mn-lt"/>
              <a:ea typeface="+mn-ea"/>
              <a:cs typeface="+mn-cs"/>
            </a:rPr>
            <a:t>百万円の増となっている。財政調整基金で</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百万円の減、減債基金で</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百万円の増、ふるさと応援基金で</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百万円の増となっている。</a:t>
          </a:r>
          <a:endParaRPr lang="ja-JP" altLang="ja-JP" sz="1400">
            <a:effectLst/>
          </a:endParaRPr>
        </a:p>
        <a:p>
          <a:r>
            <a:rPr kumimoji="1" lang="ja-JP" altLang="ja-JP" sz="1100">
              <a:solidFill>
                <a:schemeClr val="dk1"/>
              </a:solidFill>
              <a:effectLst/>
              <a:latin typeface="+mn-lt"/>
              <a:ea typeface="+mn-ea"/>
              <a:cs typeface="+mn-cs"/>
            </a:rPr>
            <a:t>　財政調整基金の減額要因については、公共施設等維持補修工事やふるさと納税寄附の増加に伴うふるさと納税支援委託業務等の単独事業の実施による取り崩しにより減額となっている。</a:t>
          </a:r>
          <a:endParaRPr lang="ja-JP" altLang="ja-JP" sz="1400">
            <a:effectLst/>
          </a:endParaRPr>
        </a:p>
        <a:p>
          <a:r>
            <a:rPr kumimoji="1" lang="ja-JP" altLang="ja-JP" sz="1100">
              <a:solidFill>
                <a:schemeClr val="dk1"/>
              </a:solidFill>
              <a:effectLst/>
              <a:latin typeface="+mn-lt"/>
              <a:ea typeface="+mn-ea"/>
              <a:cs typeface="+mn-cs"/>
            </a:rPr>
            <a:t>　減債基金については、地方債の償還のための積立基金であり将来の公債費負担に備えるための目的とした増額となっている。</a:t>
          </a:r>
          <a:endParaRPr lang="ja-JP" altLang="ja-JP" sz="1400">
            <a:effectLst/>
          </a:endParaRPr>
        </a:p>
        <a:p>
          <a:r>
            <a:rPr kumimoji="1" lang="ja-JP" altLang="ja-JP" sz="1100">
              <a:solidFill>
                <a:schemeClr val="dk1"/>
              </a:solidFill>
              <a:effectLst/>
              <a:latin typeface="+mn-lt"/>
              <a:ea typeface="+mn-ea"/>
              <a:cs typeface="+mn-cs"/>
            </a:rPr>
            <a:t>　ふるさと応援基金については、ふるさと納税に伴うものであり本町では積極的に取り組んでいるため順調に寄附額が増えており、その結果基金が増額となっている。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財政調整基金については、財政健全化の取組みを着実に実行し、適正な額を維持するように努める。</a:t>
          </a:r>
          <a:endParaRPr lang="ja-JP" altLang="ja-JP" sz="1400">
            <a:effectLst/>
          </a:endParaRPr>
        </a:p>
        <a:p>
          <a:r>
            <a:rPr kumimoji="1" lang="ja-JP" altLang="ja-JP" sz="1100">
              <a:solidFill>
                <a:schemeClr val="dk1"/>
              </a:solidFill>
              <a:effectLst/>
              <a:latin typeface="+mn-lt"/>
              <a:ea typeface="+mn-ea"/>
              <a:cs typeface="+mn-cs"/>
            </a:rPr>
            <a:t>　減債基金については、将来の償還財源の計画的な確保、資金の流動性の向上を図り、地方債残高の状況及び公債費負担の今後の見通しに応じて、計画的な償還に努める。</a:t>
          </a:r>
          <a:endParaRPr lang="ja-JP" altLang="ja-JP" sz="1400">
            <a:effectLst/>
          </a:endParaRPr>
        </a:p>
        <a:p>
          <a:r>
            <a:rPr kumimoji="1" lang="ja-JP" altLang="ja-JP" sz="1100">
              <a:solidFill>
                <a:schemeClr val="dk1"/>
              </a:solidFill>
              <a:effectLst/>
              <a:latin typeface="+mn-lt"/>
              <a:ea typeface="+mn-ea"/>
              <a:cs typeface="+mn-cs"/>
            </a:rPr>
            <a:t>　まちづくり振興基金については、令和２年度で積立は終了したため、今後はどのように新町のまちづくりへ活用するか検討する。</a:t>
          </a:r>
          <a:endParaRPr lang="ja-JP" altLang="ja-JP" sz="1400">
            <a:effectLst/>
          </a:endParaRPr>
        </a:p>
        <a:p>
          <a:r>
            <a:rPr kumimoji="1" lang="ja-JP" altLang="ja-JP" sz="1100">
              <a:solidFill>
                <a:schemeClr val="dk1"/>
              </a:solidFill>
              <a:effectLst/>
              <a:latin typeface="+mn-lt"/>
              <a:ea typeface="+mn-ea"/>
              <a:cs typeface="+mn-cs"/>
            </a:rPr>
            <a:t>　ふるさと応援基金については、ふるさと納税を積極的に取り組むことで寄附額を伸ばしている状況であり今後もふるさと納税に関する業務を継続し財源の確保に努める。</a:t>
          </a:r>
          <a:endParaRPr lang="ja-JP" altLang="ja-JP" sz="1400">
            <a:effectLst/>
          </a:endParaRPr>
        </a:p>
        <a:p>
          <a:r>
            <a:rPr kumimoji="1" lang="ja-JP" altLang="ja-JP" sz="1100">
              <a:solidFill>
                <a:schemeClr val="dk1"/>
              </a:solidFill>
              <a:effectLst/>
              <a:latin typeface="+mn-lt"/>
              <a:ea typeface="+mn-ea"/>
              <a:cs typeface="+mn-cs"/>
            </a:rPr>
            <a:t>　使い道については、町の発展や行政サービスの充実等へ活用に努める。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まちづくり振興基金について、具体的な使途は未定であるが今後はどのような新町のまちづくりへ活用していくかを検討し計画的な執行を行っていく。</a:t>
          </a:r>
          <a:endParaRPr lang="ja-JP" altLang="ja-JP" sz="1400">
            <a:effectLst/>
          </a:endParaRPr>
        </a:p>
        <a:p>
          <a:r>
            <a:rPr kumimoji="1" lang="ja-JP" altLang="ja-JP" sz="1100">
              <a:solidFill>
                <a:schemeClr val="dk1"/>
              </a:solidFill>
              <a:effectLst/>
              <a:latin typeface="+mn-lt"/>
              <a:ea typeface="+mn-ea"/>
              <a:cs typeface="+mn-cs"/>
            </a:rPr>
            <a:t>　ふるさと応援基金について、安心・安全なまちづくりに関する事業や自然・環境保全に関する事業等の寄附者の希望に沿った事業を検討し執行する。</a:t>
          </a:r>
          <a:endParaRPr lang="ja-JP" altLang="ja-JP" sz="1400">
            <a:effectLst/>
          </a:endParaRPr>
        </a:p>
        <a:p>
          <a:r>
            <a:rPr kumimoji="1" lang="ja-JP" altLang="ja-JP" sz="1100">
              <a:solidFill>
                <a:schemeClr val="dk1"/>
              </a:solidFill>
              <a:effectLst/>
              <a:latin typeface="+mn-lt"/>
              <a:ea typeface="+mn-ea"/>
              <a:cs typeface="+mn-cs"/>
            </a:rPr>
            <a:t>　八重瀬町屋宜原町有地有効活用事業基金について、マルキン八重瀬複合施設の取得費用として。</a:t>
          </a:r>
          <a:endParaRPr lang="ja-JP" altLang="ja-JP" sz="1400">
            <a:effectLst/>
          </a:endParaRPr>
        </a:p>
        <a:p>
          <a:r>
            <a:rPr kumimoji="1" lang="ja-JP" altLang="ja-JP" sz="1100">
              <a:solidFill>
                <a:schemeClr val="dk1"/>
              </a:solidFill>
              <a:effectLst/>
              <a:latin typeface="+mn-lt"/>
              <a:ea typeface="+mn-ea"/>
              <a:cs typeface="+mn-cs"/>
            </a:rPr>
            <a:t>　八重瀬町公共施設等総合管理基金について、公共施設等の集約化、複合化、転用、長寿命化及び更新、改修、修繕及び除却のため</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ふるさと応援基金について、ふるさと納税に伴うものであり本町では積極的に取り組んでいるため順調に寄附額が増えており、その結果基金が増額となっている。</a:t>
          </a:r>
          <a:endParaRPr lang="ja-JP" altLang="ja-JP" sz="1400">
            <a:effectLst/>
          </a:endParaRPr>
        </a:p>
        <a:p>
          <a:r>
            <a:rPr kumimoji="1" lang="ja-JP" altLang="ja-JP" sz="1100">
              <a:solidFill>
                <a:schemeClr val="dk1"/>
              </a:solidFill>
              <a:effectLst/>
              <a:latin typeface="+mn-lt"/>
              <a:ea typeface="+mn-ea"/>
              <a:cs typeface="+mn-cs"/>
            </a:rPr>
            <a:t>　八重瀬町屋宜原町有地有効活用事業基金及び八重瀬町公共施設等総合管理基金については、令和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年度より新設し積み立てを行ったため増額となっている。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ふるさと応援基金について、ふるさと納税事業を積極的に行い、寄附者に対するお礼品を魅力ある品を拡充することで増額を図る。</a:t>
          </a:r>
          <a:endParaRPr lang="ja-JP" altLang="ja-JP" sz="1400">
            <a:effectLst/>
          </a:endParaRPr>
        </a:p>
        <a:p>
          <a:r>
            <a:rPr kumimoji="1" lang="ja-JP" altLang="ja-JP" sz="1100">
              <a:solidFill>
                <a:schemeClr val="dk1"/>
              </a:solidFill>
              <a:effectLst/>
              <a:latin typeface="+mn-lt"/>
              <a:ea typeface="+mn-ea"/>
              <a:cs typeface="+mn-cs"/>
            </a:rPr>
            <a:t>　公共施設等総合管理基金について、総合的かつ計画的に管理し財政負担の平準化を図る。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財政調整基金については、対前年度比</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1,546</a:t>
          </a:r>
          <a:r>
            <a:rPr kumimoji="1" lang="ja-JP" altLang="ja-JP" sz="1100">
              <a:solidFill>
                <a:schemeClr val="dk1"/>
              </a:solidFill>
              <a:effectLst/>
              <a:latin typeface="+mn-lt"/>
              <a:ea typeface="+mn-ea"/>
              <a:cs typeface="+mn-cs"/>
            </a:rPr>
            <a:t>百万円となった。主な要因として、公共施設等維持補修工事やふるさと納税寄附の増加に伴うふるさと納税支援委託業務等の単独事業の実施による取り崩しによるものである。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４年度については、主な要因が単独事業の実施となっているため、今後は手数料・使用料や負担金等の見直し、財産処分や財産の有効活用等で自主財源の確保を図る。また、基金に頼らない財政健全化の取組みを着実に実行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令和５年度に繰り上げ償還するため基金の積立てを行い将来の公債費負担に備えた。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今後も必要があれば利子の高い公債費の繰り上げ償還を検討し、将来負担の軽減を図る。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32,630
32,438
26.96
17,957,962
17,075,261
825,677
7,624,814
12,057,423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土地区画整理事業により、住宅地や幹線道路沿いの商業・業務施設等が集積され、生活基盤・利便性が高まり人口が増加している。その影響を受け土地区画整理地域以外でも宅地化が進み、町民税や固定資産税等の税収入が毎年増加傾向にあ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年度に引き続き、臨時経済対策債、臨時財政対策債償還基金の影響を受け、財政力指数は前年同ポイントとなった。沖縄県平均値より</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ポイント上回っているものの全国平均値には</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ポイント下回っており、類似団体内平均値には</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ポイント下回っている。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経常収支比率は、沖縄県平均を</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ポイント下回った。収入のうち地方交付税が△</a:t>
          </a:r>
          <a:r>
            <a:rPr kumimoji="1" lang="en-US" altLang="ja-JP" sz="1100">
              <a:solidFill>
                <a:schemeClr val="dk1"/>
              </a:solidFill>
              <a:effectLst/>
              <a:latin typeface="+mn-lt"/>
              <a:ea typeface="+mn-ea"/>
              <a:cs typeface="+mn-cs"/>
            </a:rPr>
            <a:t>25,627</a:t>
          </a:r>
          <a:r>
            <a:rPr kumimoji="1" lang="ja-JP" altLang="ja-JP" sz="1100">
              <a:solidFill>
                <a:schemeClr val="dk1"/>
              </a:solidFill>
              <a:effectLst/>
              <a:latin typeface="+mn-lt"/>
              <a:ea typeface="+mn-ea"/>
              <a:cs typeface="+mn-cs"/>
            </a:rPr>
            <a:t>千円減となったものの、地方税</a:t>
          </a:r>
          <a:r>
            <a:rPr kumimoji="1" lang="en-US" altLang="ja-JP" sz="1100">
              <a:solidFill>
                <a:schemeClr val="dk1"/>
              </a:solidFill>
              <a:effectLst/>
              <a:latin typeface="+mn-lt"/>
              <a:ea typeface="+mn-ea"/>
              <a:cs typeface="+mn-cs"/>
            </a:rPr>
            <a:t>106,109</a:t>
          </a:r>
          <a:r>
            <a:rPr kumimoji="1" lang="ja-JP" altLang="ja-JP" sz="1100">
              <a:solidFill>
                <a:schemeClr val="dk1"/>
              </a:solidFill>
              <a:effectLst/>
              <a:latin typeface="+mn-lt"/>
              <a:ea typeface="+mn-ea"/>
              <a:cs typeface="+mn-cs"/>
            </a:rPr>
            <a:t>千円増となっている、人口増加に伴い税収等が増加傾向にある。</a:t>
          </a:r>
          <a:endParaRPr lang="ja-JP" altLang="ja-JP" sz="1400">
            <a:effectLst/>
          </a:endParaRPr>
        </a:p>
        <a:p>
          <a:r>
            <a:rPr kumimoji="1" lang="ja-JP" altLang="ja-JP" sz="1100">
              <a:solidFill>
                <a:schemeClr val="dk1"/>
              </a:solidFill>
              <a:effectLst/>
              <a:latin typeface="+mn-lt"/>
              <a:ea typeface="+mn-ea"/>
              <a:cs typeface="+mn-cs"/>
            </a:rPr>
            <a:t>　同時に、人口増加に伴う保育所関係経費や障害者の訓練給付費、障害児通所支援費等の扶助費は未だに増加傾向であるため、今後も高い水準になると見込まれる。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62</xdr:row>
      <xdr:rowOff>39624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7165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62</xdr:row>
      <xdr:rowOff>63754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7165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63</xdr:row>
      <xdr:rowOff>85344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936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114300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8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12954</xdr:rowOff>
    </xdr:from>
    <xdr:to>
      <xdr:col>15</xdr:col>
      <xdr:colOff>133350</xdr:colOff>
      <xdr:row>62</xdr:row>
      <xdr:rowOff>114554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124731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人件費ついては、前年度同様、地方創生臨時交付金を活用し緊急雇用対策事業を充実させ雇用の確保に努めたため増額となった。</a:t>
          </a:r>
          <a:endParaRPr lang="ja-JP" altLang="ja-JP" sz="1400">
            <a:effectLst/>
          </a:endParaRPr>
        </a:p>
        <a:p>
          <a:r>
            <a:rPr kumimoji="1" lang="ja-JP" altLang="ja-JP" sz="1100">
              <a:solidFill>
                <a:schemeClr val="dk1"/>
              </a:solidFill>
              <a:effectLst/>
              <a:latin typeface="+mn-lt"/>
              <a:ea typeface="+mn-ea"/>
              <a:cs typeface="+mn-cs"/>
            </a:rPr>
            <a:t>　物件費については、新型コロナウイルス感染症対策として、ワクチン接種を行ったため増額となっている。</a:t>
          </a:r>
          <a:endParaRPr lang="ja-JP" altLang="ja-JP" sz="1400">
            <a:effectLst/>
          </a:endParaRPr>
        </a:p>
        <a:p>
          <a:r>
            <a:rPr kumimoji="1" lang="ja-JP" altLang="ja-JP" sz="1100">
              <a:solidFill>
                <a:schemeClr val="dk1"/>
              </a:solidFill>
              <a:effectLst/>
              <a:latin typeface="+mn-lt"/>
              <a:ea typeface="+mn-ea"/>
              <a:cs typeface="+mn-cs"/>
            </a:rPr>
            <a:t>　沖縄県平均と比較して、人件費・物件費等が低くなっている要因は、公立保育園を全て法人化し、法人保育園へ移行したため保育所の管理運営費の人件費がかからないこと、ごみ処理業務を南部広域行政組合、消防業務を島尻消防組合の一部事務組合が行っているため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71053</xdr:rowOff>
    </xdr:from>
    <xdr:to>
      <xdr:col>23</xdr:col>
      <xdr:colOff>133350</xdr:colOff>
      <xdr:row>82</xdr:row>
      <xdr:rowOff>138858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29953"/>
          <a:ext cx="8382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71053</xdr:rowOff>
    </xdr:from>
    <xdr:to>
      <xdr:col>19</xdr:col>
      <xdr:colOff>133350</xdr:colOff>
      <xdr:row>82</xdr:row>
      <xdr:rowOff>93777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129953"/>
          <a:ext cx="889000" cy="2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145337</xdr:rowOff>
    </xdr:from>
    <xdr:to>
      <xdr:col>15</xdr:col>
      <xdr:colOff>82550</xdr:colOff>
      <xdr:row>82</xdr:row>
      <xdr:rowOff>93777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32787"/>
          <a:ext cx="889000" cy="11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115049</xdr:rowOff>
    </xdr:from>
    <xdr:to>
      <xdr:col>11</xdr:col>
      <xdr:colOff>31750</xdr:colOff>
      <xdr:row>81</xdr:row>
      <xdr:rowOff>145337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2499"/>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88058</xdr:rowOff>
    </xdr:from>
    <xdr:to>
      <xdr:col>23</xdr:col>
      <xdr:colOff>184150</xdr:colOff>
      <xdr:row>83</xdr:row>
      <xdr:rowOff>18208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104585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20253</xdr:rowOff>
    </xdr:from>
    <xdr:to>
      <xdr:col>19</xdr:col>
      <xdr:colOff>184150</xdr:colOff>
      <xdr:row>82</xdr:row>
      <xdr:rowOff>121853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132030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48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42977</xdr:rowOff>
    </xdr:from>
    <xdr:to>
      <xdr:col>15</xdr:col>
      <xdr:colOff>133350</xdr:colOff>
      <xdr:row>82</xdr:row>
      <xdr:rowOff>144577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154754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94537</xdr:rowOff>
    </xdr:from>
    <xdr:to>
      <xdr:col>11</xdr:col>
      <xdr:colOff>82550</xdr:colOff>
      <xdr:row>82</xdr:row>
      <xdr:rowOff>24687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34864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5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64249</xdr:rowOff>
    </xdr:from>
    <xdr:to>
      <xdr:col>7</xdr:col>
      <xdr:colOff>31750</xdr:colOff>
      <xdr:row>81</xdr:row>
      <xdr:rowOff>165849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48986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050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48986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70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168729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ラスパイレス指数は、昨年同様、類似団体平均と同値となり、全国町村平均より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給与実態調査より経験年数階層区分の職員構成の階層（</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年以上の高卒者）の寄与率が一つの要因である。</a:t>
          </a:r>
          <a:endParaRPr lang="ja-JP" altLang="ja-JP" sz="1400">
            <a:effectLst/>
          </a:endParaRPr>
        </a:p>
        <a:p>
          <a:r>
            <a:rPr kumimoji="1" lang="ja-JP" altLang="ja-JP" sz="1100">
              <a:solidFill>
                <a:schemeClr val="dk1"/>
              </a:solidFill>
              <a:effectLst/>
              <a:latin typeface="+mn-lt"/>
              <a:ea typeface="+mn-ea"/>
              <a:cs typeface="+mn-cs"/>
            </a:rPr>
            <a:t>　今後も類似団体の状況を踏まえ、給与の適正化に努める。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28847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0033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28847</xdr:rowOff>
    </xdr:from>
    <xdr:to>
      <xdr:col>77</xdr:col>
      <xdr:colOff>44450</xdr:colOff>
      <xdr:row>60</xdr:row>
      <xdr:rowOff>37465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1584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37465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0895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21953</xdr:rowOff>
    </xdr:from>
    <xdr:to>
      <xdr:col>68</xdr:col>
      <xdr:colOff>152400</xdr:colOff>
      <xdr:row>60</xdr:row>
      <xdr:rowOff>51253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089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149497</xdr:rowOff>
    </xdr:from>
    <xdr:to>
      <xdr:col>77</xdr:col>
      <xdr:colOff>95250</xdr:colOff>
      <xdr:row>60</xdr:row>
      <xdr:rowOff>79647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89824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142603</xdr:rowOff>
    </xdr:from>
    <xdr:to>
      <xdr:col>68</xdr:col>
      <xdr:colOff>203200</xdr:colOff>
      <xdr:row>60</xdr:row>
      <xdr:rowOff>72753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82930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453</xdr:rowOff>
    </xdr:from>
    <xdr:to>
      <xdr:col>64</xdr:col>
      <xdr:colOff>152400</xdr:colOff>
      <xdr:row>60</xdr:row>
      <xdr:rowOff>102053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112230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ポイント下回った。類似団体平均より</a:t>
          </a:r>
          <a:r>
            <a:rPr kumimoji="1" lang="en-US" altLang="ja-JP" sz="1100">
              <a:solidFill>
                <a:schemeClr val="dk1"/>
              </a:solidFill>
              <a:effectLst/>
              <a:latin typeface="+mn-lt"/>
              <a:ea typeface="+mn-ea"/>
              <a:cs typeface="+mn-cs"/>
            </a:rPr>
            <a:t>0.52</a:t>
          </a:r>
          <a:r>
            <a:rPr kumimoji="1" lang="ja-JP" altLang="ja-JP" sz="1100">
              <a:solidFill>
                <a:schemeClr val="dk1"/>
              </a:solidFill>
              <a:effectLst/>
              <a:latin typeface="+mn-lt"/>
              <a:ea typeface="+mn-ea"/>
              <a:cs typeface="+mn-cs"/>
            </a:rPr>
            <a:t>ポイント、沖縄県平均より</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要因は、平成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年度の合併時過剰だった職員数を定員適正化計画に基づき、新規採用職員の抑制を行い職員の減数を実施、その後人口増加に伴う行政サービスに対応するために、平成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年度定員管理計画を見直し、人口及び類似団体職員数を参考に職員の増を図ったため、類似団体平均とほぼ同等となっている。</a:t>
          </a:r>
          <a:endParaRPr lang="ja-JP" altLang="ja-JP" sz="1400">
            <a:effectLst/>
          </a:endParaRPr>
        </a:p>
        <a:p>
          <a:r>
            <a:rPr kumimoji="1" lang="ja-JP" altLang="ja-JP" sz="1100">
              <a:solidFill>
                <a:schemeClr val="dk1"/>
              </a:solidFill>
              <a:effectLst/>
              <a:latin typeface="+mn-lt"/>
              <a:ea typeface="+mn-ea"/>
              <a:cs typeface="+mn-cs"/>
            </a:rPr>
            <a:t>　今後も定員管理計画や事務事業に沿った適正な職員配置に努める。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45176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539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72753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46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72753</xdr:rowOff>
    </xdr:from>
    <xdr:to>
      <xdr:col>72</xdr:col>
      <xdr:colOff>203200</xdr:colOff>
      <xdr:row>41</xdr:row>
      <xdr:rowOff>107224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0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127907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3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21953</xdr:rowOff>
    </xdr:from>
    <xdr:to>
      <xdr:col>73</xdr:col>
      <xdr:colOff>44450</xdr:colOff>
      <xdr:row>41</xdr:row>
      <xdr:rowOff>123553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標準税収入等（住民税、固定資産税等）の増額、地方債残高の減少により、前年度比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ポイント改善されているが、類似団体内平均より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ポイント、沖縄県平均より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要因は、継続事業の都市公園整備事業や土地区画整理事業などの投資的事業に加え庁舎建設や公立学校施設建設事業が加わったことによる地方債の借入増加によるものである。</a:t>
          </a:r>
          <a:endParaRPr lang="ja-JP" altLang="ja-JP" sz="1400">
            <a:effectLst/>
          </a:endParaRPr>
        </a:p>
        <a:p>
          <a:r>
            <a:rPr kumimoji="1" lang="ja-JP" altLang="ja-JP" sz="1100">
              <a:solidFill>
                <a:schemeClr val="dk1"/>
              </a:solidFill>
              <a:effectLst/>
              <a:latin typeface="+mn-lt"/>
              <a:ea typeface="+mn-ea"/>
              <a:cs typeface="+mn-cs"/>
            </a:rPr>
            <a:t>　今後も引き続き地方債借入額の抑制を図り、公債費の負担軽減に努める。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12881</xdr:rowOff>
    </xdr:from>
    <xdr:to>
      <xdr:col>81</xdr:col>
      <xdr:colOff>44450</xdr:colOff>
      <xdr:row>15</xdr:row>
      <xdr:rowOff>14938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13181"/>
          <a:ext cx="8382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14938</xdr:rowOff>
    </xdr:from>
    <xdr:to>
      <xdr:col>77</xdr:col>
      <xdr:colOff>44450</xdr:colOff>
      <xdr:row>16</xdr:row>
      <xdr:rowOff>80191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86688"/>
          <a:ext cx="889000" cy="2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80191</xdr:rowOff>
    </xdr:from>
    <xdr:to>
      <xdr:col>72</xdr:col>
      <xdr:colOff>203200</xdr:colOff>
      <xdr:row>17</xdr:row>
      <xdr:rowOff>47776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23391"/>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47776</xdr:rowOff>
    </xdr:from>
    <xdr:to>
      <xdr:col>68</xdr:col>
      <xdr:colOff>152400</xdr:colOff>
      <xdr:row>17</xdr:row>
      <xdr:rowOff>106378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62426"/>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133531</xdr:rowOff>
    </xdr:from>
    <xdr:to>
      <xdr:col>81</xdr:col>
      <xdr:colOff>95250</xdr:colOff>
      <xdr:row>14</xdr:row>
      <xdr:rowOff>63681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10358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1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135588</xdr:rowOff>
    </xdr:from>
    <xdr:to>
      <xdr:col>77</xdr:col>
      <xdr:colOff>95250</xdr:colOff>
      <xdr:row>15</xdr:row>
      <xdr:rowOff>65738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50515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2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29391</xdr:rowOff>
    </xdr:from>
    <xdr:to>
      <xdr:col>73</xdr:col>
      <xdr:colOff>44450</xdr:colOff>
      <xdr:row>16</xdr:row>
      <xdr:rowOff>130991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115768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5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168426</xdr:rowOff>
    </xdr:from>
    <xdr:to>
      <xdr:col>68</xdr:col>
      <xdr:colOff>203200</xdr:colOff>
      <xdr:row>17</xdr:row>
      <xdr:rowOff>98576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83353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55578</xdr:rowOff>
    </xdr:from>
    <xdr:to>
      <xdr:col>64</xdr:col>
      <xdr:colOff>152400</xdr:colOff>
      <xdr:row>17</xdr:row>
      <xdr:rowOff>157178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141955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32,630
32,438
26.96
17,957,962
17,075,261
825,677
7,624,814
12,057,423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年度合併時、職員数を定員適正化計画に基づき、新規採用職員を抑制、その後、平成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年度において定員管理計画を見直しすることで、類似団体に比べ下回っている。</a:t>
          </a:r>
          <a:endParaRPr lang="ja-JP" altLang="ja-JP" sz="1400">
            <a:effectLst/>
          </a:endParaRPr>
        </a:p>
        <a:p>
          <a:r>
            <a:rPr kumimoji="1" lang="ja-JP" altLang="ja-JP" sz="1100">
              <a:solidFill>
                <a:schemeClr val="dk1"/>
              </a:solidFill>
              <a:effectLst/>
              <a:latin typeface="+mn-lt"/>
              <a:ea typeface="+mn-ea"/>
              <a:cs typeface="+mn-cs"/>
            </a:rPr>
            <a:t>　沖縄県平均とは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ポイント下回り、全国平均では</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ポイント下回っている。今後も引き続き定員管理計画に基づき、適正な定員管理に努める。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9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76708</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ポイント上回っているが、類似団体平均より</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ポイント下回っており、昨年に引き続き、順位は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要因としては、公立保育所を全て民営化し保育所管理運営に対する物件費がかかっていないこと、ゴミ処理業務や消防業務を一部事務組合が行っているためである。今後も適正な執行に努める。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22</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5501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1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7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扶助費については、類似団体平均より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ポイント上回っているが、沖縄県平均より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類似団体平均より高い要因は、土地区画整理事業等による宅地化に伴い人口増加によるもので、特に保育所関係経費や障害者に係る給付費及び支援費の伸びが要因と考えられる。</a:t>
          </a:r>
          <a:endParaRPr lang="ja-JP" altLang="ja-JP" sz="1400">
            <a:effectLst/>
          </a:endParaRPr>
        </a:p>
        <a:p>
          <a:r>
            <a:rPr kumimoji="1" lang="ja-JP" altLang="ja-JP" sz="1100">
              <a:solidFill>
                <a:schemeClr val="dk1"/>
              </a:solidFill>
              <a:effectLst/>
              <a:latin typeface="+mn-lt"/>
              <a:ea typeface="+mn-ea"/>
              <a:cs typeface="+mn-cs"/>
            </a:rPr>
            <a:t>　今後も増加が見込まれるため、資格審査等の適正化や各種手当の見直しを検討する。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62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116115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62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116115</xdr:rowOff>
    </xdr:from>
    <xdr:to>
      <xdr:col>15</xdr:col>
      <xdr:colOff>98425</xdr:colOff>
      <xdr:row>59</xdr:row>
      <xdr:rowOff>42635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60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170543</xdr:rowOff>
    </xdr:from>
    <xdr:to>
      <xdr:col>11</xdr:col>
      <xdr:colOff>9525</xdr:colOff>
      <xdr:row>59</xdr:row>
      <xdr:rowOff>42635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14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163285</xdr:rowOff>
    </xdr:from>
    <xdr:to>
      <xdr:col>11</xdr:col>
      <xdr:colOff>60325</xdr:colOff>
      <xdr:row>59</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78212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119743</xdr:rowOff>
    </xdr:from>
    <xdr:to>
      <xdr:col>6</xdr:col>
      <xdr:colOff>171450</xdr:colOff>
      <xdr:row>59</xdr:row>
      <xdr:rowOff>49893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34670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その他については、類似団体平均より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ポイント下回っており、沖縄県平均より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要因としては、集落排水事業及び土地区画整理事業の公営企業会計への繰出金が必要になっているため。</a:t>
          </a:r>
          <a:endParaRPr lang="ja-JP" altLang="ja-JP" sz="1400">
            <a:effectLst/>
          </a:endParaRPr>
        </a:p>
        <a:p>
          <a:r>
            <a:rPr kumimoji="1" lang="ja-JP" altLang="ja-JP" sz="1100">
              <a:solidFill>
                <a:schemeClr val="dk1"/>
              </a:solidFill>
              <a:effectLst/>
              <a:latin typeface="+mn-lt"/>
              <a:ea typeface="+mn-ea"/>
              <a:cs typeface="+mn-cs"/>
            </a:rPr>
            <a:t>　また、国民健康保険事業特別会計への赤字補てん繰出金も依然として多額であるため、今後は保険料の見直しや国民健康保険税の適正化を図ることで、負担軽減に努める。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56</xdr:row>
      <xdr:rowOff>67128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05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56</xdr:row>
      <xdr:rowOff>56243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05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67128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67128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ポイント上回り、沖縄県平均より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ポイント上回っている。全国平均とは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消防業務及び塵芥処理・し尿処理等が一部事務組合となっていることが要因の一つ考える。今後は、負担金を交付する団体を調査し適正な事業執行に努める。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94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76708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公債費については、類似団体平均より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ポイント上回り、沖縄県平均では、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要因としては、平成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年度に市町村合併し、合併特例債を活用した区画整理事業や公立学校建設事業、庁舎建設等の新町建設計画に沿った事業を実施したことによるのもである。</a:t>
          </a:r>
          <a:endParaRPr lang="ja-JP" altLang="ja-JP" sz="1400">
            <a:effectLst/>
          </a:endParaRPr>
        </a:p>
        <a:p>
          <a:r>
            <a:rPr kumimoji="1" lang="ja-JP" altLang="ja-JP" sz="1100">
              <a:solidFill>
                <a:schemeClr val="dk1"/>
              </a:solidFill>
              <a:effectLst/>
              <a:latin typeface="+mn-lt"/>
              <a:ea typeface="+mn-ea"/>
              <a:cs typeface="+mn-cs"/>
            </a:rPr>
            <a:t>　近年は改善傾向にあるため、引き続き地方債の発行抑制に努める。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170435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53848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675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108713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269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140715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公債費以外については、前年比</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ポイント上回っているものの類似団体平均より</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ポイント、沖縄県平均より</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類似団体では上位となっているが、今後も健全化を行うことで安定した財政運営に努める。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76</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362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76</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362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31750</xdr:rowOff>
    </xdr:from>
    <xdr:to>
      <xdr:col>73</xdr:col>
      <xdr:colOff>180975</xdr:colOff>
      <xdr:row>76</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619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76</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152400</xdr:rowOff>
    </xdr:from>
    <xdr:to>
      <xdr:col>74</xdr:col>
      <xdr:colOff>31750</xdr:colOff>
      <xdr:row>76</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92727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24147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57190</xdr:rowOff>
    </xdr:from>
    <xdr:to>
      <xdr:col>29</xdr:col>
      <xdr:colOff>127000</xdr:colOff>
      <xdr:row>17</xdr:row>
      <xdr:rowOff>79903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9465"/>
          <a:ext cx="647700" cy="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41967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42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79903</xdr:rowOff>
    </xdr:from>
    <xdr:to>
      <xdr:col>26</xdr:col>
      <xdr:colOff>50800</xdr:colOff>
      <xdr:row>17</xdr:row>
      <xdr:rowOff>100314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2178"/>
          <a:ext cx="6985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100314</xdr:rowOff>
    </xdr:from>
    <xdr:to>
      <xdr:col>22</xdr:col>
      <xdr:colOff>114300</xdr:colOff>
      <xdr:row>17</xdr:row>
      <xdr:rowOff>153431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2589"/>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151112</xdr:rowOff>
    </xdr:from>
    <xdr:to>
      <xdr:col>18</xdr:col>
      <xdr:colOff>177800</xdr:colOff>
      <xdr:row>17</xdr:row>
      <xdr:rowOff>153431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13387"/>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6390</xdr:rowOff>
    </xdr:from>
    <xdr:to>
      <xdr:col>29</xdr:col>
      <xdr:colOff>177800</xdr:colOff>
      <xdr:row>17</xdr:row>
      <xdr:rowOff>107990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22917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29103</xdr:rowOff>
    </xdr:from>
    <xdr:to>
      <xdr:col>26</xdr:col>
      <xdr:colOff>101600</xdr:colOff>
      <xdr:row>17</xdr:row>
      <xdr:rowOff>130703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140880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49514</xdr:rowOff>
    </xdr:from>
    <xdr:to>
      <xdr:col>22</xdr:col>
      <xdr:colOff>165100</xdr:colOff>
      <xdr:row>17</xdr:row>
      <xdr:rowOff>151114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161291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102631</xdr:rowOff>
    </xdr:from>
    <xdr:to>
      <xdr:col>19</xdr:col>
      <xdr:colOff>38100</xdr:colOff>
      <xdr:row>18</xdr:row>
      <xdr:rowOff>32781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17558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100312</xdr:rowOff>
    </xdr:from>
    <xdr:to>
      <xdr:col>15</xdr:col>
      <xdr:colOff>101600</xdr:colOff>
      <xdr:row>18</xdr:row>
      <xdr:rowOff>30462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40639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226308</xdr:rowOff>
    </xdr:from>
    <xdr:to>
      <xdr:col>29</xdr:col>
      <xdr:colOff>127000</xdr:colOff>
      <xdr:row>35</xdr:row>
      <xdr:rowOff>227717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36658"/>
          <a:ext cx="6477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212495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2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226308</xdr:rowOff>
    </xdr:from>
    <xdr:to>
      <xdr:col>26</xdr:col>
      <xdr:colOff>50800</xdr:colOff>
      <xdr:row>35</xdr:row>
      <xdr:rowOff>238157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36658"/>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226460</xdr:rowOff>
    </xdr:from>
    <xdr:to>
      <xdr:col>22</xdr:col>
      <xdr:colOff>114300</xdr:colOff>
      <xdr:row>35</xdr:row>
      <xdr:rowOff>238157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36810"/>
          <a:ext cx="698500" cy="1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216097</xdr:rowOff>
    </xdr:from>
    <xdr:to>
      <xdr:col>18</xdr:col>
      <xdr:colOff>177800</xdr:colOff>
      <xdr:row>35</xdr:row>
      <xdr:rowOff>226460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6447"/>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176917</xdr:rowOff>
    </xdr:from>
    <xdr:to>
      <xdr:col>29</xdr:col>
      <xdr:colOff>177800</xdr:colOff>
      <xdr:row>35</xdr:row>
      <xdr:rowOff>278517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3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175508</xdr:rowOff>
    </xdr:from>
    <xdr:to>
      <xdr:col>26</xdr:col>
      <xdr:colOff>101600</xdr:colOff>
      <xdr:row>35</xdr:row>
      <xdr:rowOff>277108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287285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5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187357</xdr:rowOff>
    </xdr:from>
    <xdr:to>
      <xdr:col>22</xdr:col>
      <xdr:colOff>165100</xdr:colOff>
      <xdr:row>35</xdr:row>
      <xdr:rowOff>288957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6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175660</xdr:rowOff>
    </xdr:from>
    <xdr:to>
      <xdr:col>19</xdr:col>
      <xdr:colOff>38100</xdr:colOff>
      <xdr:row>35</xdr:row>
      <xdr:rowOff>277260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86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287437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165297</xdr:rowOff>
    </xdr:from>
    <xdr:to>
      <xdr:col>15</xdr:col>
      <xdr:colOff>101600</xdr:colOff>
      <xdr:row>35</xdr:row>
      <xdr:rowOff>266897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277074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32,630
32,438
26.96
17,957,962
17,075,261
825,677
7,624,814
12,057,423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52165</xdr:rowOff>
    </xdr:from>
    <xdr:to>
      <xdr:col>24</xdr:col>
      <xdr:colOff>63500</xdr:colOff>
      <xdr:row>36</xdr:row>
      <xdr:rowOff>54185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4365"/>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54185</xdr:rowOff>
    </xdr:from>
    <xdr:to>
      <xdr:col>19</xdr:col>
      <xdr:colOff>177800</xdr:colOff>
      <xdr:row>36</xdr:row>
      <xdr:rowOff>82645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6385"/>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82645</xdr:rowOff>
    </xdr:from>
    <xdr:to>
      <xdr:col>15</xdr:col>
      <xdr:colOff>50800</xdr:colOff>
      <xdr:row>37</xdr:row>
      <xdr:rowOff>82531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4845"/>
          <a:ext cx="889000" cy="1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82531</xdr:rowOff>
    </xdr:from>
    <xdr:to>
      <xdr:col>10</xdr:col>
      <xdr:colOff>114300</xdr:colOff>
      <xdr:row>37</xdr:row>
      <xdr:rowOff>86493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618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1365</xdr:rowOff>
    </xdr:from>
    <xdr:to>
      <xdr:col>24</xdr:col>
      <xdr:colOff>114300</xdr:colOff>
      <xdr:row>36</xdr:row>
      <xdr:rowOff>102965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24242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3385</xdr:rowOff>
    </xdr:from>
    <xdr:to>
      <xdr:col>20</xdr:col>
      <xdr:colOff>38100</xdr:colOff>
      <xdr:row>36</xdr:row>
      <xdr:rowOff>104985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121512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31845</xdr:rowOff>
    </xdr:from>
    <xdr:to>
      <xdr:col>15</xdr:col>
      <xdr:colOff>101600</xdr:colOff>
      <xdr:row>36</xdr:row>
      <xdr:rowOff>133445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149972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31731</xdr:rowOff>
    </xdr:from>
    <xdr:to>
      <xdr:col>10</xdr:col>
      <xdr:colOff>165100</xdr:colOff>
      <xdr:row>37</xdr:row>
      <xdr:rowOff>133331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124458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35693</xdr:rowOff>
    </xdr:from>
    <xdr:to>
      <xdr:col>6</xdr:col>
      <xdr:colOff>38100</xdr:colOff>
      <xdr:row>37</xdr:row>
      <xdr:rowOff>137293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128420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65543</xdr:rowOff>
    </xdr:from>
    <xdr:to>
      <xdr:col>24</xdr:col>
      <xdr:colOff>63500</xdr:colOff>
      <xdr:row>58</xdr:row>
      <xdr:rowOff>147434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9643"/>
          <a:ext cx="838200" cy="8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108359</xdr:rowOff>
    </xdr:from>
    <xdr:to>
      <xdr:col>19</xdr:col>
      <xdr:colOff>177800</xdr:colOff>
      <xdr:row>58</xdr:row>
      <xdr:rowOff>147434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52459"/>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108359</xdr:rowOff>
    </xdr:from>
    <xdr:to>
      <xdr:col>15</xdr:col>
      <xdr:colOff>50800</xdr:colOff>
      <xdr:row>59</xdr:row>
      <xdr:rowOff>13315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2459"/>
          <a:ext cx="8890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13315</xdr:rowOff>
    </xdr:from>
    <xdr:to>
      <xdr:col>10</xdr:col>
      <xdr:colOff>114300</xdr:colOff>
      <xdr:row>59</xdr:row>
      <xdr:rowOff>45654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28865"/>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14743</xdr:rowOff>
    </xdr:from>
    <xdr:to>
      <xdr:col>24</xdr:col>
      <xdr:colOff>114300</xdr:colOff>
      <xdr:row>58</xdr:row>
      <xdr:rowOff>116343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164620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96634</xdr:rowOff>
    </xdr:from>
    <xdr:to>
      <xdr:col>20</xdr:col>
      <xdr:colOff>38100</xdr:colOff>
      <xdr:row>59</xdr:row>
      <xdr:rowOff>26784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3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57559</xdr:rowOff>
    </xdr:from>
    <xdr:to>
      <xdr:col>15</xdr:col>
      <xdr:colOff>101600</xdr:colOff>
      <xdr:row>58</xdr:row>
      <xdr:rowOff>159159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7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133965</xdr:rowOff>
    </xdr:from>
    <xdr:to>
      <xdr:col>10</xdr:col>
      <xdr:colOff>165100</xdr:colOff>
      <xdr:row>59</xdr:row>
      <xdr:rowOff>64115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55242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166304</xdr:rowOff>
    </xdr:from>
    <xdr:to>
      <xdr:col>6</xdr:col>
      <xdr:colOff>38100</xdr:colOff>
      <xdr:row>59</xdr:row>
      <xdr:rowOff>96454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87581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94438</xdr:rowOff>
    </xdr:from>
    <xdr:to>
      <xdr:col>24</xdr:col>
      <xdr:colOff>63500</xdr:colOff>
      <xdr:row>78</xdr:row>
      <xdr:rowOff>103307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7538"/>
          <a:ext cx="8382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95946</xdr:rowOff>
    </xdr:from>
    <xdr:to>
      <xdr:col>19</xdr:col>
      <xdr:colOff>177800</xdr:colOff>
      <xdr:row>78</xdr:row>
      <xdr:rowOff>103307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904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86390</xdr:rowOff>
    </xdr:from>
    <xdr:to>
      <xdr:col>15</xdr:col>
      <xdr:colOff>50800</xdr:colOff>
      <xdr:row>78</xdr:row>
      <xdr:rowOff>95946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9490"/>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86390</xdr:rowOff>
    </xdr:from>
    <xdr:to>
      <xdr:col>10</xdr:col>
      <xdr:colOff>114300</xdr:colOff>
      <xdr:row>78</xdr:row>
      <xdr:rowOff>102118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949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43638</xdr:rowOff>
    </xdr:from>
    <xdr:to>
      <xdr:col>24</xdr:col>
      <xdr:colOff>114300</xdr:colOff>
      <xdr:row>78</xdr:row>
      <xdr:rowOff>145238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130015</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52507</xdr:rowOff>
    </xdr:from>
    <xdr:to>
      <xdr:col>20</xdr:col>
      <xdr:colOff>38100</xdr:colOff>
      <xdr:row>78</xdr:row>
      <xdr:rowOff>154107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145234</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45146</xdr:rowOff>
    </xdr:from>
    <xdr:to>
      <xdr:col>15</xdr:col>
      <xdr:colOff>101600</xdr:colOff>
      <xdr:row>78</xdr:row>
      <xdr:rowOff>146746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137873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1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35590</xdr:rowOff>
    </xdr:from>
    <xdr:to>
      <xdr:col>10</xdr:col>
      <xdr:colOff>165100</xdr:colOff>
      <xdr:row>78</xdr:row>
      <xdr:rowOff>137190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128317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51318</xdr:rowOff>
    </xdr:from>
    <xdr:to>
      <xdr:col>6</xdr:col>
      <xdr:colOff>38100</xdr:colOff>
      <xdr:row>78</xdr:row>
      <xdr:rowOff>152918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144045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7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142421</xdr:rowOff>
    </xdr:from>
    <xdr:to>
      <xdr:col>24</xdr:col>
      <xdr:colOff>63500</xdr:colOff>
      <xdr:row>91</xdr:row>
      <xdr:rowOff>33379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572921"/>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142421</xdr:rowOff>
    </xdr:from>
    <xdr:to>
      <xdr:col>19</xdr:col>
      <xdr:colOff>177800</xdr:colOff>
      <xdr:row>92</xdr:row>
      <xdr:rowOff>152056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572921"/>
          <a:ext cx="889000" cy="35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152056</xdr:rowOff>
    </xdr:from>
    <xdr:to>
      <xdr:col>15</xdr:col>
      <xdr:colOff>50800</xdr:colOff>
      <xdr:row>93</xdr:row>
      <xdr:rowOff>24834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925456"/>
          <a:ext cx="889000" cy="4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24834</xdr:rowOff>
    </xdr:from>
    <xdr:to>
      <xdr:col>10</xdr:col>
      <xdr:colOff>114300</xdr:colOff>
      <xdr:row>93</xdr:row>
      <xdr:rowOff>82855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969684"/>
          <a:ext cx="88900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154029</xdr:rowOff>
    </xdr:from>
    <xdr:to>
      <xdr:col>24</xdr:col>
      <xdr:colOff>114300</xdr:colOff>
      <xdr:row>91</xdr:row>
      <xdr:rowOff>84179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107056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53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91621</xdr:rowOff>
    </xdr:from>
    <xdr:to>
      <xdr:col>20</xdr:col>
      <xdr:colOff>38100</xdr:colOff>
      <xdr:row>91</xdr:row>
      <xdr:rowOff>21771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38298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29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101256</xdr:rowOff>
    </xdr:from>
    <xdr:to>
      <xdr:col>15</xdr:col>
      <xdr:colOff>101600</xdr:colOff>
      <xdr:row>93</xdr:row>
      <xdr:rowOff>31406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47933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6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145484</xdr:rowOff>
    </xdr:from>
    <xdr:to>
      <xdr:col>10</xdr:col>
      <xdr:colOff>165100</xdr:colOff>
      <xdr:row>93</xdr:row>
      <xdr:rowOff>75634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9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92161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69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32055</xdr:rowOff>
    </xdr:from>
    <xdr:to>
      <xdr:col>6</xdr:col>
      <xdr:colOff>38100</xdr:colOff>
      <xdr:row>93</xdr:row>
      <xdr:rowOff>133655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9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150182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75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32690</xdr:rowOff>
    </xdr:from>
    <xdr:to>
      <xdr:col>55</xdr:col>
      <xdr:colOff>0</xdr:colOff>
      <xdr:row>37</xdr:row>
      <xdr:rowOff>55804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76340"/>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86258</xdr:rowOff>
    </xdr:from>
    <xdr:to>
      <xdr:col>50</xdr:col>
      <xdr:colOff>114300</xdr:colOff>
      <xdr:row>37</xdr:row>
      <xdr:rowOff>32690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29758"/>
          <a:ext cx="889000" cy="114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86258</xdr:rowOff>
    </xdr:from>
    <xdr:to>
      <xdr:col>45</xdr:col>
      <xdr:colOff>177800</xdr:colOff>
      <xdr:row>38</xdr:row>
      <xdr:rowOff>57061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29758"/>
          <a:ext cx="889000" cy="134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37008</xdr:rowOff>
    </xdr:from>
    <xdr:to>
      <xdr:col>41</xdr:col>
      <xdr:colOff>50800</xdr:colOff>
      <xdr:row>38</xdr:row>
      <xdr:rowOff>57061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52108"/>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5004</xdr:rowOff>
    </xdr:from>
    <xdr:to>
      <xdr:col>55</xdr:col>
      <xdr:colOff>50800</xdr:colOff>
      <xdr:row>37</xdr:row>
      <xdr:rowOff>106604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154881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153340</xdr:rowOff>
    </xdr:from>
    <xdr:to>
      <xdr:col>50</xdr:col>
      <xdr:colOff>165100</xdr:colOff>
      <xdr:row>37</xdr:row>
      <xdr:rowOff>83490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100017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35458</xdr:rowOff>
    </xdr:from>
    <xdr:to>
      <xdr:col>46</xdr:col>
      <xdr:colOff>38100</xdr:colOff>
      <xdr:row>30</xdr:row>
      <xdr:rowOff>137058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128185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7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xdr:rowOff>
    </xdr:from>
    <xdr:to>
      <xdr:col>41</xdr:col>
      <xdr:colOff>101600</xdr:colOff>
      <xdr:row>38</xdr:row>
      <xdr:rowOff>107861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98988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157658</xdr:rowOff>
    </xdr:from>
    <xdr:to>
      <xdr:col>36</xdr:col>
      <xdr:colOff>165100</xdr:colOff>
      <xdr:row>38</xdr:row>
      <xdr:rowOff>87808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78935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34750</xdr:rowOff>
    </xdr:from>
    <xdr:to>
      <xdr:col>55</xdr:col>
      <xdr:colOff>0</xdr:colOff>
      <xdr:row>57</xdr:row>
      <xdr:rowOff>71257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07400"/>
          <a:ext cx="838200" cy="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34750</xdr:rowOff>
    </xdr:from>
    <xdr:to>
      <xdr:col>50</xdr:col>
      <xdr:colOff>114300</xdr:colOff>
      <xdr:row>57</xdr:row>
      <xdr:rowOff>102881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07400"/>
          <a:ext cx="889000" cy="6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82954</xdr:rowOff>
    </xdr:from>
    <xdr:to>
      <xdr:col>45</xdr:col>
      <xdr:colOff>177800</xdr:colOff>
      <xdr:row>57</xdr:row>
      <xdr:rowOff>102881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55604"/>
          <a:ext cx="889000" cy="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82954</xdr:rowOff>
    </xdr:from>
    <xdr:to>
      <xdr:col>41</xdr:col>
      <xdr:colOff>50800</xdr:colOff>
      <xdr:row>57</xdr:row>
      <xdr:rowOff>118158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55604"/>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20457</xdr:rowOff>
    </xdr:from>
    <xdr:to>
      <xdr:col>55</xdr:col>
      <xdr:colOff>50800</xdr:colOff>
      <xdr:row>57</xdr:row>
      <xdr:rowOff>122057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170334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155400</xdr:rowOff>
    </xdr:from>
    <xdr:to>
      <xdr:col>50</xdr:col>
      <xdr:colOff>165100</xdr:colOff>
      <xdr:row>57</xdr:row>
      <xdr:rowOff>85550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76677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52081</xdr:rowOff>
    </xdr:from>
    <xdr:to>
      <xdr:col>46</xdr:col>
      <xdr:colOff>38100</xdr:colOff>
      <xdr:row>57</xdr:row>
      <xdr:rowOff>153681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144808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32154</xdr:rowOff>
    </xdr:from>
    <xdr:to>
      <xdr:col>41</xdr:col>
      <xdr:colOff>101600</xdr:colOff>
      <xdr:row>57</xdr:row>
      <xdr:rowOff>133754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124881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67358</xdr:rowOff>
    </xdr:from>
    <xdr:to>
      <xdr:col>36</xdr:col>
      <xdr:colOff>165100</xdr:colOff>
      <xdr:row>57</xdr:row>
      <xdr:rowOff>168958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160085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3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12256</xdr:rowOff>
    </xdr:from>
    <xdr:to>
      <xdr:col>55</xdr:col>
      <xdr:colOff>0</xdr:colOff>
      <xdr:row>75</xdr:row>
      <xdr:rowOff>160502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71006"/>
          <a:ext cx="838200" cy="1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12256</xdr:rowOff>
    </xdr:from>
    <xdr:to>
      <xdr:col>50</xdr:col>
      <xdr:colOff>114300</xdr:colOff>
      <xdr:row>76</xdr:row>
      <xdr:rowOff>20619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871006"/>
          <a:ext cx="889000" cy="1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122593</xdr:rowOff>
    </xdr:from>
    <xdr:to>
      <xdr:col>45</xdr:col>
      <xdr:colOff>177800</xdr:colOff>
      <xdr:row>76</xdr:row>
      <xdr:rowOff>20619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981343"/>
          <a:ext cx="8890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122593</xdr:rowOff>
    </xdr:from>
    <xdr:to>
      <xdr:col>41</xdr:col>
      <xdr:colOff>50800</xdr:colOff>
      <xdr:row>76</xdr:row>
      <xdr:rowOff>87351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981343"/>
          <a:ext cx="8890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109703</xdr:rowOff>
    </xdr:from>
    <xdr:to>
      <xdr:col>55</xdr:col>
      <xdr:colOff>50800</xdr:colOff>
      <xdr:row>76</xdr:row>
      <xdr:rowOff>39852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68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132580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132906</xdr:rowOff>
    </xdr:from>
    <xdr:to>
      <xdr:col>50</xdr:col>
      <xdr:colOff>165100</xdr:colOff>
      <xdr:row>75</xdr:row>
      <xdr:rowOff>63056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79583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141268</xdr:rowOff>
    </xdr:from>
    <xdr:to>
      <xdr:col>46</xdr:col>
      <xdr:colOff>38100</xdr:colOff>
      <xdr:row>76</xdr:row>
      <xdr:rowOff>71419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00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87945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71793</xdr:rowOff>
    </xdr:from>
    <xdr:to>
      <xdr:col>41</xdr:col>
      <xdr:colOff>101600</xdr:colOff>
      <xdr:row>76</xdr:row>
      <xdr:rowOff>1944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30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18470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36551</xdr:rowOff>
    </xdr:from>
    <xdr:to>
      <xdr:col>36</xdr:col>
      <xdr:colOff>165100</xdr:colOff>
      <xdr:row>76</xdr:row>
      <xdr:rowOff>138151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154677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90991</xdr:rowOff>
    </xdr:from>
    <xdr:to>
      <xdr:col>55</xdr:col>
      <xdr:colOff>0</xdr:colOff>
      <xdr:row>99</xdr:row>
      <xdr:rowOff>1429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93091"/>
          <a:ext cx="8382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139260</xdr:rowOff>
    </xdr:from>
    <xdr:to>
      <xdr:col>50</xdr:col>
      <xdr:colOff>114300</xdr:colOff>
      <xdr:row>99</xdr:row>
      <xdr:rowOff>1429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941360"/>
          <a:ext cx="889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139260</xdr:rowOff>
    </xdr:from>
    <xdr:to>
      <xdr:col>45</xdr:col>
      <xdr:colOff>177800</xdr:colOff>
      <xdr:row>98</xdr:row>
      <xdr:rowOff>165058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41360"/>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99647</xdr:rowOff>
    </xdr:from>
    <xdr:to>
      <xdr:col>41</xdr:col>
      <xdr:colOff>50800</xdr:colOff>
      <xdr:row>98</xdr:row>
      <xdr:rowOff>165058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01747"/>
          <a:ext cx="889000" cy="6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40191</xdr:rowOff>
    </xdr:from>
    <xdr:to>
      <xdr:col>55</xdr:col>
      <xdr:colOff>50800</xdr:colOff>
      <xdr:row>98</xdr:row>
      <xdr:rowOff>141791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126568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122079</xdr:rowOff>
    </xdr:from>
    <xdr:to>
      <xdr:col>50</xdr:col>
      <xdr:colOff>165100</xdr:colOff>
      <xdr:row>99</xdr:row>
      <xdr:rowOff>52229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43356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70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88460</xdr:rowOff>
    </xdr:from>
    <xdr:to>
      <xdr:col>46</xdr:col>
      <xdr:colOff>38100</xdr:colOff>
      <xdr:row>99</xdr:row>
      <xdr:rowOff>18610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9737</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698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114258</xdr:rowOff>
    </xdr:from>
    <xdr:to>
      <xdr:col>41</xdr:col>
      <xdr:colOff>101600</xdr:colOff>
      <xdr:row>99</xdr:row>
      <xdr:rowOff>44408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35535</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70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48847</xdr:rowOff>
    </xdr:from>
    <xdr:to>
      <xdr:col>36</xdr:col>
      <xdr:colOff>165100</xdr:colOff>
      <xdr:row>98</xdr:row>
      <xdr:rowOff>150447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141574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4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73178</xdr:rowOff>
    </xdr:from>
    <xdr:to>
      <xdr:col>85</xdr:col>
      <xdr:colOff>127000</xdr:colOff>
      <xdr:row>39</xdr:row>
      <xdr:rowOff>80232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59728"/>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80232</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66782"/>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97507</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405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22378</xdr:rowOff>
    </xdr:from>
    <xdr:to>
      <xdr:col>85</xdr:col>
      <xdr:colOff>177800</xdr:colOff>
      <xdr:row>39</xdr:row>
      <xdr:rowOff>123978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29432</xdr:rowOff>
    </xdr:from>
    <xdr:to>
      <xdr:col>81</xdr:col>
      <xdr:colOff>101600</xdr:colOff>
      <xdr:row>39</xdr:row>
      <xdr:rowOff>131032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122159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80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46707</xdr:rowOff>
    </xdr:from>
    <xdr:to>
      <xdr:col>67</xdr:col>
      <xdr:colOff>101600</xdr:colOff>
      <xdr:row>39</xdr:row>
      <xdr:rowOff>148307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139434</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57333" y="6825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95449</xdr:rowOff>
    </xdr:from>
    <xdr:to>
      <xdr:col>85</xdr:col>
      <xdr:colOff>127000</xdr:colOff>
      <xdr:row>75</xdr:row>
      <xdr:rowOff>114652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954199"/>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91629</xdr:rowOff>
    </xdr:from>
    <xdr:to>
      <xdr:col>81</xdr:col>
      <xdr:colOff>50800</xdr:colOff>
      <xdr:row>75</xdr:row>
      <xdr:rowOff>95449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950379"/>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70532</xdr:rowOff>
    </xdr:from>
    <xdr:to>
      <xdr:col>76</xdr:col>
      <xdr:colOff>114300</xdr:colOff>
      <xdr:row>75</xdr:row>
      <xdr:rowOff>91629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929282"/>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53828</xdr:rowOff>
    </xdr:from>
    <xdr:to>
      <xdr:col>71</xdr:col>
      <xdr:colOff>177800</xdr:colOff>
      <xdr:row>75</xdr:row>
      <xdr:rowOff>70532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912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63852</xdr:rowOff>
    </xdr:from>
    <xdr:to>
      <xdr:col>85</xdr:col>
      <xdr:colOff>177800</xdr:colOff>
      <xdr:row>75</xdr:row>
      <xdr:rowOff>165452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86729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44649</xdr:rowOff>
    </xdr:from>
    <xdr:to>
      <xdr:col>81</xdr:col>
      <xdr:colOff>101600</xdr:colOff>
      <xdr:row>75</xdr:row>
      <xdr:rowOff>146248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03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162776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67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40829</xdr:rowOff>
    </xdr:from>
    <xdr:to>
      <xdr:col>76</xdr:col>
      <xdr:colOff>165100</xdr:colOff>
      <xdr:row>75</xdr:row>
      <xdr:rowOff>142429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158956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6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19732</xdr:rowOff>
    </xdr:from>
    <xdr:to>
      <xdr:col>72</xdr:col>
      <xdr:colOff>38100</xdr:colOff>
      <xdr:row>75</xdr:row>
      <xdr:rowOff>121332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137859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3028</xdr:rowOff>
    </xdr:from>
    <xdr:to>
      <xdr:col>67</xdr:col>
      <xdr:colOff>101600</xdr:colOff>
      <xdr:row>75</xdr:row>
      <xdr:rowOff>104628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121155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6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66503</xdr:rowOff>
    </xdr:from>
    <xdr:to>
      <xdr:col>85</xdr:col>
      <xdr:colOff>127000</xdr:colOff>
      <xdr:row>97</xdr:row>
      <xdr:rowOff>110947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97153"/>
          <a:ext cx="8382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66503</xdr:rowOff>
    </xdr:from>
    <xdr:to>
      <xdr:col>81</xdr:col>
      <xdr:colOff>50800</xdr:colOff>
      <xdr:row>97</xdr:row>
      <xdr:rowOff>139508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97153"/>
          <a:ext cx="889000" cy="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139508</xdr:rowOff>
    </xdr:from>
    <xdr:to>
      <xdr:col>76</xdr:col>
      <xdr:colOff>114300</xdr:colOff>
      <xdr:row>97</xdr:row>
      <xdr:rowOff>150650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70158"/>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150650</xdr:rowOff>
    </xdr:from>
    <xdr:to>
      <xdr:col>71</xdr:col>
      <xdr:colOff>177800</xdr:colOff>
      <xdr:row>98</xdr:row>
      <xdr:rowOff>42559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81300"/>
          <a:ext cx="889000" cy="6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60147</xdr:rowOff>
    </xdr:from>
    <xdr:to>
      <xdr:col>85</xdr:col>
      <xdr:colOff>177800</xdr:colOff>
      <xdr:row>97</xdr:row>
      <xdr:rowOff>161747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83024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15703</xdr:rowOff>
    </xdr:from>
    <xdr:to>
      <xdr:col>81</xdr:col>
      <xdr:colOff>101600</xdr:colOff>
      <xdr:row>97</xdr:row>
      <xdr:rowOff>117303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133830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2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88708</xdr:rowOff>
    </xdr:from>
    <xdr:to>
      <xdr:col>76</xdr:col>
      <xdr:colOff>165100</xdr:colOff>
      <xdr:row>98</xdr:row>
      <xdr:rowOff>18858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35385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4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99850</xdr:rowOff>
    </xdr:from>
    <xdr:to>
      <xdr:col>72</xdr:col>
      <xdr:colOff>38100</xdr:colOff>
      <xdr:row>98</xdr:row>
      <xdr:rowOff>30000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163209</xdr:rowOff>
    </xdr:from>
    <xdr:to>
      <xdr:col>67</xdr:col>
      <xdr:colOff>101600</xdr:colOff>
      <xdr:row>98</xdr:row>
      <xdr:rowOff>93359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109886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21133</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36683"/>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141783</xdr:rowOff>
    </xdr:from>
    <xdr:to>
      <xdr:col>116</xdr:col>
      <xdr:colOff>114300</xdr:colOff>
      <xdr:row>59</xdr:row>
      <xdr:rowOff>71933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12522</xdr:rowOff>
    </xdr:from>
    <xdr:to>
      <xdr:col>116</xdr:col>
      <xdr:colOff>63500</xdr:colOff>
      <xdr:row>77</xdr:row>
      <xdr:rowOff>57328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14172"/>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166846</xdr:rowOff>
    </xdr:from>
    <xdr:to>
      <xdr:col>111</xdr:col>
      <xdr:colOff>177800</xdr:colOff>
      <xdr:row>77</xdr:row>
      <xdr:rowOff>57328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197046"/>
          <a:ext cx="889000" cy="6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166846</xdr:rowOff>
    </xdr:from>
    <xdr:to>
      <xdr:col>107</xdr:col>
      <xdr:colOff>50800</xdr:colOff>
      <xdr:row>77</xdr:row>
      <xdr:rowOff>27496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97046"/>
          <a:ext cx="8890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141815</xdr:rowOff>
    </xdr:from>
    <xdr:to>
      <xdr:col>102</xdr:col>
      <xdr:colOff>114300</xdr:colOff>
      <xdr:row>77</xdr:row>
      <xdr:rowOff>27496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72015"/>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133172</xdr:rowOff>
    </xdr:from>
    <xdr:to>
      <xdr:col>116</xdr:col>
      <xdr:colOff>114300</xdr:colOff>
      <xdr:row>77</xdr:row>
      <xdr:rowOff>63322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156049</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6528</xdr:rowOff>
    </xdr:from>
    <xdr:to>
      <xdr:col>112</xdr:col>
      <xdr:colOff>38100</xdr:colOff>
      <xdr:row>77</xdr:row>
      <xdr:rowOff>108128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124655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116046</xdr:rowOff>
    </xdr:from>
    <xdr:to>
      <xdr:col>107</xdr:col>
      <xdr:colOff>101600</xdr:colOff>
      <xdr:row>77</xdr:row>
      <xdr:rowOff>46196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62723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9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148146</xdr:rowOff>
    </xdr:from>
    <xdr:to>
      <xdr:col>102</xdr:col>
      <xdr:colOff>165100</xdr:colOff>
      <xdr:row>77</xdr:row>
      <xdr:rowOff>78296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69423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91015</xdr:rowOff>
    </xdr:from>
    <xdr:to>
      <xdr:col>98</xdr:col>
      <xdr:colOff>38100</xdr:colOff>
      <xdr:row>77</xdr:row>
      <xdr:rowOff>21165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37692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歳出決算額の住民一人当たり</a:t>
          </a:r>
          <a:r>
            <a:rPr kumimoji="1" lang="en-US" altLang="ja-JP" sz="1100">
              <a:solidFill>
                <a:schemeClr val="dk1"/>
              </a:solidFill>
              <a:effectLst/>
              <a:latin typeface="+mn-lt"/>
              <a:ea typeface="+mn-ea"/>
              <a:cs typeface="+mn-cs"/>
            </a:rPr>
            <a:t>523,299</a:t>
          </a:r>
          <a:r>
            <a:rPr kumimoji="1" lang="ja-JP" altLang="ja-JP" sz="1100">
              <a:solidFill>
                <a:schemeClr val="dk1"/>
              </a:solidFill>
              <a:effectLst/>
              <a:latin typeface="+mn-lt"/>
              <a:ea typeface="+mn-ea"/>
              <a:cs typeface="+mn-cs"/>
            </a:rPr>
            <a:t>円となっている。本町の特徴は扶助費、公債費、普通建設事業費（うち新規整備）が類似団体内で高い順位となっている。</a:t>
          </a:r>
          <a:endParaRPr lang="ja-JP" altLang="ja-JP" sz="1400">
            <a:effectLst/>
          </a:endParaRPr>
        </a:p>
        <a:p>
          <a:r>
            <a:rPr kumimoji="1" lang="ja-JP" altLang="ja-JP" sz="1100">
              <a:solidFill>
                <a:schemeClr val="dk1"/>
              </a:solidFill>
              <a:effectLst/>
              <a:latin typeface="+mn-lt"/>
              <a:ea typeface="+mn-ea"/>
              <a:cs typeface="+mn-cs"/>
            </a:rPr>
            <a:t>特に扶助費については、金額は若干減少した、ものの、類似団体内順位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位となっており毎年高水準値となっているいる。要因としては、人口増加に伴い児童数が増加し、法人保育園等に対する扶助費が増額したことや、障害者への給付費が増額したことによる。</a:t>
          </a:r>
          <a:endParaRPr lang="ja-JP" altLang="ja-JP" sz="1400">
            <a:effectLst/>
          </a:endParaRPr>
        </a:p>
        <a:p>
          <a:r>
            <a:rPr kumimoji="1" lang="ja-JP" altLang="ja-JP" sz="1100">
              <a:solidFill>
                <a:schemeClr val="dk1"/>
              </a:solidFill>
              <a:effectLst/>
              <a:latin typeface="+mn-lt"/>
              <a:ea typeface="+mn-ea"/>
              <a:cs typeface="+mn-cs"/>
            </a:rPr>
            <a:t>普通建設事業費（うち新規整備）については、スポーツ観光交流施設整備、具志頭運動公園健康増進機能強化工事、都市公園整備事業工事等の大型事業の実施により依然として高水準値となり、類似団体内順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公債費については、合併により新たな町づくりのために合併特例債を活用した事業が多く、そのため毎年の地方債発行に伴う公債費が要因となっている。</a:t>
          </a:r>
          <a:endParaRPr lang="ja-JP" altLang="ja-JP" sz="1400">
            <a:effectLst/>
          </a:endParaRPr>
        </a:p>
        <a:p>
          <a:r>
            <a:rPr kumimoji="1" lang="ja-JP" altLang="ja-JP" sz="1100">
              <a:solidFill>
                <a:schemeClr val="dk1"/>
              </a:solidFill>
              <a:effectLst/>
              <a:latin typeface="+mn-lt"/>
              <a:ea typeface="+mn-ea"/>
              <a:cs typeface="+mn-cs"/>
            </a:rPr>
            <a:t>今後は、扶助費の一人当たりのコストを全国平均へ近づけるよう調査分析を行い対策を図る。普通建設事業及び公債費については、地方債の発行を抑制し、全国平均のコストに近づけるよう努める。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32,630
32,438
26.96
17,957,962
17,075,261
825,677
7,624,814
12,057,423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33020</xdr:rowOff>
    </xdr:from>
    <xdr:to>
      <xdr:col>24</xdr:col>
      <xdr:colOff>63500</xdr:colOff>
      <xdr:row>36</xdr:row>
      <xdr:rowOff>87122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5220"/>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68834</xdr:rowOff>
    </xdr:from>
    <xdr:to>
      <xdr:col>19</xdr:col>
      <xdr:colOff>177800</xdr:colOff>
      <xdr:row>36</xdr:row>
      <xdr:rowOff>87122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10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142748</xdr:rowOff>
    </xdr:from>
    <xdr:to>
      <xdr:col>15</xdr:col>
      <xdr:colOff>50800</xdr:colOff>
      <xdr:row>36</xdr:row>
      <xdr:rowOff>68834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3498"/>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142748</xdr:rowOff>
    </xdr:from>
    <xdr:to>
      <xdr:col>10</xdr:col>
      <xdr:colOff>114300</xdr:colOff>
      <xdr:row>36</xdr:row>
      <xdr:rowOff>24638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349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36322</xdr:rowOff>
    </xdr:from>
    <xdr:to>
      <xdr:col>20</xdr:col>
      <xdr:colOff>38100</xdr:colOff>
      <xdr:row>36</xdr:row>
      <xdr:rowOff>137922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129049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18034</xdr:rowOff>
    </xdr:from>
    <xdr:to>
      <xdr:col>15</xdr:col>
      <xdr:colOff>101600</xdr:colOff>
      <xdr:row>36</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110761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91948</xdr:rowOff>
    </xdr:from>
    <xdr:to>
      <xdr:col>10</xdr:col>
      <xdr:colOff>165100</xdr:colOff>
      <xdr:row>36</xdr:row>
      <xdr:rowOff>22098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145288</xdr:rowOff>
    </xdr:from>
    <xdr:to>
      <xdr:col>6</xdr:col>
      <xdr:colOff>38100</xdr:colOff>
      <xdr:row>36</xdr:row>
      <xdr:rowOff>75438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66565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35923</xdr:rowOff>
    </xdr:from>
    <xdr:to>
      <xdr:col>24</xdr:col>
      <xdr:colOff>63500</xdr:colOff>
      <xdr:row>57</xdr:row>
      <xdr:rowOff>47003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08573"/>
          <a:ext cx="8382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60071</xdr:rowOff>
    </xdr:from>
    <xdr:to>
      <xdr:col>19</xdr:col>
      <xdr:colOff>177800</xdr:colOff>
      <xdr:row>57</xdr:row>
      <xdr:rowOff>35923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89821"/>
          <a:ext cx="889000" cy="3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60071</xdr:rowOff>
    </xdr:from>
    <xdr:to>
      <xdr:col>15</xdr:col>
      <xdr:colOff>50800</xdr:colOff>
      <xdr:row>57</xdr:row>
      <xdr:rowOff>117515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89821"/>
          <a:ext cx="889000" cy="40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117515</xdr:rowOff>
    </xdr:from>
    <xdr:to>
      <xdr:col>10</xdr:col>
      <xdr:colOff>114300</xdr:colOff>
      <xdr:row>58</xdr:row>
      <xdr:rowOff>10381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0165"/>
          <a:ext cx="889000" cy="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167653</xdr:rowOff>
    </xdr:from>
    <xdr:to>
      <xdr:col>24</xdr:col>
      <xdr:colOff>114300</xdr:colOff>
      <xdr:row>57</xdr:row>
      <xdr:rowOff>97803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19080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156573</xdr:rowOff>
    </xdr:from>
    <xdr:to>
      <xdr:col>20</xdr:col>
      <xdr:colOff>38100</xdr:colOff>
      <xdr:row>57</xdr:row>
      <xdr:rowOff>86723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103250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9271</xdr:rowOff>
    </xdr:from>
    <xdr:to>
      <xdr:col>15</xdr:col>
      <xdr:colOff>101600</xdr:colOff>
      <xdr:row>55</xdr:row>
      <xdr:rowOff>110871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127398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1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66715</xdr:rowOff>
    </xdr:from>
    <xdr:to>
      <xdr:col>10</xdr:col>
      <xdr:colOff>165100</xdr:colOff>
      <xdr:row>57</xdr:row>
      <xdr:rowOff>168315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131031</xdr:rowOff>
    </xdr:from>
    <xdr:to>
      <xdr:col>6</xdr:col>
      <xdr:colOff>38100</xdr:colOff>
      <xdr:row>58</xdr:row>
      <xdr:rowOff>61181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52308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70907</xdr:rowOff>
    </xdr:from>
    <xdr:to>
      <xdr:col>24</xdr:col>
      <xdr:colOff>63500</xdr:colOff>
      <xdr:row>73</xdr:row>
      <xdr:rowOff>138168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86757"/>
          <a:ext cx="838200" cy="6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70907</xdr:rowOff>
    </xdr:from>
    <xdr:to>
      <xdr:col>19</xdr:col>
      <xdr:colOff>177800</xdr:colOff>
      <xdr:row>75</xdr:row>
      <xdr:rowOff>21361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586757"/>
          <a:ext cx="889000" cy="29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21361</xdr:rowOff>
    </xdr:from>
    <xdr:to>
      <xdr:col>15</xdr:col>
      <xdr:colOff>50800</xdr:colOff>
      <xdr:row>75</xdr:row>
      <xdr:rowOff>52573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0111"/>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52573</xdr:rowOff>
    </xdr:from>
    <xdr:to>
      <xdr:col>10</xdr:col>
      <xdr:colOff>114300</xdr:colOff>
      <xdr:row>75</xdr:row>
      <xdr:rowOff>97713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11323"/>
          <a:ext cx="889000" cy="4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87368</xdr:rowOff>
    </xdr:from>
    <xdr:to>
      <xdr:col>24</xdr:col>
      <xdr:colOff>114300</xdr:colOff>
      <xdr:row>74</xdr:row>
      <xdr:rowOff>17518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110245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5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20107</xdr:rowOff>
    </xdr:from>
    <xdr:to>
      <xdr:col>20</xdr:col>
      <xdr:colOff>38100</xdr:colOff>
      <xdr:row>73</xdr:row>
      <xdr:rowOff>121707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138234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1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142011</xdr:rowOff>
    </xdr:from>
    <xdr:to>
      <xdr:col>15</xdr:col>
      <xdr:colOff>101600</xdr:colOff>
      <xdr:row>75</xdr:row>
      <xdr:rowOff>72161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88688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0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1773</xdr:rowOff>
    </xdr:from>
    <xdr:to>
      <xdr:col>10</xdr:col>
      <xdr:colOff>165100</xdr:colOff>
      <xdr:row>75</xdr:row>
      <xdr:rowOff>103373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119900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3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46913</xdr:rowOff>
    </xdr:from>
    <xdr:to>
      <xdr:col>6</xdr:col>
      <xdr:colOff>38100</xdr:colOff>
      <xdr:row>75</xdr:row>
      <xdr:rowOff>148513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165040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60409</xdr:rowOff>
    </xdr:from>
    <xdr:to>
      <xdr:col>24</xdr:col>
      <xdr:colOff>63500</xdr:colOff>
      <xdr:row>98</xdr:row>
      <xdr:rowOff>80460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2509"/>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80460</xdr:rowOff>
    </xdr:from>
    <xdr:to>
      <xdr:col>19</xdr:col>
      <xdr:colOff>177800</xdr:colOff>
      <xdr:row>99</xdr:row>
      <xdr:rowOff>43377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2560"/>
          <a:ext cx="889000" cy="1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43377</xdr:rowOff>
    </xdr:from>
    <xdr:to>
      <xdr:col>15</xdr:col>
      <xdr:colOff>50800</xdr:colOff>
      <xdr:row>99</xdr:row>
      <xdr:rowOff>66320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6927"/>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63348</xdr:rowOff>
    </xdr:from>
    <xdr:to>
      <xdr:col>10</xdr:col>
      <xdr:colOff>114300</xdr:colOff>
      <xdr:row>99</xdr:row>
      <xdr:rowOff>66320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3689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9609</xdr:rowOff>
    </xdr:from>
    <xdr:to>
      <xdr:col>24</xdr:col>
      <xdr:colOff>114300</xdr:colOff>
      <xdr:row>98</xdr:row>
      <xdr:rowOff>111209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95986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29660</xdr:rowOff>
    </xdr:from>
    <xdr:to>
      <xdr:col>20</xdr:col>
      <xdr:colOff>38100</xdr:colOff>
      <xdr:row>98</xdr:row>
      <xdr:rowOff>131260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122387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164027</xdr:rowOff>
    </xdr:from>
    <xdr:to>
      <xdr:col>15</xdr:col>
      <xdr:colOff>101600</xdr:colOff>
      <xdr:row>99</xdr:row>
      <xdr:rowOff>94177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85304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15520</xdr:rowOff>
    </xdr:from>
    <xdr:to>
      <xdr:col>10</xdr:col>
      <xdr:colOff>165100</xdr:colOff>
      <xdr:row>99</xdr:row>
      <xdr:rowOff>117120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108247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12548</xdr:rowOff>
    </xdr:from>
    <xdr:to>
      <xdr:col>6</xdr:col>
      <xdr:colOff>38100</xdr:colOff>
      <xdr:row>99</xdr:row>
      <xdr:rowOff>114148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105275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150101</xdr:rowOff>
    </xdr:from>
    <xdr:to>
      <xdr:col>55</xdr:col>
      <xdr:colOff>0</xdr:colOff>
      <xdr:row>58</xdr:row>
      <xdr:rowOff>43002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922751"/>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50122</xdr:rowOff>
    </xdr:from>
    <xdr:to>
      <xdr:col>50</xdr:col>
      <xdr:colOff>114300</xdr:colOff>
      <xdr:row>57</xdr:row>
      <xdr:rowOff>150101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822772"/>
          <a:ext cx="889000" cy="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50122</xdr:rowOff>
    </xdr:from>
    <xdr:to>
      <xdr:col>45</xdr:col>
      <xdr:colOff>177800</xdr:colOff>
      <xdr:row>57</xdr:row>
      <xdr:rowOff>163033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822772"/>
          <a:ext cx="889000" cy="1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77505</xdr:rowOff>
    </xdr:from>
    <xdr:to>
      <xdr:col>41</xdr:col>
      <xdr:colOff>50800</xdr:colOff>
      <xdr:row>57</xdr:row>
      <xdr:rowOff>163033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850155"/>
          <a:ext cx="8890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163652</xdr:rowOff>
    </xdr:from>
    <xdr:to>
      <xdr:col>55</xdr:col>
      <xdr:colOff>50800</xdr:colOff>
      <xdr:row>58</xdr:row>
      <xdr:rowOff>93802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15079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99301</xdr:rowOff>
    </xdr:from>
    <xdr:to>
      <xdr:col>50</xdr:col>
      <xdr:colOff>165100</xdr:colOff>
      <xdr:row>58</xdr:row>
      <xdr:rowOff>29451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45978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170772</xdr:rowOff>
    </xdr:from>
    <xdr:to>
      <xdr:col>46</xdr:col>
      <xdr:colOff>38100</xdr:colOff>
      <xdr:row>57</xdr:row>
      <xdr:rowOff>100922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117449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112233</xdr:rowOff>
    </xdr:from>
    <xdr:to>
      <xdr:col>41</xdr:col>
      <xdr:colOff>101600</xdr:colOff>
      <xdr:row>58</xdr:row>
      <xdr:rowOff>42383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58910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26705</xdr:rowOff>
    </xdr:from>
    <xdr:to>
      <xdr:col>36</xdr:col>
      <xdr:colOff>165100</xdr:colOff>
      <xdr:row>57</xdr:row>
      <xdr:rowOff>128305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144832</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55080</xdr:rowOff>
    </xdr:from>
    <xdr:to>
      <xdr:col>55</xdr:col>
      <xdr:colOff>0</xdr:colOff>
      <xdr:row>78</xdr:row>
      <xdr:rowOff>80721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428180"/>
          <a:ext cx="8382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15342</xdr:rowOff>
    </xdr:from>
    <xdr:to>
      <xdr:col>50</xdr:col>
      <xdr:colOff>114300</xdr:colOff>
      <xdr:row>78</xdr:row>
      <xdr:rowOff>55080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88442"/>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15342</xdr:rowOff>
    </xdr:from>
    <xdr:to>
      <xdr:col>45</xdr:col>
      <xdr:colOff>177800</xdr:colOff>
      <xdr:row>78</xdr:row>
      <xdr:rowOff>98247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88442"/>
          <a:ext cx="889000" cy="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94284</xdr:rowOff>
    </xdr:from>
    <xdr:to>
      <xdr:col>41</xdr:col>
      <xdr:colOff>50800</xdr:colOff>
      <xdr:row>78</xdr:row>
      <xdr:rowOff>98247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67384"/>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29921</xdr:rowOff>
    </xdr:from>
    <xdr:to>
      <xdr:col>55</xdr:col>
      <xdr:colOff>50800</xdr:colOff>
      <xdr:row>78</xdr:row>
      <xdr:rowOff>131521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116298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1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4280</xdr:rowOff>
    </xdr:from>
    <xdr:to>
      <xdr:col>50</xdr:col>
      <xdr:colOff>165100</xdr:colOff>
      <xdr:row>78</xdr:row>
      <xdr:rowOff>105880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97007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7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135992</xdr:rowOff>
    </xdr:from>
    <xdr:to>
      <xdr:col>46</xdr:col>
      <xdr:colOff>38100</xdr:colOff>
      <xdr:row>78</xdr:row>
      <xdr:rowOff>66142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57269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47447</xdr:rowOff>
    </xdr:from>
    <xdr:to>
      <xdr:col>41</xdr:col>
      <xdr:colOff>101600</xdr:colOff>
      <xdr:row>78</xdr:row>
      <xdr:rowOff>149047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140174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43484</xdr:rowOff>
    </xdr:from>
    <xdr:to>
      <xdr:col>36</xdr:col>
      <xdr:colOff>165100</xdr:colOff>
      <xdr:row>78</xdr:row>
      <xdr:rowOff>145084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136211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10007</xdr:rowOff>
    </xdr:from>
    <xdr:to>
      <xdr:col>55</xdr:col>
      <xdr:colOff>0</xdr:colOff>
      <xdr:row>98</xdr:row>
      <xdr:rowOff>23037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12107"/>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23037</xdr:rowOff>
    </xdr:from>
    <xdr:to>
      <xdr:col>50</xdr:col>
      <xdr:colOff>114300</xdr:colOff>
      <xdr:row>98</xdr:row>
      <xdr:rowOff>54346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825137"/>
          <a:ext cx="889000" cy="3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44331</xdr:rowOff>
    </xdr:from>
    <xdr:to>
      <xdr:col>45</xdr:col>
      <xdr:colOff>177800</xdr:colOff>
      <xdr:row>98</xdr:row>
      <xdr:rowOff>54346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846431"/>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44331</xdr:rowOff>
    </xdr:from>
    <xdr:to>
      <xdr:col>41</xdr:col>
      <xdr:colOff>50800</xdr:colOff>
      <xdr:row>98</xdr:row>
      <xdr:rowOff>148158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46431"/>
          <a:ext cx="889000" cy="10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130657</xdr:rowOff>
    </xdr:from>
    <xdr:to>
      <xdr:col>55</xdr:col>
      <xdr:colOff>50800</xdr:colOff>
      <xdr:row>98</xdr:row>
      <xdr:rowOff>60807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45584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143687</xdr:rowOff>
    </xdr:from>
    <xdr:to>
      <xdr:col>50</xdr:col>
      <xdr:colOff>165100</xdr:colOff>
      <xdr:row>98</xdr:row>
      <xdr:rowOff>73837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64964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3546</xdr:rowOff>
    </xdr:from>
    <xdr:to>
      <xdr:col>46</xdr:col>
      <xdr:colOff>38100</xdr:colOff>
      <xdr:row>98</xdr:row>
      <xdr:rowOff>105146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0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96273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164981</xdr:rowOff>
    </xdr:from>
    <xdr:to>
      <xdr:col>41</xdr:col>
      <xdr:colOff>101600</xdr:colOff>
      <xdr:row>98</xdr:row>
      <xdr:rowOff>95131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86258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97358</xdr:rowOff>
    </xdr:from>
    <xdr:to>
      <xdr:col>36</xdr:col>
      <xdr:colOff>165100</xdr:colOff>
      <xdr:row>99</xdr:row>
      <xdr:rowOff>27508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18635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5550</xdr:rowOff>
    </xdr:from>
    <xdr:to>
      <xdr:col>85</xdr:col>
      <xdr:colOff>127000</xdr:colOff>
      <xdr:row>38</xdr:row>
      <xdr:rowOff>95009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20650"/>
          <a:ext cx="8382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64757</xdr:rowOff>
    </xdr:from>
    <xdr:to>
      <xdr:col>81</xdr:col>
      <xdr:colOff>50800</xdr:colOff>
      <xdr:row>38</xdr:row>
      <xdr:rowOff>95009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79857"/>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64757</xdr:rowOff>
    </xdr:from>
    <xdr:to>
      <xdr:col>76</xdr:col>
      <xdr:colOff>114300</xdr:colOff>
      <xdr:row>38</xdr:row>
      <xdr:rowOff>74092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79857"/>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72454</xdr:rowOff>
    </xdr:from>
    <xdr:to>
      <xdr:col>71</xdr:col>
      <xdr:colOff>177800</xdr:colOff>
      <xdr:row>38</xdr:row>
      <xdr:rowOff>74092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5875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126200</xdr:rowOff>
    </xdr:from>
    <xdr:to>
      <xdr:col>85</xdr:col>
      <xdr:colOff>177800</xdr:colOff>
      <xdr:row>38</xdr:row>
      <xdr:rowOff>56350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104627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44209</xdr:rowOff>
    </xdr:from>
    <xdr:to>
      <xdr:col>81</xdr:col>
      <xdr:colOff>101600</xdr:colOff>
      <xdr:row>38</xdr:row>
      <xdr:rowOff>145809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136936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13957</xdr:rowOff>
    </xdr:from>
    <xdr:to>
      <xdr:col>76</xdr:col>
      <xdr:colOff>165100</xdr:colOff>
      <xdr:row>38</xdr:row>
      <xdr:rowOff>115557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106684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23292</xdr:rowOff>
    </xdr:from>
    <xdr:to>
      <xdr:col>72</xdr:col>
      <xdr:colOff>38100</xdr:colOff>
      <xdr:row>38</xdr:row>
      <xdr:rowOff>124892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116019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21654</xdr:rowOff>
    </xdr:from>
    <xdr:to>
      <xdr:col>67</xdr:col>
      <xdr:colOff>101600</xdr:colOff>
      <xdr:row>38</xdr:row>
      <xdr:rowOff>123254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114381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49550</xdr:rowOff>
    </xdr:from>
    <xdr:to>
      <xdr:col>85</xdr:col>
      <xdr:colOff>127000</xdr:colOff>
      <xdr:row>54</xdr:row>
      <xdr:rowOff>99777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307850"/>
          <a:ext cx="8382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99777</xdr:rowOff>
    </xdr:from>
    <xdr:to>
      <xdr:col>81</xdr:col>
      <xdr:colOff>50800</xdr:colOff>
      <xdr:row>54</xdr:row>
      <xdr:rowOff>132956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35807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132956</xdr:rowOff>
    </xdr:from>
    <xdr:to>
      <xdr:col>76</xdr:col>
      <xdr:colOff>114300</xdr:colOff>
      <xdr:row>55</xdr:row>
      <xdr:rowOff>146770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391256"/>
          <a:ext cx="889000" cy="18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99548</xdr:rowOff>
    </xdr:from>
    <xdr:to>
      <xdr:col>71</xdr:col>
      <xdr:colOff>177800</xdr:colOff>
      <xdr:row>55</xdr:row>
      <xdr:rowOff>146770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529298"/>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170200</xdr:rowOff>
    </xdr:from>
    <xdr:to>
      <xdr:col>85</xdr:col>
      <xdr:colOff>177800</xdr:colOff>
      <xdr:row>54</xdr:row>
      <xdr:rowOff>100350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2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21627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48977</xdr:rowOff>
    </xdr:from>
    <xdr:to>
      <xdr:col>81</xdr:col>
      <xdr:colOff>101600</xdr:colOff>
      <xdr:row>54</xdr:row>
      <xdr:rowOff>150577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167104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82156</xdr:rowOff>
    </xdr:from>
    <xdr:to>
      <xdr:col>76</xdr:col>
      <xdr:colOff>165100</xdr:colOff>
      <xdr:row>55</xdr:row>
      <xdr:rowOff>12306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3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28833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1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95970</xdr:rowOff>
    </xdr:from>
    <xdr:to>
      <xdr:col>72</xdr:col>
      <xdr:colOff>38100</xdr:colOff>
      <xdr:row>56</xdr:row>
      <xdr:rowOff>26120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5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42647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3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48748</xdr:rowOff>
    </xdr:from>
    <xdr:to>
      <xdr:col>67</xdr:col>
      <xdr:colOff>101600</xdr:colOff>
      <xdr:row>55</xdr:row>
      <xdr:rowOff>150348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4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166875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2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73177</xdr:rowOff>
    </xdr:from>
    <xdr:to>
      <xdr:col>85</xdr:col>
      <xdr:colOff>127000</xdr:colOff>
      <xdr:row>79</xdr:row>
      <xdr:rowOff>80231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17727"/>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80231</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24781"/>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97507</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20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22377</xdr:rowOff>
    </xdr:from>
    <xdr:to>
      <xdr:col>85</xdr:col>
      <xdr:colOff>177800</xdr:colOff>
      <xdr:row>79</xdr:row>
      <xdr:rowOff>123977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169445</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29431</xdr:rowOff>
    </xdr:from>
    <xdr:to>
      <xdr:col>81</xdr:col>
      <xdr:colOff>101600</xdr:colOff>
      <xdr:row>79</xdr:row>
      <xdr:rowOff>131031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122158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66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46707</xdr:rowOff>
    </xdr:from>
    <xdr:to>
      <xdr:col>67</xdr:col>
      <xdr:colOff>101600</xdr:colOff>
      <xdr:row>79</xdr:row>
      <xdr:rowOff>148307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139434</xdr:rowOff>
    </xdr:from>
    <xdr:ext cx="31393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57333" y="1368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95450</xdr:rowOff>
    </xdr:from>
    <xdr:to>
      <xdr:col>85</xdr:col>
      <xdr:colOff>127000</xdr:colOff>
      <xdr:row>95</xdr:row>
      <xdr:rowOff>114652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383200"/>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91629</xdr:rowOff>
    </xdr:from>
    <xdr:to>
      <xdr:col>81</xdr:col>
      <xdr:colOff>50800</xdr:colOff>
      <xdr:row>95</xdr:row>
      <xdr:rowOff>95450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37937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70532</xdr:rowOff>
    </xdr:from>
    <xdr:to>
      <xdr:col>76</xdr:col>
      <xdr:colOff>114300</xdr:colOff>
      <xdr:row>95</xdr:row>
      <xdr:rowOff>91629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358282"/>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53828</xdr:rowOff>
    </xdr:from>
    <xdr:to>
      <xdr:col>71</xdr:col>
      <xdr:colOff>177800</xdr:colOff>
      <xdr:row>95</xdr:row>
      <xdr:rowOff>70532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341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63852</xdr:rowOff>
    </xdr:from>
    <xdr:to>
      <xdr:col>85</xdr:col>
      <xdr:colOff>177800</xdr:colOff>
      <xdr:row>95</xdr:row>
      <xdr:rowOff>165452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3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86729</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2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44650</xdr:rowOff>
    </xdr:from>
    <xdr:to>
      <xdr:col>81</xdr:col>
      <xdr:colOff>101600</xdr:colOff>
      <xdr:row>95</xdr:row>
      <xdr:rowOff>146250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3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162777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10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40829</xdr:rowOff>
    </xdr:from>
    <xdr:to>
      <xdr:col>76</xdr:col>
      <xdr:colOff>165100</xdr:colOff>
      <xdr:row>95</xdr:row>
      <xdr:rowOff>142429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158956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1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19732</xdr:rowOff>
    </xdr:from>
    <xdr:to>
      <xdr:col>72</xdr:col>
      <xdr:colOff>38100</xdr:colOff>
      <xdr:row>95</xdr:row>
      <xdr:rowOff>121332</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3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137859</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0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3028</xdr:rowOff>
    </xdr:from>
    <xdr:to>
      <xdr:col>67</xdr:col>
      <xdr:colOff>101600</xdr:colOff>
      <xdr:row>95</xdr:row>
      <xdr:rowOff>104628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121155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0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民生費については、年々増加傾向にあり、類似団体内順位</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位と高順位となっている。要因としては、人口増加に伴い児童数が増加し、法人保育園等に対する扶助費が増額したことや、障害者への給付費が増額したことによる。今後も増加する見込みである。</a:t>
          </a:r>
          <a:endParaRPr lang="ja-JP" altLang="ja-JP" sz="1400">
            <a:effectLst/>
          </a:endParaRPr>
        </a:p>
        <a:p>
          <a:r>
            <a:rPr kumimoji="1" lang="ja-JP" altLang="ja-JP" sz="1100">
              <a:solidFill>
                <a:schemeClr val="dk1"/>
              </a:solidFill>
              <a:effectLst/>
              <a:latin typeface="+mn-lt"/>
              <a:ea typeface="+mn-ea"/>
              <a:cs typeface="+mn-cs"/>
            </a:rPr>
            <a:t>　農林水産業費ついては、農業が盛んな地域であることから類似団体内平均より</a:t>
          </a:r>
          <a:r>
            <a:rPr kumimoji="1" lang="en-US" altLang="ja-JP" sz="1100">
              <a:solidFill>
                <a:schemeClr val="dk1"/>
              </a:solidFill>
              <a:effectLst/>
              <a:latin typeface="+mn-lt"/>
              <a:ea typeface="+mn-ea"/>
              <a:cs typeface="+mn-cs"/>
            </a:rPr>
            <a:t>4,317</a:t>
          </a:r>
          <a:r>
            <a:rPr kumimoji="1" lang="ja-JP" altLang="ja-JP" sz="1100">
              <a:solidFill>
                <a:schemeClr val="dk1"/>
              </a:solidFill>
              <a:effectLst/>
              <a:latin typeface="+mn-lt"/>
              <a:ea typeface="+mn-ea"/>
              <a:cs typeface="+mn-cs"/>
            </a:rPr>
            <a:t>円上回っている。</a:t>
          </a:r>
          <a:endParaRPr lang="ja-JP" altLang="ja-JP" sz="1400">
            <a:effectLst/>
          </a:endParaRPr>
        </a:p>
        <a:p>
          <a:r>
            <a:rPr kumimoji="1" lang="ja-JP" altLang="ja-JP" sz="1100">
              <a:solidFill>
                <a:schemeClr val="dk1"/>
              </a:solidFill>
              <a:effectLst/>
              <a:latin typeface="+mn-lt"/>
              <a:ea typeface="+mn-ea"/>
              <a:cs typeface="+mn-cs"/>
            </a:rPr>
            <a:t>　教育費については、具志頭運動公園健康増進機能強化事業、沖縄振興特定事業等により前年度比</a:t>
          </a:r>
          <a:r>
            <a:rPr kumimoji="1" lang="en-US" altLang="ja-JP" sz="1100">
              <a:solidFill>
                <a:schemeClr val="dk1"/>
              </a:solidFill>
              <a:effectLst/>
              <a:latin typeface="+mn-lt"/>
              <a:ea typeface="+mn-ea"/>
              <a:cs typeface="+mn-cs"/>
            </a:rPr>
            <a:t>3,076</a:t>
          </a:r>
          <a:r>
            <a:rPr kumimoji="1" lang="ja-JP" altLang="ja-JP" sz="1100">
              <a:solidFill>
                <a:schemeClr val="dk1"/>
              </a:solidFill>
              <a:effectLst/>
              <a:latin typeface="+mn-lt"/>
              <a:ea typeface="+mn-ea"/>
              <a:cs typeface="+mn-cs"/>
            </a:rPr>
            <a:t>円増となり、類似団体内平均より</a:t>
          </a:r>
          <a:r>
            <a:rPr kumimoji="1" lang="en-US" altLang="ja-JP" sz="1100">
              <a:solidFill>
                <a:schemeClr val="dk1"/>
              </a:solidFill>
              <a:effectLst/>
              <a:latin typeface="+mn-lt"/>
              <a:ea typeface="+mn-ea"/>
              <a:cs typeface="+mn-cs"/>
            </a:rPr>
            <a:t>25,163</a:t>
          </a:r>
          <a:r>
            <a:rPr kumimoji="1" lang="ja-JP" altLang="ja-JP" sz="1100">
              <a:solidFill>
                <a:schemeClr val="dk1"/>
              </a:solidFill>
              <a:effectLst/>
              <a:latin typeface="+mn-lt"/>
              <a:ea typeface="+mn-ea"/>
              <a:cs typeface="+mn-cs"/>
            </a:rPr>
            <a:t>円、沖縄県平均においても</a:t>
          </a:r>
          <a:r>
            <a:rPr kumimoji="1" lang="en-US" altLang="ja-JP" sz="1100">
              <a:solidFill>
                <a:schemeClr val="dk1"/>
              </a:solidFill>
              <a:effectLst/>
              <a:latin typeface="+mn-lt"/>
              <a:ea typeface="+mn-ea"/>
              <a:cs typeface="+mn-cs"/>
            </a:rPr>
            <a:t>7,241</a:t>
          </a:r>
          <a:r>
            <a:rPr kumimoji="1" lang="ja-JP" altLang="ja-JP" sz="1100">
              <a:solidFill>
                <a:schemeClr val="dk1"/>
              </a:solidFill>
              <a:effectLst/>
              <a:latin typeface="+mn-lt"/>
              <a:ea typeface="+mn-ea"/>
              <a:cs typeface="+mn-cs"/>
            </a:rPr>
            <a:t>円上回っている。</a:t>
          </a:r>
          <a:endParaRPr lang="ja-JP" altLang="ja-JP" sz="1400">
            <a:effectLst/>
          </a:endParaRPr>
        </a:p>
        <a:p>
          <a:r>
            <a:rPr kumimoji="1" lang="ja-JP" altLang="ja-JP" sz="1100">
              <a:solidFill>
                <a:schemeClr val="dk1"/>
              </a:solidFill>
              <a:effectLst/>
              <a:latin typeface="+mn-lt"/>
              <a:ea typeface="+mn-ea"/>
              <a:cs typeface="+mn-cs"/>
            </a:rPr>
            <a:t>　公債費については、年々減少しているものの、依然として類似団体内平均より</a:t>
          </a:r>
          <a:r>
            <a:rPr kumimoji="1" lang="en-US" altLang="ja-JP" sz="1100">
              <a:solidFill>
                <a:schemeClr val="dk1"/>
              </a:solidFill>
              <a:effectLst/>
              <a:latin typeface="+mn-lt"/>
              <a:ea typeface="+mn-ea"/>
              <a:cs typeface="+mn-cs"/>
            </a:rPr>
            <a:t>7,516</a:t>
          </a:r>
          <a:r>
            <a:rPr kumimoji="1" lang="ja-JP" altLang="ja-JP" sz="1100">
              <a:solidFill>
                <a:schemeClr val="dk1"/>
              </a:solidFill>
              <a:effectLst/>
              <a:latin typeface="+mn-lt"/>
              <a:ea typeface="+mn-ea"/>
              <a:cs typeface="+mn-cs"/>
            </a:rPr>
            <a:t>円上回り、沖縄県平均よりも</a:t>
          </a:r>
          <a:r>
            <a:rPr kumimoji="1" lang="en-US" altLang="ja-JP" sz="1100">
              <a:solidFill>
                <a:schemeClr val="dk1"/>
              </a:solidFill>
              <a:effectLst/>
              <a:latin typeface="+mn-lt"/>
              <a:ea typeface="+mn-ea"/>
              <a:cs typeface="+mn-cs"/>
            </a:rPr>
            <a:t>1,987</a:t>
          </a:r>
          <a:r>
            <a:rPr kumimoji="1" lang="ja-JP" altLang="ja-JP" sz="1100">
              <a:solidFill>
                <a:schemeClr val="dk1"/>
              </a:solidFill>
              <a:effectLst/>
              <a:latin typeface="+mn-lt"/>
              <a:ea typeface="+mn-ea"/>
              <a:cs typeface="+mn-cs"/>
            </a:rPr>
            <a:t>円上回っている。要因としては、合併特例債を活用した事業によるものである。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について、地方税及び地方消費税交付金、ふるさと納税寄付金が各々増額となり、財政調整基金残高が横ばいとなっている。実質収支額についてもほぼ横ばいであるものの、実質単年度収支については、島尻消防署出張所建設費等の影響を受け▲</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％と下回っている。</a:t>
          </a:r>
          <a:endParaRPr lang="ja-JP" altLang="ja-JP" sz="1400">
            <a:effectLst/>
          </a:endParaRPr>
        </a:p>
        <a:p>
          <a:r>
            <a:rPr kumimoji="1" lang="ja-JP" altLang="ja-JP" sz="1100">
              <a:solidFill>
                <a:schemeClr val="dk1"/>
              </a:solidFill>
              <a:effectLst/>
              <a:latin typeface="+mn-lt"/>
              <a:ea typeface="+mn-ea"/>
              <a:cs typeface="+mn-cs"/>
            </a:rPr>
            <a:t>　今後も財政健全化の取組みを着実に実行するよう努める。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年度より国民健康保険税の見直しを行い、国庫支出金の増額もあり、令和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年度から僅かではあるが黒字となったものの、令和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％と僅か赤字となった。今後も、国民健康保険税見直しにつて計画的に取組む必要がある。</a:t>
          </a:r>
          <a:endParaRPr lang="ja-JP" altLang="ja-JP" sz="1400">
            <a:effectLst/>
          </a:endParaRPr>
        </a:p>
        <a:p>
          <a:r>
            <a:rPr kumimoji="1" lang="ja-JP" altLang="ja-JP" sz="1100">
              <a:solidFill>
                <a:schemeClr val="dk1"/>
              </a:solidFill>
              <a:effectLst/>
              <a:latin typeface="+mn-lt"/>
              <a:ea typeface="+mn-ea"/>
              <a:cs typeface="+mn-cs"/>
            </a:rPr>
            <a:t>　一般会計については、黒字額がほぼ横ばいであり、要因としては、地方税及び地方消費税交付金、ふるさと納税寄付金の増によるものと考える。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17957962</v>
      </c>
      <c r="BO4" s="371"/>
      <c r="BP4" s="371"/>
      <c r="BQ4" s="371"/>
      <c r="BR4" s="371"/>
      <c r="BS4" s="371"/>
      <c r="BT4" s="371"/>
      <c r="BU4" s="372"/>
      <c r="BV4" s="370">
        <v>18015832</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10.8</v>
      </c>
      <c r="CU4" s="377"/>
      <c r="CV4" s="377"/>
      <c r="CW4" s="377"/>
      <c r="CX4" s="377"/>
      <c r="CY4" s="377"/>
      <c r="CZ4" s="377"/>
      <c r="DA4" s="378"/>
      <c r="DB4" s="376">
        <v>10.9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17075261</v>
      </c>
      <c r="BO5" s="439"/>
      <c r="BP5" s="439"/>
      <c r="BQ5" s="439"/>
      <c r="BR5" s="439"/>
      <c r="BS5" s="439"/>
      <c r="BT5" s="439"/>
      <c r="BU5" s="440"/>
      <c r="BV5" s="438">
        <v>17114694</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82.4</v>
      </c>
      <c r="CU5" s="405"/>
      <c r="CV5" s="405"/>
      <c r="CW5" s="405"/>
      <c r="CX5" s="405"/>
      <c r="CY5" s="405"/>
      <c r="CZ5" s="405"/>
      <c r="DA5" s="406"/>
      <c r="DB5" s="404">
        <v>78.3</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882701</v>
      </c>
      <c r="BO6" s="439"/>
      <c r="BP6" s="439"/>
      <c r="BQ6" s="439"/>
      <c r="BR6" s="439"/>
      <c r="BS6" s="439"/>
      <c r="BT6" s="439"/>
      <c r="BU6" s="440"/>
      <c r="BV6" s="438">
        <v>901138</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83.5</v>
      </c>
      <c r="CU6" s="445"/>
      <c r="CV6" s="445"/>
      <c r="CW6" s="445"/>
      <c r="CX6" s="445"/>
      <c r="CY6" s="445"/>
      <c r="CZ6" s="445"/>
      <c r="DA6" s="446"/>
      <c r="DB6" s="444">
        <v>82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98</v>
      </c>
      <c r="AV7" s="434"/>
      <c r="AW7" s="434"/>
      <c r="AX7" s="434"/>
      <c r="AY7" s="435" t="s">
        <v>109</v>
      </c>
      <c r="AZ7" s="436"/>
      <c r="BA7" s="436"/>
      <c r="BB7" s="436"/>
      <c r="BC7" s="436"/>
      <c r="BD7" s="436"/>
      <c r="BE7" s="436"/>
      <c r="BF7" s="436"/>
      <c r="BG7" s="436"/>
      <c r="BH7" s="436"/>
      <c r="BI7" s="436"/>
      <c r="BJ7" s="436"/>
      <c r="BK7" s="436"/>
      <c r="BL7" s="436"/>
      <c r="BM7" s="437"/>
      <c r="BN7" s="438">
        <v>57024</v>
      </c>
      <c r="BO7" s="439"/>
      <c r="BP7" s="439"/>
      <c r="BQ7" s="439"/>
      <c r="BR7" s="439"/>
      <c r="BS7" s="439"/>
      <c r="BT7" s="439"/>
      <c r="BU7" s="440"/>
      <c r="BV7" s="438">
        <v>59250</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7624814</v>
      </c>
      <c r="CU7" s="439"/>
      <c r="CV7" s="439"/>
      <c r="CW7" s="439"/>
      <c r="CX7" s="439"/>
      <c r="CY7" s="439"/>
      <c r="CZ7" s="439"/>
      <c r="DA7" s="440"/>
      <c r="DB7" s="438">
        <v>7743068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825677</v>
      </c>
      <c r="BO8" s="439"/>
      <c r="BP8" s="439"/>
      <c r="BQ8" s="439"/>
      <c r="BR8" s="439"/>
      <c r="BS8" s="439"/>
      <c r="BT8" s="439"/>
      <c r="BU8" s="440"/>
      <c r="BV8" s="438">
        <v>841888</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0.43</v>
      </c>
      <c r="CU8" s="448"/>
      <c r="CV8" s="448"/>
      <c r="CW8" s="448"/>
      <c r="CX8" s="448"/>
      <c r="CY8" s="448"/>
      <c r="CZ8" s="448"/>
      <c r="DA8" s="449"/>
      <c r="DB8" s="447">
        <v>0.43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30941</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98</v>
      </c>
      <c r="AV9" s="434"/>
      <c r="AW9" s="434"/>
      <c r="AX9" s="434"/>
      <c r="AY9" s="435" t="s">
        <v>119</v>
      </c>
      <c r="AZ9" s="436"/>
      <c r="BA9" s="436"/>
      <c r="BB9" s="436"/>
      <c r="BC9" s="436"/>
      <c r="BD9" s="436"/>
      <c r="BE9" s="436"/>
      <c r="BF9" s="436"/>
      <c r="BG9" s="436"/>
      <c r="BH9" s="436"/>
      <c r="BI9" s="436"/>
      <c r="BJ9" s="436"/>
      <c r="BK9" s="436"/>
      <c r="BL9" s="436"/>
      <c r="BM9" s="437"/>
      <c r="BN9" s="438">
        <v>-16211</v>
      </c>
      <c r="BO9" s="439"/>
      <c r="BP9" s="439"/>
      <c r="BQ9" s="439"/>
      <c r="BR9" s="439"/>
      <c r="BS9" s="439"/>
      <c r="BT9" s="439"/>
      <c r="BU9" s="440"/>
      <c r="BV9" s="438">
        <v>164418</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12</v>
      </c>
      <c r="CU9" s="405"/>
      <c r="CV9" s="405"/>
      <c r="CW9" s="405"/>
      <c r="CX9" s="405"/>
      <c r="CY9" s="405"/>
      <c r="CZ9" s="405"/>
      <c r="DA9" s="406"/>
      <c r="DB9" s="404">
        <v>12.9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29066</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112</v>
      </c>
      <c r="AV10" s="434"/>
      <c r="AW10" s="434"/>
      <c r="AX10" s="434"/>
      <c r="AY10" s="435" t="s">
        <v>123</v>
      </c>
      <c r="AZ10" s="436"/>
      <c r="BA10" s="436"/>
      <c r="BB10" s="436"/>
      <c r="BC10" s="436"/>
      <c r="BD10" s="436"/>
      <c r="BE10" s="436"/>
      <c r="BF10" s="436"/>
      <c r="BG10" s="436"/>
      <c r="BH10" s="436"/>
      <c r="BI10" s="436"/>
      <c r="BJ10" s="436"/>
      <c r="BK10" s="436"/>
      <c r="BL10" s="436"/>
      <c r="BM10" s="437"/>
      <c r="BN10" s="438">
        <v>422470</v>
      </c>
      <c r="BO10" s="439"/>
      <c r="BP10" s="439"/>
      <c r="BQ10" s="439"/>
      <c r="BR10" s="439"/>
      <c r="BS10" s="439"/>
      <c r="BT10" s="439"/>
      <c r="BU10" s="440"/>
      <c r="BV10" s="438">
        <v>1093976</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98</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32630</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98</v>
      </c>
      <c r="AV12" s="434"/>
      <c r="AW12" s="434"/>
      <c r="AX12" s="434"/>
      <c r="AY12" s="435" t="s">
        <v>137</v>
      </c>
      <c r="AZ12" s="436"/>
      <c r="BA12" s="436"/>
      <c r="BB12" s="436"/>
      <c r="BC12" s="436"/>
      <c r="BD12" s="436"/>
      <c r="BE12" s="436"/>
      <c r="BF12" s="436"/>
      <c r="BG12" s="436"/>
      <c r="BH12" s="436"/>
      <c r="BI12" s="436"/>
      <c r="BJ12" s="436"/>
      <c r="BK12" s="436"/>
      <c r="BL12" s="436"/>
      <c r="BM12" s="437"/>
      <c r="BN12" s="438">
        <v>454790</v>
      </c>
      <c r="BO12" s="439"/>
      <c r="BP12" s="439"/>
      <c r="BQ12" s="439"/>
      <c r="BR12" s="439"/>
      <c r="BS12" s="439"/>
      <c r="BT12" s="439"/>
      <c r="BU12" s="440"/>
      <c r="BV12" s="438">
        <v>448930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32438</v>
      </c>
      <c r="S13" s="492"/>
      <c r="T13" s="492"/>
      <c r="U13" s="492"/>
      <c r="V13" s="493"/>
      <c r="W13" s="417" t="s">
        <v>141</v>
      </c>
      <c r="X13" s="418"/>
      <c r="Y13" s="418"/>
      <c r="Z13" s="418"/>
      <c r="AA13" s="418"/>
      <c r="AB13" s="408"/>
      <c r="AC13" s="458">
        <v>1030</v>
      </c>
      <c r="AD13" s="459"/>
      <c r="AE13" s="459"/>
      <c r="AF13" s="459"/>
      <c r="AG13" s="501"/>
      <c r="AH13" s="458">
        <v>1095</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-48531</v>
      </c>
      <c r="BO13" s="439"/>
      <c r="BP13" s="439"/>
      <c r="BQ13" s="439"/>
      <c r="BR13" s="439"/>
      <c r="BS13" s="439"/>
      <c r="BT13" s="439"/>
      <c r="BU13" s="440"/>
      <c r="BV13" s="438">
        <v>809464</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8.5</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32146</v>
      </c>
      <c r="S14" s="492"/>
      <c r="T14" s="492"/>
      <c r="U14" s="492"/>
      <c r="V14" s="493"/>
      <c r="W14" s="397"/>
      <c r="X14" s="398"/>
      <c r="Y14" s="398"/>
      <c r="Z14" s="398"/>
      <c r="AA14" s="398"/>
      <c r="AB14" s="387"/>
      <c r="AC14" s="494">
        <v>7.8</v>
      </c>
      <c r="AD14" s="495"/>
      <c r="AE14" s="495"/>
      <c r="AF14" s="495"/>
      <c r="AG14" s="496"/>
      <c r="AH14" s="494">
        <v>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v>8.6999999999999993</v>
      </c>
      <c r="CU14" s="506"/>
      <c r="CV14" s="506"/>
      <c r="CW14" s="506"/>
      <c r="CX14" s="506"/>
      <c r="CY14" s="506"/>
      <c r="CZ14" s="506"/>
      <c r="DA14" s="507"/>
      <c r="DB14" s="505">
        <v>23.8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31991</v>
      </c>
      <c r="S15" s="492"/>
      <c r="T15" s="492"/>
      <c r="U15" s="492"/>
      <c r="V15" s="493"/>
      <c r="W15" s="417" t="s">
        <v>149</v>
      </c>
      <c r="X15" s="418"/>
      <c r="Y15" s="418"/>
      <c r="Z15" s="418"/>
      <c r="AA15" s="418"/>
      <c r="AB15" s="408"/>
      <c r="AC15" s="458">
        <v>2154</v>
      </c>
      <c r="AD15" s="459"/>
      <c r="AE15" s="459"/>
      <c r="AF15" s="459"/>
      <c r="AG15" s="501"/>
      <c r="AH15" s="458">
        <v>2022</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2952088</v>
      </c>
      <c r="BO15" s="371"/>
      <c r="BP15" s="371"/>
      <c r="BQ15" s="371"/>
      <c r="BR15" s="371"/>
      <c r="BS15" s="371"/>
      <c r="BT15" s="371"/>
      <c r="BU15" s="372"/>
      <c r="BV15" s="370">
        <v>2815812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16.3</v>
      </c>
      <c r="AD16" s="495"/>
      <c r="AE16" s="495"/>
      <c r="AF16" s="495"/>
      <c r="AG16" s="496"/>
      <c r="AH16" s="494">
        <v>16.7</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6780698</v>
      </c>
      <c r="BO16" s="439"/>
      <c r="BP16" s="439"/>
      <c r="BQ16" s="439"/>
      <c r="BR16" s="439"/>
      <c r="BS16" s="439"/>
      <c r="BT16" s="439"/>
      <c r="BU16" s="440"/>
      <c r="BV16" s="438">
        <v>6693503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9991</v>
      </c>
      <c r="AD17" s="459"/>
      <c r="AE17" s="459"/>
      <c r="AF17" s="459"/>
      <c r="AG17" s="501"/>
      <c r="AH17" s="458">
        <v>8991</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3696142</v>
      </c>
      <c r="BO17" s="439"/>
      <c r="BP17" s="439"/>
      <c r="BQ17" s="439"/>
      <c r="BR17" s="439"/>
      <c r="BS17" s="439"/>
      <c r="BT17" s="439"/>
      <c r="BU17" s="440"/>
      <c r="BV17" s="438">
        <v>3521280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159</v>
      </c>
      <c r="C18" s="450"/>
      <c r="D18" s="450"/>
      <c r="E18" s="522"/>
      <c r="F18" s="522"/>
      <c r="G18" s="522"/>
      <c r="H18" s="522"/>
      <c r="I18" s="522"/>
      <c r="J18" s="522"/>
      <c r="K18" s="522"/>
      <c r="L18" s="523">
        <v>26.96</v>
      </c>
      <c r="M18" s="523"/>
      <c r="N18" s="523"/>
      <c r="O18" s="523"/>
      <c r="P18" s="523"/>
      <c r="Q18" s="523"/>
      <c r="R18" s="524"/>
      <c r="S18" s="524"/>
      <c r="T18" s="524"/>
      <c r="U18" s="524"/>
      <c r="V18" s="525"/>
      <c r="W18" s="419"/>
      <c r="X18" s="420"/>
      <c r="Y18" s="420"/>
      <c r="Z18" s="420"/>
      <c r="AA18" s="420"/>
      <c r="AB18" s="411"/>
      <c r="AC18" s="526">
        <v>75.8</v>
      </c>
      <c r="AD18" s="527"/>
      <c r="AE18" s="527"/>
      <c r="AF18" s="527"/>
      <c r="AG18" s="528"/>
      <c r="AH18" s="526">
        <v>74.3</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6398894</v>
      </c>
      <c r="BO18" s="439"/>
      <c r="BP18" s="439"/>
      <c r="BQ18" s="439"/>
      <c r="BR18" s="439"/>
      <c r="BS18" s="439"/>
      <c r="BT18" s="439"/>
      <c r="BU18" s="440"/>
      <c r="BV18" s="438">
        <v>6196575</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161</v>
      </c>
      <c r="C19" s="450"/>
      <c r="D19" s="450"/>
      <c r="E19" s="522"/>
      <c r="F19" s="522"/>
      <c r="G19" s="522"/>
      <c r="H19" s="522"/>
      <c r="I19" s="522"/>
      <c r="J19" s="522"/>
      <c r="K19" s="522"/>
      <c r="L19" s="530">
        <v>1148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11138343</v>
      </c>
      <c r="BO19" s="439"/>
      <c r="BP19" s="439"/>
      <c r="BQ19" s="439"/>
      <c r="BR19" s="439"/>
      <c r="BS19" s="439"/>
      <c r="BT19" s="439"/>
      <c r="BU19" s="440"/>
      <c r="BV19" s="438">
        <v>10535462</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163</v>
      </c>
      <c r="C20" s="450"/>
      <c r="D20" s="450"/>
      <c r="E20" s="522"/>
      <c r="F20" s="522"/>
      <c r="G20" s="522"/>
      <c r="H20" s="522"/>
      <c r="I20" s="522"/>
      <c r="J20" s="522"/>
      <c r="K20" s="522"/>
      <c r="L20" s="530">
        <v>10680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12057423</v>
      </c>
      <c r="BO22" s="371"/>
      <c r="BP22" s="371"/>
      <c r="BQ22" s="371"/>
      <c r="BR22" s="371"/>
      <c r="BS22" s="371"/>
      <c r="BT22" s="371"/>
      <c r="BU22" s="372"/>
      <c r="BV22" s="370">
        <v>12925942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9120064</v>
      </c>
      <c r="BO23" s="439"/>
      <c r="BP23" s="439"/>
      <c r="BQ23" s="439"/>
      <c r="BR23" s="439"/>
      <c r="BS23" s="439"/>
      <c r="BT23" s="439"/>
      <c r="BU23" s="440"/>
      <c r="BV23" s="438">
        <v>9769309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173</v>
      </c>
      <c r="F24" s="431"/>
      <c r="G24" s="431"/>
      <c r="H24" s="431"/>
      <c r="I24" s="431"/>
      <c r="J24" s="431"/>
      <c r="K24" s="432"/>
      <c r="L24" s="458">
        <v>1</v>
      </c>
      <c r="M24" s="459"/>
      <c r="N24" s="459"/>
      <c r="O24" s="459"/>
      <c r="P24" s="501"/>
      <c r="Q24" s="458">
        <v>7580</v>
      </c>
      <c r="R24" s="459"/>
      <c r="S24" s="459"/>
      <c r="T24" s="459"/>
      <c r="U24" s="459"/>
      <c r="V24" s="501"/>
      <c r="W24" s="566"/>
      <c r="X24" s="554"/>
      <c r="Y24" s="555"/>
      <c r="Z24" s="457" t="s">
        <v>174</v>
      </c>
      <c r="AA24" s="431"/>
      <c r="AB24" s="431"/>
      <c r="AC24" s="431"/>
      <c r="AD24" s="431"/>
      <c r="AE24" s="431"/>
      <c r="AF24" s="431"/>
      <c r="AG24" s="432"/>
      <c r="AH24" s="458">
        <v>186</v>
      </c>
      <c r="AI24" s="459"/>
      <c r="AJ24" s="459"/>
      <c r="AK24" s="459"/>
      <c r="AL24" s="501"/>
      <c r="AM24" s="458">
        <v>558744</v>
      </c>
      <c r="AN24" s="459"/>
      <c r="AO24" s="459"/>
      <c r="AP24" s="459"/>
      <c r="AQ24" s="459"/>
      <c r="AR24" s="501"/>
      <c r="AS24" s="458">
        <v>3004</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8041376</v>
      </c>
      <c r="BO24" s="439"/>
      <c r="BP24" s="439"/>
      <c r="BQ24" s="439"/>
      <c r="BR24" s="439"/>
      <c r="BS24" s="439"/>
      <c r="BT24" s="439"/>
      <c r="BU24" s="440"/>
      <c r="BV24" s="438">
        <v>8598092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176</v>
      </c>
      <c r="F25" s="431"/>
      <c r="G25" s="431"/>
      <c r="H25" s="431"/>
      <c r="I25" s="431"/>
      <c r="J25" s="431"/>
      <c r="K25" s="432"/>
      <c r="L25" s="458">
        <v>1</v>
      </c>
      <c r="M25" s="459"/>
      <c r="N25" s="459"/>
      <c r="O25" s="459"/>
      <c r="P25" s="501"/>
      <c r="Q25" s="458">
        <v>6230</v>
      </c>
      <c r="R25" s="459"/>
      <c r="S25" s="459"/>
      <c r="T25" s="459"/>
      <c r="U25" s="459"/>
      <c r="V25" s="501"/>
      <c r="W25" s="566"/>
      <c r="X25" s="554"/>
      <c r="Y25" s="555"/>
      <c r="Z25" s="457" t="s">
        <v>177</v>
      </c>
      <c r="AA25" s="431"/>
      <c r="AB25" s="431"/>
      <c r="AC25" s="431"/>
      <c r="AD25" s="431"/>
      <c r="AE25" s="431"/>
      <c r="AF25" s="431"/>
      <c r="AG25" s="432"/>
      <c r="AH25" s="458" t="s">
        <v>139</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738929</v>
      </c>
      <c r="BO25" s="371"/>
      <c r="BP25" s="371"/>
      <c r="BQ25" s="371"/>
      <c r="BR25" s="371"/>
      <c r="BS25" s="371"/>
      <c r="BT25" s="371"/>
      <c r="BU25" s="372"/>
      <c r="BV25" s="370">
        <v>708122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5910</v>
      </c>
      <c r="R26" s="459"/>
      <c r="S26" s="459"/>
      <c r="T26" s="459"/>
      <c r="U26" s="459"/>
      <c r="V26" s="501"/>
      <c r="W26" s="566"/>
      <c r="X26" s="554"/>
      <c r="Y26" s="555"/>
      <c r="Z26" s="457" t="s">
        <v>181</v>
      </c>
      <c r="AA26" s="578"/>
      <c r="AB26" s="578"/>
      <c r="AC26" s="578"/>
      <c r="AD26" s="578"/>
      <c r="AE26" s="578"/>
      <c r="AF26" s="578"/>
      <c r="AG26" s="579"/>
      <c r="AH26" s="458">
        <v>2</v>
      </c>
      <c r="AI26" s="459"/>
      <c r="AJ26" s="459"/>
      <c r="AK26" s="459"/>
      <c r="AL26" s="501"/>
      <c r="AM26" s="458" t="s">
        <v>182</v>
      </c>
      <c r="AN26" s="459"/>
      <c r="AO26" s="459"/>
      <c r="AP26" s="459"/>
      <c r="AQ26" s="459"/>
      <c r="AR26" s="501"/>
      <c r="AS26" s="458" t="s">
        <v>183</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178</v>
      </c>
      <c r="BO26" s="439"/>
      <c r="BP26" s="439"/>
      <c r="BQ26" s="439"/>
      <c r="BR26" s="439"/>
      <c r="BS26" s="439"/>
      <c r="BT26" s="439"/>
      <c r="BU26" s="440"/>
      <c r="BV26" s="438" t="s">
        <v>178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3100</v>
      </c>
      <c r="R27" s="459"/>
      <c r="S27" s="459"/>
      <c r="T27" s="459"/>
      <c r="U27" s="459"/>
      <c r="V27" s="501"/>
      <c r="W27" s="566"/>
      <c r="X27" s="554"/>
      <c r="Y27" s="555"/>
      <c r="Z27" s="457" t="s">
        <v>186</v>
      </c>
      <c r="AA27" s="431"/>
      <c r="AB27" s="431"/>
      <c r="AC27" s="431"/>
      <c r="AD27" s="431"/>
      <c r="AE27" s="431"/>
      <c r="AF27" s="431"/>
      <c r="AG27" s="432"/>
      <c r="AH27" s="458">
        <v>14</v>
      </c>
      <c r="AI27" s="459"/>
      <c r="AJ27" s="459"/>
      <c r="AK27" s="459"/>
      <c r="AL27" s="501"/>
      <c r="AM27" s="458">
        <v>40586</v>
      </c>
      <c r="AN27" s="459"/>
      <c r="AO27" s="459"/>
      <c r="AP27" s="459"/>
      <c r="AQ27" s="459"/>
      <c r="AR27" s="501"/>
      <c r="AS27" s="458">
        <v>2899</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137327</v>
      </c>
      <c r="BO27" s="548"/>
      <c r="BP27" s="548"/>
      <c r="BQ27" s="548"/>
      <c r="BR27" s="548"/>
      <c r="BS27" s="548"/>
      <c r="BT27" s="548"/>
      <c r="BU27" s="549"/>
      <c r="BV27" s="547">
        <v>137205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2540</v>
      </c>
      <c r="R28" s="459"/>
      <c r="S28" s="459"/>
      <c r="T28" s="459"/>
      <c r="U28" s="459"/>
      <c r="V28" s="501"/>
      <c r="W28" s="566"/>
      <c r="X28" s="554"/>
      <c r="Y28" s="555"/>
      <c r="Z28" s="457" t="s">
        <v>189</v>
      </c>
      <c r="AA28" s="431"/>
      <c r="AB28" s="431"/>
      <c r="AC28" s="431"/>
      <c r="AD28" s="431"/>
      <c r="AE28" s="431"/>
      <c r="AF28" s="431"/>
      <c r="AG28" s="432"/>
      <c r="AH28" s="458" t="s">
        <v>178</v>
      </c>
      <c r="AI28" s="459"/>
      <c r="AJ28" s="459"/>
      <c r="AK28" s="459"/>
      <c r="AL28" s="501"/>
      <c r="AM28" s="458" t="s">
        <v>178</v>
      </c>
      <c r="AN28" s="459"/>
      <c r="AO28" s="459"/>
      <c r="AP28" s="459"/>
      <c r="AQ28" s="459"/>
      <c r="AR28" s="501"/>
      <c r="AS28" s="458" t="s">
        <v>178</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1545642</v>
      </c>
      <c r="BO28" s="371"/>
      <c r="BP28" s="371"/>
      <c r="BQ28" s="371"/>
      <c r="BR28" s="371"/>
      <c r="BS28" s="371"/>
      <c r="BT28" s="371"/>
      <c r="BU28" s="372"/>
      <c r="BV28" s="370">
        <v>1577962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14</v>
      </c>
      <c r="M29" s="459"/>
      <c r="N29" s="459"/>
      <c r="O29" s="459"/>
      <c r="P29" s="501"/>
      <c r="Q29" s="458">
        <v>2340</v>
      </c>
      <c r="R29" s="459"/>
      <c r="S29" s="459"/>
      <c r="T29" s="459"/>
      <c r="U29" s="459"/>
      <c r="V29" s="501"/>
      <c r="W29" s="567"/>
      <c r="X29" s="568"/>
      <c r="Y29" s="569"/>
      <c r="Z29" s="457" t="s">
        <v>192</v>
      </c>
      <c r="AA29" s="431"/>
      <c r="AB29" s="431"/>
      <c r="AC29" s="431"/>
      <c r="AD29" s="431"/>
      <c r="AE29" s="431"/>
      <c r="AF29" s="431"/>
      <c r="AG29" s="432"/>
      <c r="AH29" s="458">
        <v>200</v>
      </c>
      <c r="AI29" s="459"/>
      <c r="AJ29" s="459"/>
      <c r="AK29" s="459"/>
      <c r="AL29" s="501"/>
      <c r="AM29" s="458">
        <v>599330</v>
      </c>
      <c r="AN29" s="459"/>
      <c r="AO29" s="459"/>
      <c r="AP29" s="459"/>
      <c r="AQ29" s="459"/>
      <c r="AR29" s="501"/>
      <c r="AS29" s="458">
        <v>2997</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350607</v>
      </c>
      <c r="BO29" s="439"/>
      <c r="BP29" s="439"/>
      <c r="BQ29" s="439"/>
      <c r="BR29" s="439"/>
      <c r="BS29" s="439"/>
      <c r="BT29" s="439"/>
      <c r="BU29" s="440"/>
      <c r="BV29" s="438">
        <v>250310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3330289</v>
      </c>
      <c r="BO30" s="548"/>
      <c r="BP30" s="548"/>
      <c r="BQ30" s="548"/>
      <c r="BR30" s="548"/>
      <c r="BS30" s="548"/>
      <c r="BT30" s="548"/>
      <c r="BU30" s="549"/>
      <c r="BV30" s="547">
        <v>2631723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203</v>
      </c>
      <c r="V33" s="425"/>
      <c r="W33" s="396" t="s">
        <v>202</v>
      </c>
      <c r="X33" s="396"/>
      <c r="Y33" s="396"/>
      <c r="Z33" s="396"/>
      <c r="AA33" s="396"/>
      <c r="AB33" s="396"/>
      <c r="AC33" s="396"/>
      <c r="AD33" s="396"/>
      <c r="AE33" s="396"/>
      <c r="AF33" s="396"/>
      <c r="AG33" s="396"/>
      <c r="AH33" s="396"/>
      <c r="AI33" s="396"/>
      <c r="AJ33" s="396"/>
      <c r="AK33" s="396"/>
      <c r="AL33" s="206"/>
      <c r="AM33" s="425" t="s">
        <v>201</v>
      </c>
      <c r="AN33" s="425"/>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25" t="s">
        <v>205</v>
      </c>
      <c r="BX33" s="425"/>
      <c r="BY33" s="396" t="s">
        <v>207</v>
      </c>
      <c r="BZ33" s="396"/>
      <c r="CA33" s="396"/>
      <c r="CB33" s="396"/>
      <c r="CC33" s="396"/>
      <c r="CD33" s="396"/>
      <c r="CE33" s="396"/>
      <c r="CF33" s="396"/>
      <c r="CG33" s="396"/>
      <c r="CH33" s="396"/>
      <c r="CI33" s="396"/>
      <c r="CJ33" s="396"/>
      <c r="CK33" s="396"/>
      <c r="CL33" s="396"/>
      <c r="CM33" s="396"/>
      <c r="CN33" s="206"/>
      <c r="CO33" s="425" t="s">
        <v>208</v>
      </c>
      <c r="CP33" s="425"/>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IF('各会計、関係団体の財政状況及び健全化判断比率'!B30="","",'各会計、関係団体の財政状況及び健全化判断比率'!B30)</f>
        <v>集落排水事業特別会計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1UYfwQBuZGK929d/D++9Iw0qna1ceXYQ3x62giQ9d0Y096ajopyuwr/iL/60Dp6CQJCfpwzmrSLStwNTuKaRw==" saltValue="Ijy5y5+D8IvmLVJzUYn4E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572</v>
      </c>
      <c r="D34" s="1151"/>
      <c r="E34" s="1152"/>
      <c r="F34" s="32" t="s">
        <v>573</v>
      </c>
      <c r="G34" s="33" t="s">
        <v>574</v>
      </c>
      <c r="H34" s="33">
        <v>0.16</v>
      </c>
      <c r="I34" s="33">
        <v>0.67</v>
      </c>
      <c r="J34" s="34" t="s">
        <v>575</v>
      </c>
      <c r="K34" s="22"/>
      <c r="L34" s="22"/>
      <c r="M34" s="22"/>
      <c r="N34" s="22"/>
      <c r="O34" s="22"/>
      <c r="P34" s="22"/>
    </row>
    <row r="35" spans="1:16" ht="39" customHeight="1" x14ac:dyDescent="0.15">
      <c r="A35" s="22"/>
      <c r="B35" s="35"/>
      <c r="C35" s="1145" t="s">
        <v>576</v>
      </c>
      <c r="D35" s="1146"/>
      <c r="E35" s="1147"/>
      <c r="F35" s="36">
        <v>8.83</v>
      </c>
      <c r="G35" s="37">
        <v>8.33</v>
      </c>
      <c r="H35" s="37">
        <v>9.42</v>
      </c>
      <c r="I35" s="37">
        <v>10.86</v>
      </c>
      <c r="J35" s="38">
        <v>10.82</v>
      </c>
      <c r="K35" s="22"/>
      <c r="L35" s="22"/>
      <c r="M35" s="22"/>
      <c r="N35" s="22"/>
      <c r="O35" s="22"/>
      <c r="P35" s="22"/>
    </row>
    <row r="36" spans="1:16" ht="39" customHeight="1" x14ac:dyDescent="0.15">
      <c r="A36" s="22"/>
      <c r="B36" s="35"/>
      <c r="C36" s="1145" t="s">
        <v>577</v>
      </c>
      <c r="D36" s="1146"/>
      <c r="E36" s="1147"/>
      <c r="F36" s="36">
        <v>0.04</v>
      </c>
      <c r="G36" s="37">
        <v>0.06</v>
      </c>
      <c r="H36" s="37">
        <v>0.04</v>
      </c>
      <c r="I36" s="37">
        <v>0.03</v>
      </c>
      <c r="J36" s="38">
        <v>0.03</v>
      </c>
      <c r="K36" s="22"/>
      <c r="L36" s="22"/>
      <c r="M36" s="22"/>
      <c r="N36" s="22"/>
      <c r="O36" s="22"/>
      <c r="P36" s="22"/>
    </row>
    <row r="37" spans="1:16" ht="39" customHeight="1" x14ac:dyDescent="0.15">
      <c r="A37" s="22"/>
      <c r="B37" s="35"/>
      <c r="C37" s="1145" t="s">
        <v>578</v>
      </c>
      <c r="D37" s="1146"/>
      <c r="E37" s="1147"/>
      <c r="F37" s="36">
        <v>0</v>
      </c>
      <c r="G37" s="37">
        <v>0</v>
      </c>
      <c r="H37" s="37">
        <v>0</v>
      </c>
      <c r="I37" s="37">
        <v>0</v>
      </c>
      <c r="J37" s="38">
        <v>0</v>
      </c>
      <c r="K37" s="22"/>
      <c r="L37" s="22"/>
      <c r="M37" s="22"/>
      <c r="N37" s="22"/>
      <c r="O37" s="22"/>
      <c r="P37" s="22"/>
    </row>
    <row r="38" spans="1:16" ht="39" customHeight="1" x14ac:dyDescent="0.15">
      <c r="A38" s="22"/>
      <c r="B38" s="35"/>
      <c r="C38" s="1145" t="s">
        <v>579</v>
      </c>
      <c r="D38" s="1146"/>
      <c r="E38" s="1147"/>
      <c r="F38" s="36">
        <v>0.01</v>
      </c>
      <c r="G38" s="37">
        <v>0</v>
      </c>
      <c r="H38" s="37">
        <v>0.01</v>
      </c>
      <c r="I38" s="37">
        <v>0.01</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581</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rp+5CewHCnCJcx7EbIDriAz4C99qIoorBfHwjqfuLOPKGWA3t1gFwgS/GKk9EGIgIUePCQg8ccKjeg9Oj13ag==" saltValue="TEpfNutrwh18AIaskh92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G33" zoomScale="80" zoomScaleNormal="80" zoomScaleSheetLayoutView="55" workbookViewId="0">
      <selection activeCell="R54" sqref="R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1403</v>
      </c>
      <c r="L45" s="60">
        <v>1379</v>
      </c>
      <c r="M45" s="60">
        <v>1353</v>
      </c>
      <c r="N45" s="60">
        <v>1357</v>
      </c>
      <c r="O45" s="61">
        <v>1339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26</v>
      </c>
      <c r="L48" s="64">
        <v>27</v>
      </c>
      <c r="M48" s="64">
        <v>27</v>
      </c>
      <c r="N48" s="64">
        <v>26</v>
      </c>
      <c r="O48" s="65">
        <v>23</v>
      </c>
      <c r="P48" s="48"/>
      <c r="Q48" s="48"/>
      <c r="R48" s="48"/>
      <c r="S48" s="48"/>
      <c r="T48" s="48"/>
      <c r="U48" s="48"/>
    </row>
    <row r="49" spans="1:21" ht="30.75" customHeight="1" x14ac:dyDescent="0.15">
      <c r="A49" s="48"/>
      <c r="B49" s="1155"/>
      <c r="C49" s="1156"/>
      <c r="D49" s="62"/>
      <c r="E49" s="1161" t="s">
        <v>16</v>
      </c>
      <c r="F49" s="1161"/>
      <c r="G49" s="1161"/>
      <c r="H49" s="1161"/>
      <c r="I49" s="1161"/>
      <c r="J49" s="1162"/>
      <c r="K49" s="63">
        <v>70</v>
      </c>
      <c r="L49" s="64">
        <v>74</v>
      </c>
      <c r="M49" s="64">
        <v>79</v>
      </c>
      <c r="N49" s="64">
        <v>81</v>
      </c>
      <c r="O49" s="65">
        <v>84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925</v>
      </c>
      <c r="L52" s="64">
        <v>919</v>
      </c>
      <c r="M52" s="64">
        <v>912</v>
      </c>
      <c r="N52" s="64">
        <v>893</v>
      </c>
      <c r="O52" s="65">
        <v>867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574</v>
      </c>
      <c r="L53" s="69">
        <v>561</v>
      </c>
      <c r="M53" s="69">
        <v>547</v>
      </c>
      <c r="N53" s="69">
        <v>571</v>
      </c>
      <c r="O53" s="70">
        <v>579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ISrw2Q6JVbdc/hI4u9YV7gWvZYBe8Kv9eR+nNfqwtY91NkFaabZl3q/cop02SJVNVgvgRx3E4djT48zh38k+A==" saltValue="CgUDAUmoKdZ0xjnvDQaj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9"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14438</v>
      </c>
      <c r="J41" s="356">
        <v>13980</v>
      </c>
      <c r="K41" s="356">
        <v>13558</v>
      </c>
      <c r="L41" s="356">
        <v>13377</v>
      </c>
      <c r="M41" s="357">
        <v>12333</v>
      </c>
    </row>
    <row r="42" spans="2:13" ht="27.75" customHeight="1" x14ac:dyDescent="0.15">
      <c r="B42" s="1186"/>
      <c r="C42" s="1187"/>
      <c r="D42" s="106"/>
      <c r="E42" s="1192" t="s">
        <v>34</v>
      </c>
      <c r="F42" s="1192"/>
      <c r="G42" s="1192"/>
      <c r="H42" s="1193"/>
      <c r="I42" s="358" t="s">
        <v>524</v>
      </c>
      <c r="J42" s="359" t="s">
        <v>524</v>
      </c>
      <c r="K42" s="359" t="s">
        <v>524</v>
      </c>
      <c r="L42" s="359" t="s">
        <v>524</v>
      </c>
      <c r="M42" s="360" t="s">
        <v>524</v>
      </c>
    </row>
    <row r="43" spans="2:13" ht="27.75" customHeight="1" x14ac:dyDescent="0.15">
      <c r="B43" s="1186"/>
      <c r="C43" s="1187"/>
      <c r="D43" s="106"/>
      <c r="E43" s="1192" t="s">
        <v>35</v>
      </c>
      <c r="F43" s="1192"/>
      <c r="G43" s="1192"/>
      <c r="H43" s="1193"/>
      <c r="I43" s="358">
        <v>373</v>
      </c>
      <c r="J43" s="359">
        <v>353</v>
      </c>
      <c r="K43" s="359">
        <v>371</v>
      </c>
      <c r="L43" s="359">
        <v>309</v>
      </c>
      <c r="M43" s="360">
        <v>292</v>
      </c>
    </row>
    <row r="44" spans="2:13" ht="27.75" customHeight="1" x14ac:dyDescent="0.15">
      <c r="B44" s="1186"/>
      <c r="C44" s="1187"/>
      <c r="D44" s="106"/>
      <c r="E44" s="1192" t="s">
        <v>36</v>
      </c>
      <c r="F44" s="1192"/>
      <c r="G44" s="1192"/>
      <c r="H44" s="1193"/>
      <c r="I44" s="358">
        <v>669</v>
      </c>
      <c r="J44" s="359">
        <v>667</v>
      </c>
      <c r="K44" s="359">
        <v>635</v>
      </c>
      <c r="L44" s="359">
        <v>515</v>
      </c>
      <c r="M44" s="360">
        <v>664</v>
      </c>
    </row>
    <row r="45" spans="2:13" ht="27.75" customHeight="1" x14ac:dyDescent="0.15">
      <c r="B45" s="1186"/>
      <c r="C45" s="1187"/>
      <c r="D45" s="106"/>
      <c r="E45" s="1192" t="s">
        <v>37</v>
      </c>
      <c r="F45" s="1192"/>
      <c r="G45" s="1192"/>
      <c r="H45" s="1193"/>
      <c r="I45" s="358">
        <v>406</v>
      </c>
      <c r="J45" s="359">
        <v>393</v>
      </c>
      <c r="K45" s="359">
        <v>428</v>
      </c>
      <c r="L45" s="359">
        <v>286</v>
      </c>
      <c r="M45" s="360">
        <v>203</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1902</v>
      </c>
      <c r="J50" s="359">
        <v>2142</v>
      </c>
      <c r="K50" s="359">
        <v>2624</v>
      </c>
      <c r="L50" s="359">
        <v>3526</v>
      </c>
      <c r="M50" s="360">
        <v>4246</v>
      </c>
    </row>
    <row r="51" spans="2:13" ht="27.75" customHeight="1" x14ac:dyDescent="0.15">
      <c r="B51" s="1186"/>
      <c r="C51" s="1187"/>
      <c r="D51" s="106"/>
      <c r="E51" s="1192" t="s">
        <v>44</v>
      </c>
      <c r="F51" s="1192"/>
      <c r="G51" s="1192"/>
      <c r="H51" s="1193"/>
      <c r="I51" s="358">
        <v>1</v>
      </c>
      <c r="J51" s="359">
        <v>1</v>
      </c>
      <c r="K51" s="359">
        <v>0</v>
      </c>
      <c r="L51" s="359">
        <v>0</v>
      </c>
      <c r="M51" s="360">
        <v>0</v>
      </c>
    </row>
    <row r="52" spans="2:13" ht="27.75" customHeight="1" x14ac:dyDescent="0.15">
      <c r="B52" s="1188"/>
      <c r="C52" s="1189"/>
      <c r="D52" s="106"/>
      <c r="E52" s="1192" t="s">
        <v>45</v>
      </c>
      <c r="F52" s="1192"/>
      <c r="G52" s="1192"/>
      <c r="H52" s="1193"/>
      <c r="I52" s="358">
        <v>10342</v>
      </c>
      <c r="J52" s="359">
        <v>9871</v>
      </c>
      <c r="K52" s="359">
        <v>9580</v>
      </c>
      <c r="L52" s="359">
        <v>9326</v>
      </c>
      <c r="M52" s="360">
        <v>8658</v>
      </c>
    </row>
    <row r="53" spans="2:13" ht="27.75" customHeight="1" thickBot="1" x14ac:dyDescent="0.2">
      <c r="B53" s="1199" t="s">
        <v>46</v>
      </c>
      <c r="C53" s="1200"/>
      <c r="D53" s="110"/>
      <c r="E53" s="1201" t="s">
        <v>47</v>
      </c>
      <c r="F53" s="1201"/>
      <c r="G53" s="1201"/>
      <c r="H53" s="1202"/>
      <c r="I53" s="361">
        <v>3641</v>
      </c>
      <c r="J53" s="362">
        <v>3380</v>
      </c>
      <c r="K53" s="362">
        <v>2788</v>
      </c>
      <c r="L53" s="362">
        <v>1636</v>
      </c>
      <c r="M53" s="363">
        <v>588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A5lsm51psUvVkw4QOFU5qu8+STzBMp6v9jSGg3+r/4ufgD1K+c3HWBQwde/mTlsG/GpIzfTI5w5Llk4MoAm3g==" saltValue="0DkZfez+8+cejtuEJQ7s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34" zoomScale="70" zoomScaleNormal="70" zoomScaleSheetLayoutView="100" workbookViewId="0">
      <selection activeCell="I34" sqref="I3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933</v>
      </c>
      <c r="G55" s="122">
        <v>1578</v>
      </c>
      <c r="H55" s="123">
        <v>1546</v>
      </c>
    </row>
    <row r="56" spans="2:8" ht="52.5" customHeight="1" x14ac:dyDescent="0.15">
      <c r="B56" s="124"/>
      <c r="C56" s="1213" t="s">
        <v>51</v>
      </c>
      <c r="D56" s="1213"/>
      <c r="E56" s="1214"/>
      <c r="F56" s="125">
        <v>150</v>
      </c>
      <c r="G56" s="125">
        <v>250</v>
      </c>
      <c r="H56" s="126">
        <v>351</v>
      </c>
    </row>
    <row r="57" spans="2:8" ht="53.25" customHeight="1" x14ac:dyDescent="0.15">
      <c r="B57" s="124"/>
      <c r="C57" s="1215" t="s">
        <v>52</v>
      </c>
      <c r="D57" s="1215"/>
      <c r="E57" s="1216"/>
      <c r="F57" s="127">
        <v>2367</v>
      </c>
      <c r="G57" s="127">
        <v>2632</v>
      </c>
      <c r="H57" s="128">
        <v>3330</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3450</v>
      </c>
      <c r="G63" s="136">
        <v>4460</v>
      </c>
      <c r="H63" s="137">
        <v>5227</v>
      </c>
    </row>
    <row r="64" spans="2:8" x14ac:dyDescent="0.15"/>
  </sheetData>
  <sheetProtection algorithmName="SHA-512" hashValue="JfH5Iyu5tyFYo7naZsEnwIqirEFYGuXVdq6/hCY4MccSOxJz4TJNJmfTmLyBihW3EAVSSG87vz2UyEAj4cR0ng==" saltValue="FJMNLHHJdvgcPcc8wACc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563</v>
      </c>
      <c r="G2" s="151"/>
      <c r="H2" s="152"/>
    </row>
    <row r="3" spans="1:8" x14ac:dyDescent="0.15">
      <c r="A3" s="148" t="s">
        <v>556</v>
      </c>
      <c r="B3" s="153"/>
      <c r="C3" s="154"/>
      <c r="D3" s="155">
        <v>35327</v>
      </c>
      <c r="E3" s="156"/>
      <c r="F3" s="157">
        <v>47387</v>
      </c>
      <c r="G3" s="158"/>
      <c r="H3" s="159"/>
    </row>
    <row r="4" spans="1:8" x14ac:dyDescent="0.15">
      <c r="A4" s="160"/>
      <c r="B4" s="161"/>
      <c r="C4" s="162"/>
      <c r="D4" s="163">
        <v>10562</v>
      </c>
      <c r="E4" s="164"/>
      <c r="F4" s="165">
        <v>24928</v>
      </c>
      <c r="G4" s="166"/>
      <c r="H4" s="167"/>
    </row>
    <row r="5" spans="1:8" x14ac:dyDescent="0.15">
      <c r="A5" s="148" t="s">
        <v>558</v>
      </c>
      <c r="B5" s="153"/>
      <c r="C5" s="154"/>
      <c r="D5" s="155">
        <v>39947</v>
      </c>
      <c r="E5" s="156"/>
      <c r="F5" s="157">
        <v>51264</v>
      </c>
      <c r="G5" s="158"/>
      <c r="H5" s="159"/>
    </row>
    <row r="6" spans="1:8" x14ac:dyDescent="0.15">
      <c r="A6" s="160"/>
      <c r="B6" s="161"/>
      <c r="C6" s="162"/>
      <c r="D6" s="163">
        <v>8719</v>
      </c>
      <c r="E6" s="164"/>
      <c r="F6" s="165">
        <v>26040</v>
      </c>
      <c r="G6" s="166"/>
      <c r="H6" s="167"/>
    </row>
    <row r="7" spans="1:8" x14ac:dyDescent="0.15">
      <c r="A7" s="148" t="s">
        <v>559</v>
      </c>
      <c r="B7" s="153"/>
      <c r="C7" s="154"/>
      <c r="D7" s="155">
        <v>37332</v>
      </c>
      <c r="E7" s="156"/>
      <c r="F7" s="157">
        <v>52068</v>
      </c>
      <c r="G7" s="158"/>
      <c r="H7" s="159"/>
    </row>
    <row r="8" spans="1:8" x14ac:dyDescent="0.15">
      <c r="A8" s="160"/>
      <c r="B8" s="161"/>
      <c r="C8" s="162"/>
      <c r="D8" s="163">
        <v>1941</v>
      </c>
      <c r="E8" s="164"/>
      <c r="F8" s="165">
        <v>26936</v>
      </c>
      <c r="G8" s="166"/>
      <c r="H8" s="167"/>
    </row>
    <row r="9" spans="1:8" x14ac:dyDescent="0.15">
      <c r="A9" s="148" t="s">
        <v>560</v>
      </c>
      <c r="B9" s="153"/>
      <c r="C9" s="154"/>
      <c r="D9" s="155">
        <v>46273</v>
      </c>
      <c r="E9" s="156"/>
      <c r="F9" s="157">
        <v>47161</v>
      </c>
      <c r="G9" s="158"/>
      <c r="H9" s="159"/>
    </row>
    <row r="10" spans="1:8" x14ac:dyDescent="0.15">
      <c r="A10" s="160"/>
      <c r="B10" s="161"/>
      <c r="C10" s="162"/>
      <c r="D10" s="163">
        <v>1703</v>
      </c>
      <c r="E10" s="164"/>
      <c r="F10" s="165">
        <v>24595</v>
      </c>
      <c r="G10" s="166"/>
      <c r="H10" s="167"/>
    </row>
    <row r="11" spans="1:8" x14ac:dyDescent="0.15">
      <c r="A11" s="148" t="s">
        <v>561</v>
      </c>
      <c r="B11" s="153"/>
      <c r="C11" s="154"/>
      <c r="D11" s="155">
        <v>41482</v>
      </c>
      <c r="E11" s="156"/>
      <c r="F11" s="157">
        <v>43423</v>
      </c>
      <c r="G11" s="158"/>
      <c r="H11" s="159"/>
    </row>
    <row r="12" spans="1:8" x14ac:dyDescent="0.15">
      <c r="A12" s="160"/>
      <c r="B12" s="161"/>
      <c r="C12" s="168"/>
      <c r="D12" s="163">
        <v>4337</v>
      </c>
      <c r="E12" s="164"/>
      <c r="F12" s="165">
        <v>22207</v>
      </c>
      <c r="G12" s="166"/>
      <c r="H12" s="167"/>
    </row>
    <row r="13" spans="1:8" x14ac:dyDescent="0.15">
      <c r="A13" s="148"/>
      <c r="B13" s="153"/>
      <c r="C13" s="169"/>
      <c r="D13" s="170">
        <v>40072</v>
      </c>
      <c r="E13" s="171"/>
      <c r="F13" s="172">
        <v>48261</v>
      </c>
      <c r="G13" s="173"/>
      <c r="H13" s="159"/>
    </row>
    <row r="14" spans="1:8" x14ac:dyDescent="0.15">
      <c r="A14" s="160"/>
      <c r="B14" s="161"/>
      <c r="C14" s="162"/>
      <c r="D14" s="163">
        <v>5452</v>
      </c>
      <c r="E14" s="164"/>
      <c r="F14" s="165">
        <v>24941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8.85</v>
      </c>
      <c r="C19" s="174">
        <f>ROUND(VALUE(SUBSTITUTE(実質収支比率等に係る経年分析!G$48,"▲","-")),2)</f>
        <v>8.35</v>
      </c>
      <c r="D19" s="174">
        <f>ROUND(VALUE(SUBSTITUTE(実質収支比率等に係る経年分析!H$48,"▲","-")),2)</f>
        <v>9.44</v>
      </c>
      <c r="E19" s="174">
        <f>ROUND(VALUE(SUBSTITUTE(実質収支比率等に係る経年分析!I$48,"▲","-")),2)</f>
        <v>10.87</v>
      </c>
      <c r="F19" s="174">
        <f>ROUND(VALUE(SUBSTITUTE(実質収支比率等に係る経年分析!J$48,"▲","-")),2)</f>
        <v>10.83</v>
      </c>
    </row>
    <row r="20" spans="1:11" x14ac:dyDescent="0.15">
      <c r="A20" s="174" t="s">
        <v>59</v>
      </c>
      <c r="B20" s="174">
        <f>ROUND(VALUE(SUBSTITUTE(実質収支比率等に係る経年分析!F$47,"▲","-")),2)</f>
        <v>6.04</v>
      </c>
      <c r="C20" s="174">
        <f>ROUND(VALUE(SUBSTITUTE(実質収支比率等に係る経年分析!G$47,"▲","-")),2)</f>
        <v>8.3800000000000008</v>
      </c>
      <c r="D20" s="174">
        <f>ROUND(VALUE(SUBSTITUTE(実質収支比率等に係る経年分析!H$47,"▲","-")),2)</f>
        <v>13</v>
      </c>
      <c r="E20" s="174">
        <f>ROUND(VALUE(SUBSTITUTE(実質収支比率等に係る経年分析!I$47,"▲","-")),2)</f>
        <v>20.38</v>
      </c>
      <c r="F20" s="174">
        <f>ROUND(VALUE(SUBSTITUTE(実質収支比率等に係る経年分析!J$47,"▲","-")),2)</f>
        <v>20.27</v>
      </c>
    </row>
    <row r="21" spans="1:11" x14ac:dyDescent="0.15">
      <c r="A21" s="174" t="s">
        <v>60</v>
      </c>
      <c r="B21" s="174">
        <f>IF(ISNUMBER(VALUE(SUBSTITUTE(実質収支比率等に係る経年分析!F$49,"▲","-"))),ROUND(VALUE(SUBSTITUTE(実質収支比率等に係る経年分析!F$49,"▲","-")),2),NA())</f>
        <v>2.85</v>
      </c>
      <c r="C21" s="174">
        <f>IF(ISNUMBER(VALUE(SUBSTITUTE(実質収支比率等に係る経年分析!G$49,"▲","-"))),ROUND(VALUE(SUBSTITUTE(実質収支比率等に係る経年分析!G$49,"▲","-")),2),NA())</f>
        <v>1.99</v>
      </c>
      <c r="D21" s="174">
        <f>IF(ISNUMBER(VALUE(SUBSTITUTE(実質収支比率等に係る経年分析!H$49,"▲","-"))),ROUND(VALUE(SUBSTITUTE(実質収支比率等に係る経年分析!H$49,"▲","-")),2),NA())</f>
        <v>6.37</v>
      </c>
      <c r="E21" s="174">
        <f>IF(ISNUMBER(VALUE(SUBSTITUTE(実質収支比率等に係る経年分析!I$49,"▲","-"))),ROUND(VALUE(SUBSTITUTE(実質収支比率等に係る経年分析!I$49,"▲","-")),2),NA())</f>
        <v>10.45</v>
      </c>
      <c r="F21" s="174">
        <f>IF(ISNUMBER(VALUE(SUBSTITUTE(実質収支比率等に係る経年分析!J$49,"▲","-"))),ROUND(VALUE(SUBSTITUTE(実質収支比率等に係る経年分析!J$49,"▲","-")),2),NA())</f>
        <v>-0.64</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集落排水事業特別会計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10.82</v>
      </c>
    </row>
    <row r="36" spans="1:16" x14ac:dyDescent="0.15">
      <c r="A36" s="175" t="str">
        <f>IF(連結実質赤字比率に係る赤字・黒字の構成分析!C$34="",NA(),連結実質赤字比率に係る赤字・黒字の構成分析!C$34)</f>
        <v>国民健康保険特別会計</v>
      </c>
      <c r="B36" s="175">
        <f>IF(ROUND(VALUE(SUBSTITUTE(連結実質赤字比率に係る赤字・黒字の構成分析!F$34,"▲", "-")), 2) &lt; 0, ABS(ROUND(VALUE(SUBSTITUTE(連結実質赤字比率に係る赤字・黒字の構成分析!F$34,"▲", "-")), 2)), NA())</f>
        <v>2.54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1.3</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0.67</v>
      </c>
      <c r="J36" s="175">
        <f>IF(ROUND(VALUE(SUBSTITUTE(連結実質赤字比率に係る赤字・黒字の構成分析!J$34,"▲", "-")), 2) &lt; 0, ABS(ROUND(VALUE(SUBSTITUTE(連結実質赤字比率に係る赤字・黒字の構成分析!J$34,"▲", "-")), 2)), NA())</f>
        <v>0.11</v>
      </c>
      <c r="K36" s="175" t="e">
        <f>IF(ROUND(VALUE(SUBSTITUTE(連結実質赤字比率に係る赤字・黒字の構成分析!J$34,"▲", "-")), 2) &gt;= 0, ABS(ROUND(VALUE(SUBSTITUTE(連結実質赤字比率に係る赤字・黒字の構成分析!J$34,"▲", "-")), 2)), NA())</f>
        <v>#N/A</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925</v>
      </c>
      <c r="E42" s="176"/>
      <c r="F42" s="176"/>
      <c r="G42" s="176">
        <f>'実質公債費比率（分子）の構造'!L$52</f>
        <v>919</v>
      </c>
      <c r="H42" s="176"/>
      <c r="I42" s="176"/>
      <c r="J42" s="176">
        <f>'実質公債費比率（分子）の構造'!M$52</f>
        <v>912</v>
      </c>
      <c r="K42" s="176"/>
      <c r="L42" s="176"/>
      <c r="M42" s="176">
        <f>'実質公債費比率（分子）の構造'!N$52</f>
        <v>893</v>
      </c>
      <c r="N42" s="176"/>
      <c r="O42" s="176"/>
      <c r="P42" s="176">
        <f>'実質公債費比率（分子）の構造'!O$52</f>
        <v>867</v>
      </c>
    </row>
    <row r="43" spans="1:16" x14ac:dyDescent="0.15">
      <c r="A43" s="176" t="s">
        <v>68</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70</v>
      </c>
      <c r="C45" s="176"/>
      <c r="D45" s="176"/>
      <c r="E45" s="176">
        <f>'実質公債費比率（分子）の構造'!L$49</f>
        <v>74</v>
      </c>
      <c r="F45" s="176"/>
      <c r="G45" s="176"/>
      <c r="H45" s="176">
        <f>'実質公債費比率（分子）の構造'!M$49</f>
        <v>79</v>
      </c>
      <c r="I45" s="176"/>
      <c r="J45" s="176"/>
      <c r="K45" s="176">
        <f>'実質公債費比率（分子）の構造'!N$49</f>
        <v>81</v>
      </c>
      <c r="L45" s="176"/>
      <c r="M45" s="176"/>
      <c r="N45" s="176">
        <f>'実質公債費比率（分子）の構造'!O$49</f>
        <v>84</v>
      </c>
      <c r="O45" s="176"/>
      <c r="P45" s="176"/>
    </row>
    <row r="46" spans="1:16" x14ac:dyDescent="0.15">
      <c r="A46" s="176" t="s">
        <v>71</v>
      </c>
      <c r="B46" s="176">
        <f>'実質公債費比率（分子）の構造'!K$48</f>
        <v>26</v>
      </c>
      <c r="C46" s="176"/>
      <c r="D46" s="176"/>
      <c r="E46" s="176">
        <f>'実質公債費比率（分子）の構造'!L$48</f>
        <v>27</v>
      </c>
      <c r="F46" s="176"/>
      <c r="G46" s="176"/>
      <c r="H46" s="176">
        <f>'実質公債費比率（分子）の構造'!M$48</f>
        <v>27</v>
      </c>
      <c r="I46" s="176"/>
      <c r="J46" s="176"/>
      <c r="K46" s="176">
        <f>'実質公債費比率（分子）の構造'!N$48</f>
        <v>26</v>
      </c>
      <c r="L46" s="176"/>
      <c r="M46" s="176"/>
      <c r="N46" s="176">
        <f>'実質公債費比率（分子）の構造'!O$48</f>
        <v>23</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1403</v>
      </c>
      <c r="C49" s="176"/>
      <c r="D49" s="176"/>
      <c r="E49" s="176">
        <f>'実質公債費比率（分子）の構造'!L$45</f>
        <v>1379</v>
      </c>
      <c r="F49" s="176"/>
      <c r="G49" s="176"/>
      <c r="H49" s="176">
        <f>'実質公債費比率（分子）の構造'!M$45</f>
        <v>1353</v>
      </c>
      <c r="I49" s="176"/>
      <c r="J49" s="176"/>
      <c r="K49" s="176">
        <f>'実質公債費比率（分子）の構造'!N$45</f>
        <v>1357</v>
      </c>
      <c r="L49" s="176"/>
      <c r="M49" s="176"/>
      <c r="N49" s="176">
        <f>'実質公債費比率（分子）の構造'!O$45</f>
        <v>1339</v>
      </c>
      <c r="O49" s="176"/>
      <c r="P49" s="176"/>
    </row>
    <row r="50" spans="1:16" x14ac:dyDescent="0.15">
      <c r="A50" s="176" t="s">
        <v>75</v>
      </c>
      <c r="B50" s="176" t="e">
        <f>NA()</f>
        <v>#N/A</v>
      </c>
      <c r="C50" s="176">
        <f>IF(ISNUMBER('実質公債費比率（分子）の構造'!K$53),'実質公債費比率（分子）の構造'!K$53,NA())</f>
        <v>574</v>
      </c>
      <c r="D50" s="176" t="e">
        <f>NA()</f>
        <v>#N/A</v>
      </c>
      <c r="E50" s="176" t="e">
        <f>NA()</f>
        <v>#N/A</v>
      </c>
      <c r="F50" s="176">
        <f>IF(ISNUMBER('実質公債費比率（分子）の構造'!L$53),'実質公債費比率（分子）の構造'!L$53,NA())</f>
        <v>561</v>
      </c>
      <c r="G50" s="176" t="e">
        <f>NA()</f>
        <v>#N/A</v>
      </c>
      <c r="H50" s="176" t="e">
        <f>NA()</f>
        <v>#N/A</v>
      </c>
      <c r="I50" s="176">
        <f>IF(ISNUMBER('実質公債費比率（分子）の構造'!M$53),'実質公債費比率（分子）の構造'!M$53,NA())</f>
        <v>547</v>
      </c>
      <c r="J50" s="176" t="e">
        <f>NA()</f>
        <v>#N/A</v>
      </c>
      <c r="K50" s="176" t="e">
        <f>NA()</f>
        <v>#N/A</v>
      </c>
      <c r="L50" s="176">
        <f>IF(ISNUMBER('実質公債費比率（分子）の構造'!N$53),'実質公債費比率（分子）の構造'!N$53,NA())</f>
        <v>571</v>
      </c>
      <c r="M50" s="176" t="e">
        <f>NA()</f>
        <v>#N/A</v>
      </c>
      <c r="N50" s="176" t="e">
        <f>NA()</f>
        <v>#N/A</v>
      </c>
      <c r="O50" s="176">
        <f>IF(ISNUMBER('実質公債費比率（分子）の構造'!O$53),'実質公債費比率（分子）の構造'!O$53,NA())</f>
        <v>579</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10342</v>
      </c>
      <c r="E56" s="175"/>
      <c r="F56" s="175"/>
      <c r="G56" s="175">
        <f>'将来負担比率（分子）の構造'!J$52</f>
        <v>9871</v>
      </c>
      <c r="H56" s="175"/>
      <c r="I56" s="175"/>
      <c r="J56" s="175">
        <f>'将来負担比率（分子）の構造'!K$52</f>
        <v>9580</v>
      </c>
      <c r="K56" s="175"/>
      <c r="L56" s="175"/>
      <c r="M56" s="175">
        <f>'将来負担比率（分子）の構造'!L$52</f>
        <v>9326</v>
      </c>
      <c r="N56" s="175"/>
      <c r="O56" s="175"/>
      <c r="P56" s="175">
        <f>'将来負担比率（分子）の構造'!M$52</f>
        <v>8658</v>
      </c>
    </row>
    <row r="57" spans="1:16" x14ac:dyDescent="0.15">
      <c r="A57" s="175" t="s">
        <v>44</v>
      </c>
      <c r="B57" s="175"/>
      <c r="C57" s="175"/>
      <c r="D57" s="175">
        <f>'将来負担比率（分子）の構造'!I$51</f>
        <v>1</v>
      </c>
      <c r="E57" s="175"/>
      <c r="F57" s="175"/>
      <c r="G57" s="175">
        <f>'将来負担比率（分子）の構造'!J$51</f>
        <v>1</v>
      </c>
      <c r="H57" s="175"/>
      <c r="I57" s="175"/>
      <c r="J57" s="175">
        <f>'将来負担比率（分子）の構造'!K$51</f>
        <v>0</v>
      </c>
      <c r="K57" s="175"/>
      <c r="L57" s="175"/>
      <c r="M57" s="175">
        <f>'将来負担比率（分子）の構造'!L$51</f>
        <v>0</v>
      </c>
      <c r="N57" s="175"/>
      <c r="O57" s="175"/>
      <c r="P57" s="175">
        <f>'将来負担比率（分子）の構造'!M$51</f>
        <v>0</v>
      </c>
    </row>
    <row r="58" spans="1:16" x14ac:dyDescent="0.15">
      <c r="A58" s="175" t="s">
        <v>43</v>
      </c>
      <c r="B58" s="175"/>
      <c r="C58" s="175"/>
      <c r="D58" s="175">
        <f>'将来負担比率（分子）の構造'!I$50</f>
        <v>1902</v>
      </c>
      <c r="E58" s="175"/>
      <c r="F58" s="175"/>
      <c r="G58" s="175">
        <f>'将来負担比率（分子）の構造'!J$50</f>
        <v>2142</v>
      </c>
      <c r="H58" s="175"/>
      <c r="I58" s="175"/>
      <c r="J58" s="175">
        <f>'将来負担比率（分子）の構造'!K$50</f>
        <v>2624</v>
      </c>
      <c r="K58" s="175"/>
      <c r="L58" s="175"/>
      <c r="M58" s="175">
        <f>'将来負担比率（分子）の構造'!L$50</f>
        <v>3526</v>
      </c>
      <c r="N58" s="175"/>
      <c r="O58" s="175"/>
      <c r="P58" s="175">
        <f>'将来負担比率（分子）の構造'!M$50</f>
        <v>4246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406</v>
      </c>
      <c r="C62" s="175"/>
      <c r="D62" s="175"/>
      <c r="E62" s="175">
        <f>'将来負担比率（分子）の構造'!J$45</f>
        <v>393</v>
      </c>
      <c r="F62" s="175"/>
      <c r="G62" s="175"/>
      <c r="H62" s="175">
        <f>'将来負担比率（分子）の構造'!K$45</f>
        <v>428</v>
      </c>
      <c r="I62" s="175"/>
      <c r="J62" s="175"/>
      <c r="K62" s="175">
        <f>'将来負担比率（分子）の構造'!L$45</f>
        <v>286</v>
      </c>
      <c r="L62" s="175"/>
      <c r="M62" s="175"/>
      <c r="N62" s="175">
        <f>'将来負担比率（分子）の構造'!M$45</f>
        <v>203</v>
      </c>
      <c r="O62" s="175"/>
      <c r="P62" s="175"/>
    </row>
    <row r="63" spans="1:16" x14ac:dyDescent="0.15">
      <c r="A63" s="175" t="s">
        <v>36</v>
      </c>
      <c r="B63" s="175">
        <f>'将来負担比率（分子）の構造'!I$44</f>
        <v>669</v>
      </c>
      <c r="C63" s="175"/>
      <c r="D63" s="175"/>
      <c r="E63" s="175">
        <f>'将来負担比率（分子）の構造'!J$44</f>
        <v>667</v>
      </c>
      <c r="F63" s="175"/>
      <c r="G63" s="175"/>
      <c r="H63" s="175">
        <f>'将来負担比率（分子）の構造'!K$44</f>
        <v>635</v>
      </c>
      <c r="I63" s="175"/>
      <c r="J63" s="175"/>
      <c r="K63" s="175">
        <f>'将来負担比率（分子）の構造'!L$44</f>
        <v>515</v>
      </c>
      <c r="L63" s="175"/>
      <c r="M63" s="175"/>
      <c r="N63" s="175">
        <f>'将来負担比率（分子）の構造'!M$44</f>
        <v>664</v>
      </c>
      <c r="O63" s="175"/>
      <c r="P63" s="175"/>
    </row>
    <row r="64" spans="1:16" x14ac:dyDescent="0.15">
      <c r="A64" s="175" t="s">
        <v>35</v>
      </c>
      <c r="B64" s="175">
        <f>'将来負担比率（分子）の構造'!I$43</f>
        <v>373</v>
      </c>
      <c r="C64" s="175"/>
      <c r="D64" s="175"/>
      <c r="E64" s="175">
        <f>'将来負担比率（分子）の構造'!J$43</f>
        <v>353</v>
      </c>
      <c r="F64" s="175"/>
      <c r="G64" s="175"/>
      <c r="H64" s="175">
        <f>'将来負担比率（分子）の構造'!K$43</f>
        <v>371</v>
      </c>
      <c r="I64" s="175"/>
      <c r="J64" s="175"/>
      <c r="K64" s="175">
        <f>'将来負担比率（分子）の構造'!L$43</f>
        <v>309</v>
      </c>
      <c r="L64" s="175"/>
      <c r="M64" s="175"/>
      <c r="N64" s="175">
        <f>'将来負担比率（分子）の構造'!M$43</f>
        <v>292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14438</v>
      </c>
      <c r="C66" s="175"/>
      <c r="D66" s="175"/>
      <c r="E66" s="175">
        <f>'将来負担比率（分子）の構造'!J$41</f>
        <v>13980</v>
      </c>
      <c r="F66" s="175"/>
      <c r="G66" s="175"/>
      <c r="H66" s="175">
        <f>'将来負担比率（分子）の構造'!K$41</f>
        <v>13558</v>
      </c>
      <c r="I66" s="175"/>
      <c r="J66" s="175"/>
      <c r="K66" s="175">
        <f>'将来負担比率（分子）の構造'!L$41</f>
        <v>13377</v>
      </c>
      <c r="L66" s="175"/>
      <c r="M66" s="175"/>
      <c r="N66" s="175">
        <f>'将来負担比率（分子）の構造'!M$41</f>
        <v>12333</v>
      </c>
      <c r="O66" s="175"/>
      <c r="P66" s="175"/>
    </row>
    <row r="67" spans="1:16" x14ac:dyDescent="0.15">
      <c r="A67" s="175" t="s">
        <v>79</v>
      </c>
      <c r="B67" s="175" t="e">
        <f>NA()</f>
        <v>#N/A</v>
      </c>
      <c r="C67" s="175">
        <f>IF(ISNUMBER('将来負担比率（分子）の構造'!I$53), IF('将来負担比率（分子）の構造'!I$53 &lt; 0, 0, '将来負担比率（分子）の構造'!I$53), NA())</f>
        <v>3641</v>
      </c>
      <c r="D67" s="175" t="e">
        <f>NA()</f>
        <v>#N/A</v>
      </c>
      <c r="E67" s="175" t="e">
        <f>NA()</f>
        <v>#N/A</v>
      </c>
      <c r="F67" s="175">
        <f>IF(ISNUMBER('将来負担比率（分子）の構造'!J$53), IF('将来負担比率（分子）の構造'!J$53 &lt; 0, 0, '将来負担比率（分子）の構造'!J$53), NA())</f>
        <v>3380</v>
      </c>
      <c r="G67" s="175" t="e">
        <f>NA()</f>
        <v>#N/A</v>
      </c>
      <c r="H67" s="175" t="e">
        <f>NA()</f>
        <v>#N/A</v>
      </c>
      <c r="I67" s="175">
        <f>IF(ISNUMBER('将来負担比率（分子）の構造'!K$53), IF('将来負担比率（分子）の構造'!K$53 &lt; 0, 0, '将来負担比率（分子）の構造'!K$53), NA())</f>
        <v>2788</v>
      </c>
      <c r="J67" s="175" t="e">
        <f>NA()</f>
        <v>#N/A</v>
      </c>
      <c r="K67" s="175" t="e">
        <f>NA()</f>
        <v>#N/A</v>
      </c>
      <c r="L67" s="175">
        <f>IF(ISNUMBER('将来負担比率（分子）の構造'!L$53), IF('将来負担比率（分子）の構造'!L$53 &lt; 0, 0, '将来負担比率（分子）の構造'!L$53), NA())</f>
        <v>1636</v>
      </c>
      <c r="M67" s="175" t="e">
        <f>NA()</f>
        <v>#N/A</v>
      </c>
      <c r="N67" s="175" t="e">
        <f>NA()</f>
        <v>#N/A</v>
      </c>
      <c r="O67" s="175">
        <f>IF(ISNUMBER('将来負担比率（分子）の構造'!M$53), IF('将来負担比率（分子）の構造'!M$53 &lt; 0, 0, '将来負担比率（分子）の構造'!M$53), NA())</f>
        <v>588</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933</v>
      </c>
      <c r="C72" s="179">
        <f>基金残高に係る経年分析!G55</f>
        <v>1578</v>
      </c>
      <c r="D72" s="179">
        <f>基金残高に係る経年分析!H55</f>
        <v>1546</v>
      </c>
    </row>
    <row r="73" spans="1:16" x14ac:dyDescent="0.15">
      <c r="A73" s="178" t="s">
        <v>82</v>
      </c>
      <c r="B73" s="179">
        <f>基金残高に係る経年分析!F56</f>
        <v>150</v>
      </c>
      <c r="C73" s="179">
        <f>基金残高に係る経年分析!G56</f>
        <v>250</v>
      </c>
      <c r="D73" s="179">
        <f>基金残高に係る経年分析!H56</f>
        <v>351</v>
      </c>
    </row>
    <row r="74" spans="1:16" x14ac:dyDescent="0.15">
      <c r="A74" s="178" t="s">
        <v>83</v>
      </c>
      <c r="B74" s="179">
        <f>基金残高に係る経年分析!F57</f>
        <v>2367</v>
      </c>
      <c r="C74" s="179">
        <f>基金残高に係る経年分析!G57</f>
        <v>2632</v>
      </c>
      <c r="D74" s="179">
        <f>基金残高に係る経年分析!H57</f>
        <v>3330</v>
      </c>
    </row>
  </sheetData>
  <sheetProtection algorithmName="SHA-512" hashValue="eOS4OHpZadUGk5MS7Aqry7vPk63coa5rGNB0e7IVryyTv1Pw/R2Uyt1bwqTkLDYWYBiGtYRd5Hdq2aJxiNvV4g==" saltValue="AsGwXSwZAIm0K311/0Z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2891746</v>
      </c>
      <c r="S5" s="613"/>
      <c r="T5" s="613"/>
      <c r="U5" s="613"/>
      <c r="V5" s="613"/>
      <c r="W5" s="613"/>
      <c r="X5" s="613"/>
      <c r="Y5" s="614"/>
      <c r="Z5" s="615">
        <v>16.100000000000001</v>
      </c>
      <c r="AA5" s="615"/>
      <c r="AB5" s="615"/>
      <c r="AC5" s="615"/>
      <c r="AD5" s="616">
        <v>2891746</v>
      </c>
      <c r="AE5" s="616"/>
      <c r="AF5" s="616"/>
      <c r="AG5" s="616"/>
      <c r="AH5" s="616"/>
      <c r="AI5" s="616"/>
      <c r="AJ5" s="616"/>
      <c r="AK5" s="616"/>
      <c r="AL5" s="617">
        <v>37.700000000000003</v>
      </c>
      <c r="AM5" s="618"/>
      <c r="AN5" s="618"/>
      <c r="AO5" s="619"/>
      <c r="AP5" s="609" t="s">
        <v>234</v>
      </c>
      <c r="AQ5" s="610"/>
      <c r="AR5" s="610"/>
      <c r="AS5" s="610"/>
      <c r="AT5" s="610"/>
      <c r="AU5" s="610"/>
      <c r="AV5" s="610"/>
      <c r="AW5" s="610"/>
      <c r="AX5" s="610"/>
      <c r="AY5" s="610"/>
      <c r="AZ5" s="610"/>
      <c r="BA5" s="610"/>
      <c r="BB5" s="610"/>
      <c r="BC5" s="610"/>
      <c r="BD5" s="610"/>
      <c r="BE5" s="610"/>
      <c r="BF5" s="611"/>
      <c r="BG5" s="623">
        <v>2891746</v>
      </c>
      <c r="BH5" s="624"/>
      <c r="BI5" s="624"/>
      <c r="BJ5" s="624"/>
      <c r="BK5" s="624"/>
      <c r="BL5" s="624"/>
      <c r="BM5" s="624"/>
      <c r="BN5" s="625"/>
      <c r="BO5" s="626">
        <v>100</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98850</v>
      </c>
      <c r="S6" s="624"/>
      <c r="T6" s="624"/>
      <c r="U6" s="624"/>
      <c r="V6" s="624"/>
      <c r="W6" s="624"/>
      <c r="X6" s="624"/>
      <c r="Y6" s="625"/>
      <c r="Z6" s="626">
        <v>0.6</v>
      </c>
      <c r="AA6" s="626"/>
      <c r="AB6" s="626"/>
      <c r="AC6" s="626"/>
      <c r="AD6" s="627">
        <v>98850</v>
      </c>
      <c r="AE6" s="627"/>
      <c r="AF6" s="627"/>
      <c r="AG6" s="627"/>
      <c r="AH6" s="627"/>
      <c r="AI6" s="627"/>
      <c r="AJ6" s="627"/>
      <c r="AK6" s="627"/>
      <c r="AL6" s="628">
        <v>1.3</v>
      </c>
      <c r="AM6" s="629"/>
      <c r="AN6" s="629"/>
      <c r="AO6" s="630"/>
      <c r="AP6" s="620" t="s">
        <v>240</v>
      </c>
      <c r="AQ6" s="621"/>
      <c r="AR6" s="621"/>
      <c r="AS6" s="621"/>
      <c r="AT6" s="621"/>
      <c r="AU6" s="621"/>
      <c r="AV6" s="621"/>
      <c r="AW6" s="621"/>
      <c r="AX6" s="621"/>
      <c r="AY6" s="621"/>
      <c r="AZ6" s="621"/>
      <c r="BA6" s="621"/>
      <c r="BB6" s="621"/>
      <c r="BC6" s="621"/>
      <c r="BD6" s="621"/>
      <c r="BE6" s="621"/>
      <c r="BF6" s="622"/>
      <c r="BG6" s="623">
        <v>2891746</v>
      </c>
      <c r="BH6" s="624"/>
      <c r="BI6" s="624"/>
      <c r="BJ6" s="624"/>
      <c r="BK6" s="624"/>
      <c r="BL6" s="624"/>
      <c r="BM6" s="624"/>
      <c r="BN6" s="625"/>
      <c r="BO6" s="626">
        <v>100</v>
      </c>
      <c r="BP6" s="626"/>
      <c r="BQ6" s="626"/>
      <c r="BR6" s="626"/>
      <c r="BS6" s="627" t="s">
        <v>235</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110274</v>
      </c>
      <c r="CS6" s="624"/>
      <c r="CT6" s="624"/>
      <c r="CU6" s="624"/>
      <c r="CV6" s="624"/>
      <c r="CW6" s="624"/>
      <c r="CX6" s="624"/>
      <c r="CY6" s="625"/>
      <c r="CZ6" s="617">
        <v>0.6</v>
      </c>
      <c r="DA6" s="618"/>
      <c r="DB6" s="618"/>
      <c r="DC6" s="634"/>
      <c r="DD6" s="632" t="s">
        <v>242</v>
      </c>
      <c r="DE6" s="624"/>
      <c r="DF6" s="624"/>
      <c r="DG6" s="624"/>
      <c r="DH6" s="624"/>
      <c r="DI6" s="624"/>
      <c r="DJ6" s="624"/>
      <c r="DK6" s="624"/>
      <c r="DL6" s="624"/>
      <c r="DM6" s="624"/>
      <c r="DN6" s="624"/>
      <c r="DO6" s="624"/>
      <c r="DP6" s="625"/>
      <c r="DQ6" s="632">
        <v>110274</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582</v>
      </c>
      <c r="S7" s="624"/>
      <c r="T7" s="624"/>
      <c r="U7" s="624"/>
      <c r="V7" s="624"/>
      <c r="W7" s="624"/>
      <c r="X7" s="624"/>
      <c r="Y7" s="625"/>
      <c r="Z7" s="626">
        <v>0</v>
      </c>
      <c r="AA7" s="626"/>
      <c r="AB7" s="626"/>
      <c r="AC7" s="626"/>
      <c r="AD7" s="627">
        <v>582</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1229925</v>
      </c>
      <c r="BH7" s="624"/>
      <c r="BI7" s="624"/>
      <c r="BJ7" s="624"/>
      <c r="BK7" s="624"/>
      <c r="BL7" s="624"/>
      <c r="BM7" s="624"/>
      <c r="BN7" s="625"/>
      <c r="BO7" s="626">
        <v>42.5</v>
      </c>
      <c r="BP7" s="626"/>
      <c r="BQ7" s="626"/>
      <c r="BR7" s="626"/>
      <c r="BS7" s="627" t="s">
        <v>235</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2914849</v>
      </c>
      <c r="CS7" s="624"/>
      <c r="CT7" s="624"/>
      <c r="CU7" s="624"/>
      <c r="CV7" s="624"/>
      <c r="CW7" s="624"/>
      <c r="CX7" s="624"/>
      <c r="CY7" s="625"/>
      <c r="CZ7" s="626">
        <v>17.100000000000001</v>
      </c>
      <c r="DA7" s="626"/>
      <c r="DB7" s="626"/>
      <c r="DC7" s="626"/>
      <c r="DD7" s="632">
        <v>21609</v>
      </c>
      <c r="DE7" s="624"/>
      <c r="DF7" s="624"/>
      <c r="DG7" s="624"/>
      <c r="DH7" s="624"/>
      <c r="DI7" s="624"/>
      <c r="DJ7" s="624"/>
      <c r="DK7" s="624"/>
      <c r="DL7" s="624"/>
      <c r="DM7" s="624"/>
      <c r="DN7" s="624"/>
      <c r="DO7" s="624"/>
      <c r="DP7" s="625"/>
      <c r="DQ7" s="632">
        <v>2773733</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5159</v>
      </c>
      <c r="S8" s="624"/>
      <c r="T8" s="624"/>
      <c r="U8" s="624"/>
      <c r="V8" s="624"/>
      <c r="W8" s="624"/>
      <c r="X8" s="624"/>
      <c r="Y8" s="625"/>
      <c r="Z8" s="626">
        <v>0</v>
      </c>
      <c r="AA8" s="626"/>
      <c r="AB8" s="626"/>
      <c r="AC8" s="626"/>
      <c r="AD8" s="627">
        <v>5159</v>
      </c>
      <c r="AE8" s="627"/>
      <c r="AF8" s="627"/>
      <c r="AG8" s="627"/>
      <c r="AH8" s="627"/>
      <c r="AI8" s="627"/>
      <c r="AJ8" s="627"/>
      <c r="AK8" s="627"/>
      <c r="AL8" s="628">
        <v>0.1</v>
      </c>
      <c r="AM8" s="629"/>
      <c r="AN8" s="629"/>
      <c r="AO8" s="630"/>
      <c r="AP8" s="620" t="s">
        <v>247</v>
      </c>
      <c r="AQ8" s="621"/>
      <c r="AR8" s="621"/>
      <c r="AS8" s="621"/>
      <c r="AT8" s="621"/>
      <c r="AU8" s="621"/>
      <c r="AV8" s="621"/>
      <c r="AW8" s="621"/>
      <c r="AX8" s="621"/>
      <c r="AY8" s="621"/>
      <c r="AZ8" s="621"/>
      <c r="BA8" s="621"/>
      <c r="BB8" s="621"/>
      <c r="BC8" s="621"/>
      <c r="BD8" s="621"/>
      <c r="BE8" s="621"/>
      <c r="BF8" s="622"/>
      <c r="BG8" s="623">
        <v>53082</v>
      </c>
      <c r="BH8" s="624"/>
      <c r="BI8" s="624"/>
      <c r="BJ8" s="624"/>
      <c r="BK8" s="624"/>
      <c r="BL8" s="624"/>
      <c r="BM8" s="624"/>
      <c r="BN8" s="625"/>
      <c r="BO8" s="626">
        <v>1.8</v>
      </c>
      <c r="BP8" s="626"/>
      <c r="BQ8" s="626"/>
      <c r="BR8" s="626"/>
      <c r="BS8" s="627" t="s">
        <v>235</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7266735</v>
      </c>
      <c r="CS8" s="624"/>
      <c r="CT8" s="624"/>
      <c r="CU8" s="624"/>
      <c r="CV8" s="624"/>
      <c r="CW8" s="624"/>
      <c r="CX8" s="624"/>
      <c r="CY8" s="625"/>
      <c r="CZ8" s="626">
        <v>42.6</v>
      </c>
      <c r="DA8" s="626"/>
      <c r="DB8" s="626"/>
      <c r="DC8" s="626"/>
      <c r="DD8" s="632">
        <v>4213</v>
      </c>
      <c r="DE8" s="624"/>
      <c r="DF8" s="624"/>
      <c r="DG8" s="624"/>
      <c r="DH8" s="624"/>
      <c r="DI8" s="624"/>
      <c r="DJ8" s="624"/>
      <c r="DK8" s="624"/>
      <c r="DL8" s="624"/>
      <c r="DM8" s="624"/>
      <c r="DN8" s="624"/>
      <c r="DO8" s="624"/>
      <c r="DP8" s="625"/>
      <c r="DQ8" s="632">
        <v>2867308</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4981</v>
      </c>
      <c r="S9" s="624"/>
      <c r="T9" s="624"/>
      <c r="U9" s="624"/>
      <c r="V9" s="624"/>
      <c r="W9" s="624"/>
      <c r="X9" s="624"/>
      <c r="Y9" s="625"/>
      <c r="Z9" s="626">
        <v>0</v>
      </c>
      <c r="AA9" s="626"/>
      <c r="AB9" s="626"/>
      <c r="AC9" s="626"/>
      <c r="AD9" s="627">
        <v>4981</v>
      </c>
      <c r="AE9" s="627"/>
      <c r="AF9" s="627"/>
      <c r="AG9" s="627"/>
      <c r="AH9" s="627"/>
      <c r="AI9" s="627"/>
      <c r="AJ9" s="627"/>
      <c r="AK9" s="627"/>
      <c r="AL9" s="628">
        <v>0.1</v>
      </c>
      <c r="AM9" s="629"/>
      <c r="AN9" s="629"/>
      <c r="AO9" s="630"/>
      <c r="AP9" s="620" t="s">
        <v>250</v>
      </c>
      <c r="AQ9" s="621"/>
      <c r="AR9" s="621"/>
      <c r="AS9" s="621"/>
      <c r="AT9" s="621"/>
      <c r="AU9" s="621"/>
      <c r="AV9" s="621"/>
      <c r="AW9" s="621"/>
      <c r="AX9" s="621"/>
      <c r="AY9" s="621"/>
      <c r="AZ9" s="621"/>
      <c r="BA9" s="621"/>
      <c r="BB9" s="621"/>
      <c r="BC9" s="621"/>
      <c r="BD9" s="621"/>
      <c r="BE9" s="621"/>
      <c r="BF9" s="622"/>
      <c r="BG9" s="623">
        <v>1064441</v>
      </c>
      <c r="BH9" s="624"/>
      <c r="BI9" s="624"/>
      <c r="BJ9" s="624"/>
      <c r="BK9" s="624"/>
      <c r="BL9" s="624"/>
      <c r="BM9" s="624"/>
      <c r="BN9" s="625"/>
      <c r="BO9" s="626">
        <v>36.799999999999997</v>
      </c>
      <c r="BP9" s="626"/>
      <c r="BQ9" s="626"/>
      <c r="BR9" s="626"/>
      <c r="BS9" s="627" t="s">
        <v>235</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1072096</v>
      </c>
      <c r="CS9" s="624"/>
      <c r="CT9" s="624"/>
      <c r="CU9" s="624"/>
      <c r="CV9" s="624"/>
      <c r="CW9" s="624"/>
      <c r="CX9" s="624"/>
      <c r="CY9" s="625"/>
      <c r="CZ9" s="626">
        <v>6.3</v>
      </c>
      <c r="DA9" s="626"/>
      <c r="DB9" s="626"/>
      <c r="DC9" s="626"/>
      <c r="DD9" s="632">
        <v>2554</v>
      </c>
      <c r="DE9" s="624"/>
      <c r="DF9" s="624"/>
      <c r="DG9" s="624"/>
      <c r="DH9" s="624"/>
      <c r="DI9" s="624"/>
      <c r="DJ9" s="624"/>
      <c r="DK9" s="624"/>
      <c r="DL9" s="624"/>
      <c r="DM9" s="624"/>
      <c r="DN9" s="624"/>
      <c r="DO9" s="624"/>
      <c r="DP9" s="625"/>
      <c r="DQ9" s="632">
        <v>778736</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54354</v>
      </c>
      <c r="BH10" s="624"/>
      <c r="BI10" s="624"/>
      <c r="BJ10" s="624"/>
      <c r="BK10" s="624"/>
      <c r="BL10" s="624"/>
      <c r="BM10" s="624"/>
      <c r="BN10" s="625"/>
      <c r="BO10" s="626">
        <v>1.9</v>
      </c>
      <c r="BP10" s="626"/>
      <c r="BQ10" s="626"/>
      <c r="BR10" s="626"/>
      <c r="BS10" s="627" t="s">
        <v>235</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t="s">
        <v>235</v>
      </c>
      <c r="CS10" s="624"/>
      <c r="CT10" s="624"/>
      <c r="CU10" s="624"/>
      <c r="CV10" s="624"/>
      <c r="CW10" s="624"/>
      <c r="CX10" s="624"/>
      <c r="CY10" s="625"/>
      <c r="CZ10" s="626" t="s">
        <v>235</v>
      </c>
      <c r="DA10" s="626"/>
      <c r="DB10" s="626"/>
      <c r="DC10" s="626"/>
      <c r="DD10" s="632" t="s">
        <v>235</v>
      </c>
      <c r="DE10" s="624"/>
      <c r="DF10" s="624"/>
      <c r="DG10" s="624"/>
      <c r="DH10" s="624"/>
      <c r="DI10" s="624"/>
      <c r="DJ10" s="624"/>
      <c r="DK10" s="624"/>
      <c r="DL10" s="624"/>
      <c r="DM10" s="624"/>
      <c r="DN10" s="624"/>
      <c r="DO10" s="624"/>
      <c r="DP10" s="625"/>
      <c r="DQ10" s="632" t="s">
        <v>235</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646438</v>
      </c>
      <c r="S11" s="624"/>
      <c r="T11" s="624"/>
      <c r="U11" s="624"/>
      <c r="V11" s="624"/>
      <c r="W11" s="624"/>
      <c r="X11" s="624"/>
      <c r="Y11" s="625"/>
      <c r="Z11" s="628">
        <v>3.6</v>
      </c>
      <c r="AA11" s="629"/>
      <c r="AB11" s="629"/>
      <c r="AC11" s="635"/>
      <c r="AD11" s="632">
        <v>646438</v>
      </c>
      <c r="AE11" s="624"/>
      <c r="AF11" s="624"/>
      <c r="AG11" s="624"/>
      <c r="AH11" s="624"/>
      <c r="AI11" s="624"/>
      <c r="AJ11" s="624"/>
      <c r="AK11" s="625"/>
      <c r="AL11" s="628">
        <v>8.4</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58048</v>
      </c>
      <c r="BH11" s="624"/>
      <c r="BI11" s="624"/>
      <c r="BJ11" s="624"/>
      <c r="BK11" s="624"/>
      <c r="BL11" s="624"/>
      <c r="BM11" s="624"/>
      <c r="BN11" s="625"/>
      <c r="BO11" s="626">
        <v>2</v>
      </c>
      <c r="BP11" s="626"/>
      <c r="BQ11" s="626"/>
      <c r="BR11" s="626"/>
      <c r="BS11" s="627" t="s">
        <v>235</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454287</v>
      </c>
      <c r="CS11" s="624"/>
      <c r="CT11" s="624"/>
      <c r="CU11" s="624"/>
      <c r="CV11" s="624"/>
      <c r="CW11" s="624"/>
      <c r="CX11" s="624"/>
      <c r="CY11" s="625"/>
      <c r="CZ11" s="626">
        <v>2.7</v>
      </c>
      <c r="DA11" s="626"/>
      <c r="DB11" s="626"/>
      <c r="DC11" s="626"/>
      <c r="DD11" s="632">
        <v>133442</v>
      </c>
      <c r="DE11" s="624"/>
      <c r="DF11" s="624"/>
      <c r="DG11" s="624"/>
      <c r="DH11" s="624"/>
      <c r="DI11" s="624"/>
      <c r="DJ11" s="624"/>
      <c r="DK11" s="624"/>
      <c r="DL11" s="624"/>
      <c r="DM11" s="624"/>
      <c r="DN11" s="624"/>
      <c r="DO11" s="624"/>
      <c r="DP11" s="625"/>
      <c r="DQ11" s="632">
        <v>272459</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v>68053</v>
      </c>
      <c r="S12" s="624"/>
      <c r="T12" s="624"/>
      <c r="U12" s="624"/>
      <c r="V12" s="624"/>
      <c r="W12" s="624"/>
      <c r="X12" s="624"/>
      <c r="Y12" s="625"/>
      <c r="Z12" s="626">
        <v>0.4</v>
      </c>
      <c r="AA12" s="626"/>
      <c r="AB12" s="626"/>
      <c r="AC12" s="626"/>
      <c r="AD12" s="627">
        <v>68053</v>
      </c>
      <c r="AE12" s="627"/>
      <c r="AF12" s="627"/>
      <c r="AG12" s="627"/>
      <c r="AH12" s="627"/>
      <c r="AI12" s="627"/>
      <c r="AJ12" s="627"/>
      <c r="AK12" s="627"/>
      <c r="AL12" s="628">
        <v>0.9</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1408590</v>
      </c>
      <c r="BH12" s="624"/>
      <c r="BI12" s="624"/>
      <c r="BJ12" s="624"/>
      <c r="BK12" s="624"/>
      <c r="BL12" s="624"/>
      <c r="BM12" s="624"/>
      <c r="BN12" s="625"/>
      <c r="BO12" s="626">
        <v>48.7</v>
      </c>
      <c r="BP12" s="626"/>
      <c r="BQ12" s="626"/>
      <c r="BR12" s="626"/>
      <c r="BS12" s="627" t="s">
        <v>235</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115761</v>
      </c>
      <c r="CS12" s="624"/>
      <c r="CT12" s="624"/>
      <c r="CU12" s="624"/>
      <c r="CV12" s="624"/>
      <c r="CW12" s="624"/>
      <c r="CX12" s="624"/>
      <c r="CY12" s="625"/>
      <c r="CZ12" s="626">
        <v>0.7</v>
      </c>
      <c r="DA12" s="626"/>
      <c r="DB12" s="626"/>
      <c r="DC12" s="626"/>
      <c r="DD12" s="632" t="s">
        <v>235</v>
      </c>
      <c r="DE12" s="624"/>
      <c r="DF12" s="624"/>
      <c r="DG12" s="624"/>
      <c r="DH12" s="624"/>
      <c r="DI12" s="624"/>
      <c r="DJ12" s="624"/>
      <c r="DK12" s="624"/>
      <c r="DL12" s="624"/>
      <c r="DM12" s="624"/>
      <c r="DN12" s="624"/>
      <c r="DO12" s="624"/>
      <c r="DP12" s="625"/>
      <c r="DQ12" s="632">
        <v>88453</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242</v>
      </c>
      <c r="AA13" s="626"/>
      <c r="AB13" s="626"/>
      <c r="AC13" s="626"/>
      <c r="AD13" s="627" t="s">
        <v>235</v>
      </c>
      <c r="AE13" s="627"/>
      <c r="AF13" s="627"/>
      <c r="AG13" s="627"/>
      <c r="AH13" s="627"/>
      <c r="AI13" s="627"/>
      <c r="AJ13" s="627"/>
      <c r="AK13" s="627"/>
      <c r="AL13" s="628" t="s">
        <v>235</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1390524</v>
      </c>
      <c r="BH13" s="624"/>
      <c r="BI13" s="624"/>
      <c r="BJ13" s="624"/>
      <c r="BK13" s="624"/>
      <c r="BL13" s="624"/>
      <c r="BM13" s="624"/>
      <c r="BN13" s="625"/>
      <c r="BO13" s="626">
        <v>48.1</v>
      </c>
      <c r="BP13" s="626"/>
      <c r="BQ13" s="626"/>
      <c r="BR13" s="626"/>
      <c r="BS13" s="627" t="s">
        <v>235</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780301</v>
      </c>
      <c r="CS13" s="624"/>
      <c r="CT13" s="624"/>
      <c r="CU13" s="624"/>
      <c r="CV13" s="624"/>
      <c r="CW13" s="624"/>
      <c r="CX13" s="624"/>
      <c r="CY13" s="625"/>
      <c r="CZ13" s="626">
        <v>4.5999999999999996</v>
      </c>
      <c r="DA13" s="626"/>
      <c r="DB13" s="626"/>
      <c r="DC13" s="626"/>
      <c r="DD13" s="632">
        <v>358096</v>
      </c>
      <c r="DE13" s="624"/>
      <c r="DF13" s="624"/>
      <c r="DG13" s="624"/>
      <c r="DH13" s="624"/>
      <c r="DI13" s="624"/>
      <c r="DJ13" s="624"/>
      <c r="DK13" s="624"/>
      <c r="DL13" s="624"/>
      <c r="DM13" s="624"/>
      <c r="DN13" s="624"/>
      <c r="DO13" s="624"/>
      <c r="DP13" s="625"/>
      <c r="DQ13" s="632">
        <v>369800</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100</v>
      </c>
      <c r="S14" s="624"/>
      <c r="T14" s="624"/>
      <c r="U14" s="624"/>
      <c r="V14" s="624"/>
      <c r="W14" s="624"/>
      <c r="X14" s="624"/>
      <c r="Y14" s="625"/>
      <c r="Z14" s="626">
        <v>0</v>
      </c>
      <c r="AA14" s="626"/>
      <c r="AB14" s="626"/>
      <c r="AC14" s="626"/>
      <c r="AD14" s="627">
        <v>100</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136965</v>
      </c>
      <c r="BH14" s="624"/>
      <c r="BI14" s="624"/>
      <c r="BJ14" s="624"/>
      <c r="BK14" s="624"/>
      <c r="BL14" s="624"/>
      <c r="BM14" s="624"/>
      <c r="BN14" s="625"/>
      <c r="BO14" s="626">
        <v>4.7</v>
      </c>
      <c r="BP14" s="626"/>
      <c r="BQ14" s="626"/>
      <c r="BR14" s="626"/>
      <c r="BS14" s="627" t="s">
        <v>235</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506448</v>
      </c>
      <c r="CS14" s="624"/>
      <c r="CT14" s="624"/>
      <c r="CU14" s="624"/>
      <c r="CV14" s="624"/>
      <c r="CW14" s="624"/>
      <c r="CX14" s="624"/>
      <c r="CY14" s="625"/>
      <c r="CZ14" s="626">
        <v>3</v>
      </c>
      <c r="DA14" s="626"/>
      <c r="DB14" s="626"/>
      <c r="DC14" s="626"/>
      <c r="DD14" s="632">
        <v>1608</v>
      </c>
      <c r="DE14" s="624"/>
      <c r="DF14" s="624"/>
      <c r="DG14" s="624"/>
      <c r="DH14" s="624"/>
      <c r="DI14" s="624"/>
      <c r="DJ14" s="624"/>
      <c r="DK14" s="624"/>
      <c r="DL14" s="624"/>
      <c r="DM14" s="624"/>
      <c r="DN14" s="624"/>
      <c r="DO14" s="624"/>
      <c r="DP14" s="625"/>
      <c r="DQ14" s="632">
        <v>498159</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235</v>
      </c>
      <c r="AA15" s="626"/>
      <c r="AB15" s="626"/>
      <c r="AC15" s="626"/>
      <c r="AD15" s="627" t="s">
        <v>235</v>
      </c>
      <c r="AE15" s="627"/>
      <c r="AF15" s="627"/>
      <c r="AG15" s="627"/>
      <c r="AH15" s="627"/>
      <c r="AI15" s="627"/>
      <c r="AJ15" s="627"/>
      <c r="AK15" s="627"/>
      <c r="AL15" s="628" t="s">
        <v>235</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116039</v>
      </c>
      <c r="BH15" s="624"/>
      <c r="BI15" s="624"/>
      <c r="BJ15" s="624"/>
      <c r="BK15" s="624"/>
      <c r="BL15" s="624"/>
      <c r="BM15" s="624"/>
      <c r="BN15" s="625"/>
      <c r="BO15" s="626">
        <v>4</v>
      </c>
      <c r="BP15" s="626"/>
      <c r="BQ15" s="626"/>
      <c r="BR15" s="626"/>
      <c r="BS15" s="627" t="s">
        <v>235</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2464238</v>
      </c>
      <c r="CS15" s="624"/>
      <c r="CT15" s="624"/>
      <c r="CU15" s="624"/>
      <c r="CV15" s="624"/>
      <c r="CW15" s="624"/>
      <c r="CX15" s="624"/>
      <c r="CY15" s="625"/>
      <c r="CZ15" s="626">
        <v>14.4</v>
      </c>
      <c r="DA15" s="626"/>
      <c r="DB15" s="626"/>
      <c r="DC15" s="626"/>
      <c r="DD15" s="632">
        <v>832043</v>
      </c>
      <c r="DE15" s="624"/>
      <c r="DF15" s="624"/>
      <c r="DG15" s="624"/>
      <c r="DH15" s="624"/>
      <c r="DI15" s="624"/>
      <c r="DJ15" s="624"/>
      <c r="DK15" s="624"/>
      <c r="DL15" s="624"/>
      <c r="DM15" s="624"/>
      <c r="DN15" s="624"/>
      <c r="DO15" s="624"/>
      <c r="DP15" s="625"/>
      <c r="DQ15" s="632">
        <v>1152794</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9235</v>
      </c>
      <c r="S16" s="624"/>
      <c r="T16" s="624"/>
      <c r="U16" s="624"/>
      <c r="V16" s="624"/>
      <c r="W16" s="624"/>
      <c r="X16" s="624"/>
      <c r="Y16" s="625"/>
      <c r="Z16" s="626">
        <v>0.1</v>
      </c>
      <c r="AA16" s="626"/>
      <c r="AB16" s="626"/>
      <c r="AC16" s="626"/>
      <c r="AD16" s="627">
        <v>9235</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v>227</v>
      </c>
      <c r="BH16" s="624"/>
      <c r="BI16" s="624"/>
      <c r="BJ16" s="624"/>
      <c r="BK16" s="624"/>
      <c r="BL16" s="624"/>
      <c r="BM16" s="624"/>
      <c r="BN16" s="625"/>
      <c r="BO16" s="626">
        <v>0</v>
      </c>
      <c r="BP16" s="626"/>
      <c r="BQ16" s="626"/>
      <c r="BR16" s="626"/>
      <c r="BS16" s="627" t="s">
        <v>235</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51344</v>
      </c>
      <c r="CS16" s="624"/>
      <c r="CT16" s="624"/>
      <c r="CU16" s="624"/>
      <c r="CV16" s="624"/>
      <c r="CW16" s="624"/>
      <c r="CX16" s="624"/>
      <c r="CY16" s="625"/>
      <c r="CZ16" s="626">
        <v>0.3</v>
      </c>
      <c r="DA16" s="626"/>
      <c r="DB16" s="626"/>
      <c r="DC16" s="626"/>
      <c r="DD16" s="632" t="s">
        <v>235</v>
      </c>
      <c r="DE16" s="624"/>
      <c r="DF16" s="624"/>
      <c r="DG16" s="624"/>
      <c r="DH16" s="624"/>
      <c r="DI16" s="624"/>
      <c r="DJ16" s="624"/>
      <c r="DK16" s="624"/>
      <c r="DL16" s="624"/>
      <c r="DM16" s="624"/>
      <c r="DN16" s="624"/>
      <c r="DO16" s="624"/>
      <c r="DP16" s="625"/>
      <c r="DQ16" s="632">
        <v>5203</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25405</v>
      </c>
      <c r="S17" s="624"/>
      <c r="T17" s="624"/>
      <c r="U17" s="624"/>
      <c r="V17" s="624"/>
      <c r="W17" s="624"/>
      <c r="X17" s="624"/>
      <c r="Y17" s="625"/>
      <c r="Z17" s="626">
        <v>0.1</v>
      </c>
      <c r="AA17" s="626"/>
      <c r="AB17" s="626"/>
      <c r="AC17" s="626"/>
      <c r="AD17" s="627">
        <v>25405</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235</v>
      </c>
      <c r="BP17" s="626"/>
      <c r="BQ17" s="626"/>
      <c r="BR17" s="626"/>
      <c r="BS17" s="627" t="s">
        <v>235</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1338928</v>
      </c>
      <c r="CS17" s="624"/>
      <c r="CT17" s="624"/>
      <c r="CU17" s="624"/>
      <c r="CV17" s="624"/>
      <c r="CW17" s="624"/>
      <c r="CX17" s="624"/>
      <c r="CY17" s="625"/>
      <c r="CZ17" s="626">
        <v>7.8</v>
      </c>
      <c r="DA17" s="626"/>
      <c r="DB17" s="626"/>
      <c r="DC17" s="626"/>
      <c r="DD17" s="632" t="s">
        <v>235</v>
      </c>
      <c r="DE17" s="624"/>
      <c r="DF17" s="624"/>
      <c r="DG17" s="624"/>
      <c r="DH17" s="624"/>
      <c r="DI17" s="624"/>
      <c r="DJ17" s="624"/>
      <c r="DK17" s="624"/>
      <c r="DL17" s="624"/>
      <c r="DM17" s="624"/>
      <c r="DN17" s="624"/>
      <c r="DO17" s="624"/>
      <c r="DP17" s="625"/>
      <c r="DQ17" s="632">
        <v>1338723</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40722</v>
      </c>
      <c r="S18" s="624"/>
      <c r="T18" s="624"/>
      <c r="U18" s="624"/>
      <c r="V18" s="624"/>
      <c r="W18" s="624"/>
      <c r="X18" s="624"/>
      <c r="Y18" s="625"/>
      <c r="Z18" s="626">
        <v>0.2</v>
      </c>
      <c r="AA18" s="626"/>
      <c r="AB18" s="626"/>
      <c r="AC18" s="626"/>
      <c r="AD18" s="627">
        <v>40722</v>
      </c>
      <c r="AE18" s="627"/>
      <c r="AF18" s="627"/>
      <c r="AG18" s="627"/>
      <c r="AH18" s="627"/>
      <c r="AI18" s="627"/>
      <c r="AJ18" s="627"/>
      <c r="AK18" s="627"/>
      <c r="AL18" s="628">
        <v>0.5</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235</v>
      </c>
      <c r="DA18" s="626"/>
      <c r="DB18" s="626"/>
      <c r="DC18" s="626"/>
      <c r="DD18" s="632" t="s">
        <v>235</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40620</v>
      </c>
      <c r="S19" s="624"/>
      <c r="T19" s="624"/>
      <c r="U19" s="624"/>
      <c r="V19" s="624"/>
      <c r="W19" s="624"/>
      <c r="X19" s="624"/>
      <c r="Y19" s="625"/>
      <c r="Z19" s="626">
        <v>0.2</v>
      </c>
      <c r="AA19" s="626"/>
      <c r="AB19" s="626"/>
      <c r="AC19" s="626"/>
      <c r="AD19" s="627">
        <v>40620</v>
      </c>
      <c r="AE19" s="627"/>
      <c r="AF19" s="627"/>
      <c r="AG19" s="627"/>
      <c r="AH19" s="627"/>
      <c r="AI19" s="627"/>
      <c r="AJ19" s="627"/>
      <c r="AK19" s="627"/>
      <c r="AL19" s="628">
        <v>0.5</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235</v>
      </c>
      <c r="BH19" s="624"/>
      <c r="BI19" s="624"/>
      <c r="BJ19" s="624"/>
      <c r="BK19" s="624"/>
      <c r="BL19" s="624"/>
      <c r="BM19" s="624"/>
      <c r="BN19" s="625"/>
      <c r="BO19" s="626" t="s">
        <v>235</v>
      </c>
      <c r="BP19" s="626"/>
      <c r="BQ19" s="626"/>
      <c r="BR19" s="626"/>
      <c r="BS19" s="627" t="s">
        <v>235</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235</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102</v>
      </c>
      <c r="S20" s="624"/>
      <c r="T20" s="624"/>
      <c r="U20" s="624"/>
      <c r="V20" s="624"/>
      <c r="W20" s="624"/>
      <c r="X20" s="624"/>
      <c r="Y20" s="625"/>
      <c r="Z20" s="626">
        <v>0</v>
      </c>
      <c r="AA20" s="626"/>
      <c r="AB20" s="626"/>
      <c r="AC20" s="626"/>
      <c r="AD20" s="627">
        <v>102</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235</v>
      </c>
      <c r="BH20" s="624"/>
      <c r="BI20" s="624"/>
      <c r="BJ20" s="624"/>
      <c r="BK20" s="624"/>
      <c r="BL20" s="624"/>
      <c r="BM20" s="624"/>
      <c r="BN20" s="625"/>
      <c r="BO20" s="626" t="s">
        <v>235</v>
      </c>
      <c r="BP20" s="626"/>
      <c r="BQ20" s="626"/>
      <c r="BR20" s="626"/>
      <c r="BS20" s="627" t="s">
        <v>235</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17075261</v>
      </c>
      <c r="CS20" s="624"/>
      <c r="CT20" s="624"/>
      <c r="CU20" s="624"/>
      <c r="CV20" s="624"/>
      <c r="CW20" s="624"/>
      <c r="CX20" s="624"/>
      <c r="CY20" s="625"/>
      <c r="CZ20" s="626">
        <v>100</v>
      </c>
      <c r="DA20" s="626"/>
      <c r="DB20" s="626"/>
      <c r="DC20" s="626"/>
      <c r="DD20" s="632">
        <v>1353565</v>
      </c>
      <c r="DE20" s="624"/>
      <c r="DF20" s="624"/>
      <c r="DG20" s="624"/>
      <c r="DH20" s="624"/>
      <c r="DI20" s="624"/>
      <c r="DJ20" s="624"/>
      <c r="DK20" s="624"/>
      <c r="DL20" s="624"/>
      <c r="DM20" s="624"/>
      <c r="DN20" s="624"/>
      <c r="DO20" s="624"/>
      <c r="DP20" s="625"/>
      <c r="DQ20" s="632">
        <v>10255642</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4031762</v>
      </c>
      <c r="S21" s="624"/>
      <c r="T21" s="624"/>
      <c r="U21" s="624"/>
      <c r="V21" s="624"/>
      <c r="W21" s="624"/>
      <c r="X21" s="624"/>
      <c r="Y21" s="625"/>
      <c r="Z21" s="626">
        <v>22.5</v>
      </c>
      <c r="AA21" s="626"/>
      <c r="AB21" s="626"/>
      <c r="AC21" s="626"/>
      <c r="AD21" s="627">
        <v>3828610</v>
      </c>
      <c r="AE21" s="627"/>
      <c r="AF21" s="627"/>
      <c r="AG21" s="627"/>
      <c r="AH21" s="627"/>
      <c r="AI21" s="627"/>
      <c r="AJ21" s="627"/>
      <c r="AK21" s="627"/>
      <c r="AL21" s="628">
        <v>50</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235</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3828610</v>
      </c>
      <c r="S22" s="624"/>
      <c r="T22" s="624"/>
      <c r="U22" s="624"/>
      <c r="V22" s="624"/>
      <c r="W22" s="624"/>
      <c r="X22" s="624"/>
      <c r="Y22" s="625"/>
      <c r="Z22" s="626">
        <v>21.3</v>
      </c>
      <c r="AA22" s="626"/>
      <c r="AB22" s="626"/>
      <c r="AC22" s="626"/>
      <c r="AD22" s="627">
        <v>3828610</v>
      </c>
      <c r="AE22" s="627"/>
      <c r="AF22" s="627"/>
      <c r="AG22" s="627"/>
      <c r="AH22" s="627"/>
      <c r="AI22" s="627"/>
      <c r="AJ22" s="627"/>
      <c r="AK22" s="627"/>
      <c r="AL22" s="628">
        <v>50</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203152</v>
      </c>
      <c r="S23" s="624"/>
      <c r="T23" s="624"/>
      <c r="U23" s="624"/>
      <c r="V23" s="624"/>
      <c r="W23" s="624"/>
      <c r="X23" s="624"/>
      <c r="Y23" s="625"/>
      <c r="Z23" s="626">
        <v>1.1000000000000001</v>
      </c>
      <c r="AA23" s="626"/>
      <c r="AB23" s="626"/>
      <c r="AC23" s="626"/>
      <c r="AD23" s="627" t="s">
        <v>235</v>
      </c>
      <c r="AE23" s="627"/>
      <c r="AF23" s="627"/>
      <c r="AG23" s="627"/>
      <c r="AH23" s="627"/>
      <c r="AI23" s="627"/>
      <c r="AJ23" s="627"/>
      <c r="AK23" s="627"/>
      <c r="AL23" s="628" t="s">
        <v>235</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235</v>
      </c>
      <c r="BP23" s="626"/>
      <c r="BQ23" s="626"/>
      <c r="BR23" s="626"/>
      <c r="BS23" s="627" t="s">
        <v>235</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235</v>
      </c>
      <c r="AA24" s="626"/>
      <c r="AB24" s="626"/>
      <c r="AC24" s="626"/>
      <c r="AD24" s="627" t="s">
        <v>235</v>
      </c>
      <c r="AE24" s="627"/>
      <c r="AF24" s="627"/>
      <c r="AG24" s="627"/>
      <c r="AH24" s="627"/>
      <c r="AI24" s="627"/>
      <c r="AJ24" s="627"/>
      <c r="AK24" s="627"/>
      <c r="AL24" s="628" t="s">
        <v>235</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242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8798544</v>
      </c>
      <c r="CS24" s="613"/>
      <c r="CT24" s="613"/>
      <c r="CU24" s="613"/>
      <c r="CV24" s="613"/>
      <c r="CW24" s="613"/>
      <c r="CX24" s="613"/>
      <c r="CY24" s="614"/>
      <c r="CZ24" s="617">
        <v>51.5</v>
      </c>
      <c r="DA24" s="618"/>
      <c r="DB24" s="618"/>
      <c r="DC24" s="634"/>
      <c r="DD24" s="653">
        <v>4765566</v>
      </c>
      <c r="DE24" s="613"/>
      <c r="DF24" s="613"/>
      <c r="DG24" s="613"/>
      <c r="DH24" s="613"/>
      <c r="DI24" s="613"/>
      <c r="DJ24" s="613"/>
      <c r="DK24" s="614"/>
      <c r="DL24" s="653">
        <v>3905443</v>
      </c>
      <c r="DM24" s="613"/>
      <c r="DN24" s="613"/>
      <c r="DO24" s="613"/>
      <c r="DP24" s="613"/>
      <c r="DQ24" s="613"/>
      <c r="DR24" s="613"/>
      <c r="DS24" s="613"/>
      <c r="DT24" s="613"/>
      <c r="DU24" s="613"/>
      <c r="DV24" s="614"/>
      <c r="DW24" s="617">
        <v>50.3</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7823033</v>
      </c>
      <c r="S25" s="624"/>
      <c r="T25" s="624"/>
      <c r="U25" s="624"/>
      <c r="V25" s="624"/>
      <c r="W25" s="624"/>
      <c r="X25" s="624"/>
      <c r="Y25" s="625"/>
      <c r="Z25" s="626">
        <v>43.6</v>
      </c>
      <c r="AA25" s="626"/>
      <c r="AB25" s="626"/>
      <c r="AC25" s="626"/>
      <c r="AD25" s="627">
        <v>7619881</v>
      </c>
      <c r="AE25" s="627"/>
      <c r="AF25" s="627"/>
      <c r="AG25" s="627"/>
      <c r="AH25" s="627"/>
      <c r="AI25" s="627"/>
      <c r="AJ25" s="627"/>
      <c r="AK25" s="627"/>
      <c r="AL25" s="628">
        <v>99.4</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235</v>
      </c>
      <c r="BP25" s="626"/>
      <c r="BQ25" s="626"/>
      <c r="BR25" s="626"/>
      <c r="BS25" s="627" t="s">
        <v>235</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2172995</v>
      </c>
      <c r="CS25" s="654"/>
      <c r="CT25" s="654"/>
      <c r="CU25" s="654"/>
      <c r="CV25" s="654"/>
      <c r="CW25" s="654"/>
      <c r="CX25" s="654"/>
      <c r="CY25" s="655"/>
      <c r="CZ25" s="628">
        <v>12.7</v>
      </c>
      <c r="DA25" s="656"/>
      <c r="DB25" s="656"/>
      <c r="DC25" s="658"/>
      <c r="DD25" s="632">
        <v>1836677</v>
      </c>
      <c r="DE25" s="654"/>
      <c r="DF25" s="654"/>
      <c r="DG25" s="654"/>
      <c r="DH25" s="654"/>
      <c r="DI25" s="654"/>
      <c r="DJ25" s="654"/>
      <c r="DK25" s="655"/>
      <c r="DL25" s="632">
        <v>1591144</v>
      </c>
      <c r="DM25" s="654"/>
      <c r="DN25" s="654"/>
      <c r="DO25" s="654"/>
      <c r="DP25" s="654"/>
      <c r="DQ25" s="654"/>
      <c r="DR25" s="654"/>
      <c r="DS25" s="654"/>
      <c r="DT25" s="654"/>
      <c r="DU25" s="654"/>
      <c r="DV25" s="655"/>
      <c r="DW25" s="628">
        <v>20.5</v>
      </c>
      <c r="DX25" s="656"/>
      <c r="DY25" s="656"/>
      <c r="DZ25" s="656"/>
      <c r="EA25" s="656"/>
      <c r="EB25" s="656"/>
      <c r="EC25" s="657"/>
    </row>
    <row r="26" spans="2:133" ht="11.25" customHeight="1" x14ac:dyDescent="0.15">
      <c r="B26" s="620" t="s">
        <v>303</v>
      </c>
      <c r="C26" s="621"/>
      <c r="D26" s="621"/>
      <c r="E26" s="621"/>
      <c r="F26" s="621"/>
      <c r="G26" s="621"/>
      <c r="H26" s="621"/>
      <c r="I26" s="621"/>
      <c r="J26" s="621"/>
      <c r="K26" s="621"/>
      <c r="L26" s="621"/>
      <c r="M26" s="621"/>
      <c r="N26" s="621"/>
      <c r="O26" s="621"/>
      <c r="P26" s="621"/>
      <c r="Q26" s="622"/>
      <c r="R26" s="623">
        <v>2484</v>
      </c>
      <c r="S26" s="624"/>
      <c r="T26" s="624"/>
      <c r="U26" s="624"/>
      <c r="V26" s="624"/>
      <c r="W26" s="624"/>
      <c r="X26" s="624"/>
      <c r="Y26" s="625"/>
      <c r="Z26" s="626">
        <v>0</v>
      </c>
      <c r="AA26" s="626"/>
      <c r="AB26" s="626"/>
      <c r="AC26" s="626"/>
      <c r="AD26" s="627">
        <v>2484</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242</v>
      </c>
      <c r="BP26" s="626"/>
      <c r="BQ26" s="626"/>
      <c r="BR26" s="626"/>
      <c r="BS26" s="627" t="s">
        <v>235</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1136474</v>
      </c>
      <c r="CS26" s="624"/>
      <c r="CT26" s="624"/>
      <c r="CU26" s="624"/>
      <c r="CV26" s="624"/>
      <c r="CW26" s="624"/>
      <c r="CX26" s="624"/>
      <c r="CY26" s="625"/>
      <c r="CZ26" s="628">
        <v>6.7</v>
      </c>
      <c r="DA26" s="656"/>
      <c r="DB26" s="656"/>
      <c r="DC26" s="658"/>
      <c r="DD26" s="632">
        <v>1067666</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6"/>
      <c r="DY26" s="656"/>
      <c r="DZ26" s="656"/>
      <c r="EA26" s="656"/>
      <c r="EB26" s="656"/>
      <c r="EC26" s="657"/>
    </row>
    <row r="27" spans="2:133" ht="11.25" customHeight="1" x14ac:dyDescent="0.15">
      <c r="B27" s="620" t="s">
        <v>306</v>
      </c>
      <c r="C27" s="621"/>
      <c r="D27" s="621"/>
      <c r="E27" s="621"/>
      <c r="F27" s="621"/>
      <c r="G27" s="621"/>
      <c r="H27" s="621"/>
      <c r="I27" s="621"/>
      <c r="J27" s="621"/>
      <c r="K27" s="621"/>
      <c r="L27" s="621"/>
      <c r="M27" s="621"/>
      <c r="N27" s="621"/>
      <c r="O27" s="621"/>
      <c r="P27" s="621"/>
      <c r="Q27" s="622"/>
      <c r="R27" s="623">
        <v>401213</v>
      </c>
      <c r="S27" s="624"/>
      <c r="T27" s="624"/>
      <c r="U27" s="624"/>
      <c r="V27" s="624"/>
      <c r="W27" s="624"/>
      <c r="X27" s="624"/>
      <c r="Y27" s="625"/>
      <c r="Z27" s="626">
        <v>2.2000000000000002</v>
      </c>
      <c r="AA27" s="626"/>
      <c r="AB27" s="626"/>
      <c r="AC27" s="626"/>
      <c r="AD27" s="627">
        <v>1627</v>
      </c>
      <c r="AE27" s="627"/>
      <c r="AF27" s="627"/>
      <c r="AG27" s="627"/>
      <c r="AH27" s="627"/>
      <c r="AI27" s="627"/>
      <c r="AJ27" s="627"/>
      <c r="AK27" s="627"/>
      <c r="AL27" s="628">
        <v>0</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2891746</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5286621</v>
      </c>
      <c r="CS27" s="654"/>
      <c r="CT27" s="654"/>
      <c r="CU27" s="654"/>
      <c r="CV27" s="654"/>
      <c r="CW27" s="654"/>
      <c r="CX27" s="654"/>
      <c r="CY27" s="655"/>
      <c r="CZ27" s="628">
        <v>31</v>
      </c>
      <c r="DA27" s="656"/>
      <c r="DB27" s="656"/>
      <c r="DC27" s="658"/>
      <c r="DD27" s="632">
        <v>1590166</v>
      </c>
      <c r="DE27" s="654"/>
      <c r="DF27" s="654"/>
      <c r="DG27" s="654"/>
      <c r="DH27" s="654"/>
      <c r="DI27" s="654"/>
      <c r="DJ27" s="654"/>
      <c r="DK27" s="655"/>
      <c r="DL27" s="632">
        <v>975576</v>
      </c>
      <c r="DM27" s="654"/>
      <c r="DN27" s="654"/>
      <c r="DO27" s="654"/>
      <c r="DP27" s="654"/>
      <c r="DQ27" s="654"/>
      <c r="DR27" s="654"/>
      <c r="DS27" s="654"/>
      <c r="DT27" s="654"/>
      <c r="DU27" s="654"/>
      <c r="DV27" s="655"/>
      <c r="DW27" s="628">
        <v>12.6</v>
      </c>
      <c r="DX27" s="656"/>
      <c r="DY27" s="656"/>
      <c r="DZ27" s="656"/>
      <c r="EA27" s="656"/>
      <c r="EB27" s="656"/>
      <c r="EC27" s="657"/>
    </row>
    <row r="28" spans="2:133" ht="11.25" customHeight="1" x14ac:dyDescent="0.15">
      <c r="B28" s="620" t="s">
        <v>309</v>
      </c>
      <c r="C28" s="621"/>
      <c r="D28" s="621"/>
      <c r="E28" s="621"/>
      <c r="F28" s="621"/>
      <c r="G28" s="621"/>
      <c r="H28" s="621"/>
      <c r="I28" s="621"/>
      <c r="J28" s="621"/>
      <c r="K28" s="621"/>
      <c r="L28" s="621"/>
      <c r="M28" s="621"/>
      <c r="N28" s="621"/>
      <c r="O28" s="621"/>
      <c r="P28" s="621"/>
      <c r="Q28" s="622"/>
      <c r="R28" s="623">
        <v>50892</v>
      </c>
      <c r="S28" s="624"/>
      <c r="T28" s="624"/>
      <c r="U28" s="624"/>
      <c r="V28" s="624"/>
      <c r="W28" s="624"/>
      <c r="X28" s="624"/>
      <c r="Y28" s="625"/>
      <c r="Z28" s="626">
        <v>0.3</v>
      </c>
      <c r="AA28" s="626"/>
      <c r="AB28" s="626"/>
      <c r="AC28" s="626"/>
      <c r="AD28" s="627">
        <v>9874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1338928</v>
      </c>
      <c r="CS28" s="624"/>
      <c r="CT28" s="624"/>
      <c r="CU28" s="624"/>
      <c r="CV28" s="624"/>
      <c r="CW28" s="624"/>
      <c r="CX28" s="624"/>
      <c r="CY28" s="625"/>
      <c r="CZ28" s="628">
        <v>7.8</v>
      </c>
      <c r="DA28" s="656"/>
      <c r="DB28" s="656"/>
      <c r="DC28" s="658"/>
      <c r="DD28" s="632">
        <v>1338723</v>
      </c>
      <c r="DE28" s="624"/>
      <c r="DF28" s="624"/>
      <c r="DG28" s="624"/>
      <c r="DH28" s="624"/>
      <c r="DI28" s="624"/>
      <c r="DJ28" s="624"/>
      <c r="DK28" s="625"/>
      <c r="DL28" s="632">
        <v>1338723</v>
      </c>
      <c r="DM28" s="624"/>
      <c r="DN28" s="624"/>
      <c r="DO28" s="624"/>
      <c r="DP28" s="624"/>
      <c r="DQ28" s="624"/>
      <c r="DR28" s="624"/>
      <c r="DS28" s="624"/>
      <c r="DT28" s="624"/>
      <c r="DU28" s="624"/>
      <c r="DV28" s="625"/>
      <c r="DW28" s="628">
        <v>17.2</v>
      </c>
      <c r="DX28" s="656"/>
      <c r="DY28" s="656"/>
      <c r="DZ28" s="656"/>
      <c r="EA28" s="656"/>
      <c r="EB28" s="656"/>
      <c r="EC28" s="657"/>
    </row>
    <row r="29" spans="2:133" ht="11.25" customHeight="1" x14ac:dyDescent="0.15">
      <c r="B29" s="620" t="s">
        <v>311</v>
      </c>
      <c r="C29" s="621"/>
      <c r="D29" s="621"/>
      <c r="E29" s="621"/>
      <c r="F29" s="621"/>
      <c r="G29" s="621"/>
      <c r="H29" s="621"/>
      <c r="I29" s="621"/>
      <c r="J29" s="621"/>
      <c r="K29" s="621"/>
      <c r="L29" s="621"/>
      <c r="M29" s="621"/>
      <c r="N29" s="621"/>
      <c r="O29" s="621"/>
      <c r="P29" s="621"/>
      <c r="Q29" s="622"/>
      <c r="R29" s="623">
        <v>19603</v>
      </c>
      <c r="S29" s="624"/>
      <c r="T29" s="624"/>
      <c r="U29" s="624"/>
      <c r="V29" s="624"/>
      <c r="W29" s="624"/>
      <c r="X29" s="624"/>
      <c r="Y29" s="625"/>
      <c r="Z29" s="626">
        <v>0.1</v>
      </c>
      <c r="AA29" s="626"/>
      <c r="AB29" s="626"/>
      <c r="AC29" s="626"/>
      <c r="AD29" s="627">
        <v>409</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1338928</v>
      </c>
      <c r="CS29" s="654"/>
      <c r="CT29" s="654"/>
      <c r="CU29" s="654"/>
      <c r="CV29" s="654"/>
      <c r="CW29" s="654"/>
      <c r="CX29" s="654"/>
      <c r="CY29" s="655"/>
      <c r="CZ29" s="628">
        <v>7.8</v>
      </c>
      <c r="DA29" s="656"/>
      <c r="DB29" s="656"/>
      <c r="DC29" s="658"/>
      <c r="DD29" s="632">
        <v>1338723</v>
      </c>
      <c r="DE29" s="654"/>
      <c r="DF29" s="654"/>
      <c r="DG29" s="654"/>
      <c r="DH29" s="654"/>
      <c r="DI29" s="654"/>
      <c r="DJ29" s="654"/>
      <c r="DK29" s="655"/>
      <c r="DL29" s="632">
        <v>1338723</v>
      </c>
      <c r="DM29" s="654"/>
      <c r="DN29" s="654"/>
      <c r="DO29" s="654"/>
      <c r="DP29" s="654"/>
      <c r="DQ29" s="654"/>
      <c r="DR29" s="654"/>
      <c r="DS29" s="654"/>
      <c r="DT29" s="654"/>
      <c r="DU29" s="654"/>
      <c r="DV29" s="655"/>
      <c r="DW29" s="628">
        <v>17.2</v>
      </c>
      <c r="DX29" s="656"/>
      <c r="DY29" s="656"/>
      <c r="DZ29" s="656"/>
      <c r="EA29" s="656"/>
      <c r="EB29" s="656"/>
      <c r="EC29" s="657"/>
    </row>
    <row r="30" spans="2:133" ht="11.25" customHeight="1" x14ac:dyDescent="0.15">
      <c r="B30" s="620" t="s">
        <v>314</v>
      </c>
      <c r="C30" s="621"/>
      <c r="D30" s="621"/>
      <c r="E30" s="621"/>
      <c r="F30" s="621"/>
      <c r="G30" s="621"/>
      <c r="H30" s="621"/>
      <c r="I30" s="621"/>
      <c r="J30" s="621"/>
      <c r="K30" s="621"/>
      <c r="L30" s="621"/>
      <c r="M30" s="621"/>
      <c r="N30" s="621"/>
      <c r="O30" s="621"/>
      <c r="P30" s="621"/>
      <c r="Q30" s="622"/>
      <c r="R30" s="623">
        <v>4612609</v>
      </c>
      <c r="S30" s="624"/>
      <c r="T30" s="624"/>
      <c r="U30" s="624"/>
      <c r="V30" s="624"/>
      <c r="W30" s="624"/>
      <c r="X30" s="624"/>
      <c r="Y30" s="625"/>
      <c r="Z30" s="626">
        <v>25.7</v>
      </c>
      <c r="AA30" s="626"/>
      <c r="AB30" s="626"/>
      <c r="AC30" s="626"/>
      <c r="AD30" s="627" t="s">
        <v>235</v>
      </c>
      <c r="AE30" s="627"/>
      <c r="AF30" s="627"/>
      <c r="AG30" s="627"/>
      <c r="AH30" s="627"/>
      <c r="AI30" s="627"/>
      <c r="AJ30" s="627"/>
      <c r="AK30" s="627"/>
      <c r="AL30" s="628" t="s">
        <v>235</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1286281</v>
      </c>
      <c r="CS30" s="624"/>
      <c r="CT30" s="624"/>
      <c r="CU30" s="624"/>
      <c r="CV30" s="624"/>
      <c r="CW30" s="624"/>
      <c r="CX30" s="624"/>
      <c r="CY30" s="625"/>
      <c r="CZ30" s="628">
        <v>7.5</v>
      </c>
      <c r="DA30" s="656"/>
      <c r="DB30" s="656"/>
      <c r="DC30" s="658"/>
      <c r="DD30" s="632">
        <v>1286076</v>
      </c>
      <c r="DE30" s="624"/>
      <c r="DF30" s="624"/>
      <c r="DG30" s="624"/>
      <c r="DH30" s="624"/>
      <c r="DI30" s="624"/>
      <c r="DJ30" s="624"/>
      <c r="DK30" s="625"/>
      <c r="DL30" s="632">
        <v>1286076</v>
      </c>
      <c r="DM30" s="624"/>
      <c r="DN30" s="624"/>
      <c r="DO30" s="624"/>
      <c r="DP30" s="624"/>
      <c r="DQ30" s="624"/>
      <c r="DR30" s="624"/>
      <c r="DS30" s="624"/>
      <c r="DT30" s="624"/>
      <c r="DU30" s="624"/>
      <c r="DV30" s="625"/>
      <c r="DW30" s="628">
        <v>16.600000000000001</v>
      </c>
      <c r="DX30" s="656"/>
      <c r="DY30" s="656"/>
      <c r="DZ30" s="656"/>
      <c r="EA30" s="656"/>
      <c r="EB30" s="656"/>
      <c r="EC30" s="657"/>
    </row>
    <row r="31" spans="2:133" ht="11.25" customHeight="1" x14ac:dyDescent="0.15">
      <c r="B31" s="636" t="s">
        <v>318</v>
      </c>
      <c r="C31" s="637"/>
      <c r="D31" s="637"/>
      <c r="E31" s="637"/>
      <c r="F31" s="637"/>
      <c r="G31" s="637"/>
      <c r="H31" s="637"/>
      <c r="I31" s="637"/>
      <c r="J31" s="637"/>
      <c r="K31" s="637"/>
      <c r="L31" s="637"/>
      <c r="M31" s="637"/>
      <c r="N31" s="637"/>
      <c r="O31" s="637"/>
      <c r="P31" s="637"/>
      <c r="Q31" s="638"/>
      <c r="R31" s="623">
        <v>7469</v>
      </c>
      <c r="S31" s="624"/>
      <c r="T31" s="624"/>
      <c r="U31" s="624"/>
      <c r="V31" s="624"/>
      <c r="W31" s="624"/>
      <c r="X31" s="624"/>
      <c r="Y31" s="625"/>
      <c r="Z31" s="626">
        <v>0</v>
      </c>
      <c r="AA31" s="626"/>
      <c r="AB31" s="626"/>
      <c r="AC31" s="626"/>
      <c r="AD31" s="627">
        <v>7469</v>
      </c>
      <c r="AE31" s="627"/>
      <c r="AF31" s="627"/>
      <c r="AG31" s="627"/>
      <c r="AH31" s="627"/>
      <c r="AI31" s="627"/>
      <c r="AJ31" s="627"/>
      <c r="AK31" s="627"/>
      <c r="AL31" s="628">
        <v>0.1</v>
      </c>
      <c r="AM31" s="629"/>
      <c r="AN31" s="629"/>
      <c r="AO31" s="630"/>
      <c r="AP31" s="667" t="s">
        <v>319</v>
      </c>
      <c r="AQ31" s="668"/>
      <c r="AR31" s="668"/>
      <c r="AS31" s="668"/>
      <c r="AT31" s="673" t="s">
        <v>320</v>
      </c>
      <c r="AU31" s="218"/>
      <c r="AV31" s="218"/>
      <c r="AW31" s="218"/>
      <c r="AX31" s="609" t="s">
        <v>192</v>
      </c>
      <c r="AY31" s="610"/>
      <c r="AZ31" s="610"/>
      <c r="BA31" s="610"/>
      <c r="BB31" s="610"/>
      <c r="BC31" s="610"/>
      <c r="BD31" s="610"/>
      <c r="BE31" s="610"/>
      <c r="BF31" s="611"/>
      <c r="BG31" s="676">
        <v>98.5</v>
      </c>
      <c r="BH31" s="677"/>
      <c r="BI31" s="677"/>
      <c r="BJ31" s="677"/>
      <c r="BK31" s="677"/>
      <c r="BL31" s="677"/>
      <c r="BM31" s="618">
        <v>96.5</v>
      </c>
      <c r="BN31" s="677"/>
      <c r="BO31" s="677"/>
      <c r="BP31" s="677"/>
      <c r="BQ31" s="678"/>
      <c r="BR31" s="676">
        <v>98.6</v>
      </c>
      <c r="BS31" s="677"/>
      <c r="BT31" s="677"/>
      <c r="BU31" s="677"/>
      <c r="BV31" s="677"/>
      <c r="BW31" s="677"/>
      <c r="BX31" s="618">
        <v>96.5</v>
      </c>
      <c r="BY31" s="677"/>
      <c r="BZ31" s="677"/>
      <c r="CA31" s="677"/>
      <c r="CB31" s="678"/>
      <c r="CD31" s="663"/>
      <c r="CE31" s="664"/>
      <c r="CF31" s="620" t="s">
        <v>321</v>
      </c>
      <c r="CG31" s="621"/>
      <c r="CH31" s="621"/>
      <c r="CI31" s="621"/>
      <c r="CJ31" s="621"/>
      <c r="CK31" s="621"/>
      <c r="CL31" s="621"/>
      <c r="CM31" s="621"/>
      <c r="CN31" s="621"/>
      <c r="CO31" s="621"/>
      <c r="CP31" s="621"/>
      <c r="CQ31" s="622"/>
      <c r="CR31" s="623">
        <v>52647</v>
      </c>
      <c r="CS31" s="654"/>
      <c r="CT31" s="654"/>
      <c r="CU31" s="654"/>
      <c r="CV31" s="654"/>
      <c r="CW31" s="654"/>
      <c r="CX31" s="654"/>
      <c r="CY31" s="655"/>
      <c r="CZ31" s="628">
        <v>0.3</v>
      </c>
      <c r="DA31" s="656"/>
      <c r="DB31" s="656"/>
      <c r="DC31" s="658"/>
      <c r="DD31" s="632">
        <v>52647</v>
      </c>
      <c r="DE31" s="654"/>
      <c r="DF31" s="654"/>
      <c r="DG31" s="654"/>
      <c r="DH31" s="654"/>
      <c r="DI31" s="654"/>
      <c r="DJ31" s="654"/>
      <c r="DK31" s="655"/>
      <c r="DL31" s="632">
        <v>52647</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322</v>
      </c>
      <c r="C32" s="621"/>
      <c r="D32" s="621"/>
      <c r="E32" s="621"/>
      <c r="F32" s="621"/>
      <c r="G32" s="621"/>
      <c r="H32" s="621"/>
      <c r="I32" s="621"/>
      <c r="J32" s="621"/>
      <c r="K32" s="621"/>
      <c r="L32" s="621"/>
      <c r="M32" s="621"/>
      <c r="N32" s="621"/>
      <c r="O32" s="621"/>
      <c r="P32" s="621"/>
      <c r="Q32" s="622"/>
      <c r="R32" s="623">
        <v>2079147</v>
      </c>
      <c r="S32" s="624"/>
      <c r="T32" s="624"/>
      <c r="U32" s="624"/>
      <c r="V32" s="624"/>
      <c r="W32" s="624"/>
      <c r="X32" s="624"/>
      <c r="Y32" s="625"/>
      <c r="Z32" s="626">
        <v>11.6</v>
      </c>
      <c r="AA32" s="626"/>
      <c r="AB32" s="626"/>
      <c r="AC32" s="626"/>
      <c r="AD32" s="627" t="s">
        <v>235</v>
      </c>
      <c r="AE32" s="627"/>
      <c r="AF32" s="627"/>
      <c r="AG32" s="627"/>
      <c r="AH32" s="627"/>
      <c r="AI32" s="627"/>
      <c r="AJ32" s="627"/>
      <c r="AK32" s="627"/>
      <c r="AL32" s="628" t="s">
        <v>235</v>
      </c>
      <c r="AM32" s="629"/>
      <c r="AN32" s="629"/>
      <c r="AO32" s="630"/>
      <c r="AP32" s="669"/>
      <c r="AQ32" s="670"/>
      <c r="AR32" s="670"/>
      <c r="AS32" s="670"/>
      <c r="AT32" s="674"/>
      <c r="AU32" s="214" t="s">
        <v>323</v>
      </c>
      <c r="AX32" s="620" t="s">
        <v>324</v>
      </c>
      <c r="AY32" s="621"/>
      <c r="AZ32" s="621"/>
      <c r="BA32" s="621"/>
      <c r="BB32" s="621"/>
      <c r="BC32" s="621"/>
      <c r="BD32" s="621"/>
      <c r="BE32" s="621"/>
      <c r="BF32" s="622"/>
      <c r="BG32" s="679">
        <v>98.8</v>
      </c>
      <c r="BH32" s="654"/>
      <c r="BI32" s="654"/>
      <c r="BJ32" s="654"/>
      <c r="BK32" s="654"/>
      <c r="BL32" s="654"/>
      <c r="BM32" s="629">
        <v>97.3</v>
      </c>
      <c r="BN32" s="654"/>
      <c r="BO32" s="654"/>
      <c r="BP32" s="654"/>
      <c r="BQ32" s="680"/>
      <c r="BR32" s="679">
        <v>99</v>
      </c>
      <c r="BS32" s="654"/>
      <c r="BT32" s="654"/>
      <c r="BU32" s="654"/>
      <c r="BV32" s="654"/>
      <c r="BW32" s="654"/>
      <c r="BX32" s="629">
        <v>97.3</v>
      </c>
      <c r="BY32" s="654"/>
      <c r="BZ32" s="654"/>
      <c r="CA32" s="654"/>
      <c r="CB32" s="680"/>
      <c r="CD32" s="665"/>
      <c r="CE32" s="666"/>
      <c r="CF32" s="620" t="s">
        <v>325</v>
      </c>
      <c r="CG32" s="621"/>
      <c r="CH32" s="621"/>
      <c r="CI32" s="621"/>
      <c r="CJ32" s="621"/>
      <c r="CK32" s="621"/>
      <c r="CL32" s="621"/>
      <c r="CM32" s="621"/>
      <c r="CN32" s="621"/>
      <c r="CO32" s="621"/>
      <c r="CP32" s="621"/>
      <c r="CQ32" s="622"/>
      <c r="CR32" s="623" t="s">
        <v>235</v>
      </c>
      <c r="CS32" s="624"/>
      <c r="CT32" s="624"/>
      <c r="CU32" s="624"/>
      <c r="CV32" s="624"/>
      <c r="CW32" s="624"/>
      <c r="CX32" s="624"/>
      <c r="CY32" s="625"/>
      <c r="CZ32" s="628" t="s">
        <v>235</v>
      </c>
      <c r="DA32" s="656"/>
      <c r="DB32" s="656"/>
      <c r="DC32" s="658"/>
      <c r="DD32" s="632" t="s">
        <v>235</v>
      </c>
      <c r="DE32" s="624"/>
      <c r="DF32" s="624"/>
      <c r="DG32" s="624"/>
      <c r="DH32" s="624"/>
      <c r="DI32" s="624"/>
      <c r="DJ32" s="624"/>
      <c r="DK32" s="625"/>
      <c r="DL32" s="632" t="s">
        <v>235</v>
      </c>
      <c r="DM32" s="624"/>
      <c r="DN32" s="624"/>
      <c r="DO32" s="624"/>
      <c r="DP32" s="624"/>
      <c r="DQ32" s="624"/>
      <c r="DR32" s="624"/>
      <c r="DS32" s="624"/>
      <c r="DT32" s="624"/>
      <c r="DU32" s="624"/>
      <c r="DV32" s="625"/>
      <c r="DW32" s="628" t="s">
        <v>235</v>
      </c>
      <c r="DX32" s="656"/>
      <c r="DY32" s="656"/>
      <c r="DZ32" s="656"/>
      <c r="EA32" s="656"/>
      <c r="EB32" s="656"/>
      <c r="EC32" s="657"/>
    </row>
    <row r="33" spans="2:133" ht="11.25" customHeight="1" x14ac:dyDescent="0.15">
      <c r="B33" s="620" t="s">
        <v>326</v>
      </c>
      <c r="C33" s="621"/>
      <c r="D33" s="621"/>
      <c r="E33" s="621"/>
      <c r="F33" s="621"/>
      <c r="G33" s="621"/>
      <c r="H33" s="621"/>
      <c r="I33" s="621"/>
      <c r="J33" s="621"/>
      <c r="K33" s="621"/>
      <c r="L33" s="621"/>
      <c r="M33" s="621"/>
      <c r="N33" s="621"/>
      <c r="O33" s="621"/>
      <c r="P33" s="621"/>
      <c r="Q33" s="622"/>
      <c r="R33" s="623">
        <v>27013</v>
      </c>
      <c r="S33" s="624"/>
      <c r="T33" s="624"/>
      <c r="U33" s="624"/>
      <c r="V33" s="624"/>
      <c r="W33" s="624"/>
      <c r="X33" s="624"/>
      <c r="Y33" s="625"/>
      <c r="Z33" s="626">
        <v>0.2</v>
      </c>
      <c r="AA33" s="626"/>
      <c r="AB33" s="626"/>
      <c r="AC33" s="626"/>
      <c r="AD33" s="627">
        <v>16566</v>
      </c>
      <c r="AE33" s="627"/>
      <c r="AF33" s="627"/>
      <c r="AG33" s="627"/>
      <c r="AH33" s="627"/>
      <c r="AI33" s="627"/>
      <c r="AJ33" s="627"/>
      <c r="AK33" s="627"/>
      <c r="AL33" s="628">
        <v>0.2</v>
      </c>
      <c r="AM33" s="629"/>
      <c r="AN33" s="629"/>
      <c r="AO33" s="630"/>
      <c r="AP33" s="671"/>
      <c r="AQ33" s="672"/>
      <c r="AR33" s="672"/>
      <c r="AS33" s="672"/>
      <c r="AT33" s="675"/>
      <c r="AU33" s="219"/>
      <c r="AV33" s="219"/>
      <c r="AW33" s="219"/>
      <c r="AX33" s="644" t="s">
        <v>327</v>
      </c>
      <c r="AY33" s="645"/>
      <c r="AZ33" s="645"/>
      <c r="BA33" s="645"/>
      <c r="BB33" s="645"/>
      <c r="BC33" s="645"/>
      <c r="BD33" s="645"/>
      <c r="BE33" s="645"/>
      <c r="BF33" s="646"/>
      <c r="BG33" s="681">
        <v>98</v>
      </c>
      <c r="BH33" s="682"/>
      <c r="BI33" s="682"/>
      <c r="BJ33" s="682"/>
      <c r="BK33" s="682"/>
      <c r="BL33" s="682"/>
      <c r="BM33" s="683">
        <v>95.5</v>
      </c>
      <c r="BN33" s="682"/>
      <c r="BO33" s="682"/>
      <c r="BP33" s="682"/>
      <c r="BQ33" s="684"/>
      <c r="BR33" s="681">
        <v>98</v>
      </c>
      <c r="BS33" s="682"/>
      <c r="BT33" s="682"/>
      <c r="BU33" s="682"/>
      <c r="BV33" s="682"/>
      <c r="BW33" s="682"/>
      <c r="BX33" s="683">
        <v>95.5</v>
      </c>
      <c r="BY33" s="682"/>
      <c r="BZ33" s="682"/>
      <c r="CA33" s="682"/>
      <c r="CB33" s="684"/>
      <c r="CD33" s="620" t="s">
        <v>328</v>
      </c>
      <c r="CE33" s="621"/>
      <c r="CF33" s="621"/>
      <c r="CG33" s="621"/>
      <c r="CH33" s="621"/>
      <c r="CI33" s="621"/>
      <c r="CJ33" s="621"/>
      <c r="CK33" s="621"/>
      <c r="CL33" s="621"/>
      <c r="CM33" s="621"/>
      <c r="CN33" s="621"/>
      <c r="CO33" s="621"/>
      <c r="CP33" s="621"/>
      <c r="CQ33" s="622"/>
      <c r="CR33" s="623">
        <v>6871808</v>
      </c>
      <c r="CS33" s="654"/>
      <c r="CT33" s="654"/>
      <c r="CU33" s="654"/>
      <c r="CV33" s="654"/>
      <c r="CW33" s="654"/>
      <c r="CX33" s="654"/>
      <c r="CY33" s="655"/>
      <c r="CZ33" s="628">
        <v>40.200000000000003</v>
      </c>
      <c r="DA33" s="656"/>
      <c r="DB33" s="656"/>
      <c r="DC33" s="658"/>
      <c r="DD33" s="632">
        <v>5363961</v>
      </c>
      <c r="DE33" s="654"/>
      <c r="DF33" s="654"/>
      <c r="DG33" s="654"/>
      <c r="DH33" s="654"/>
      <c r="DI33" s="654"/>
      <c r="DJ33" s="654"/>
      <c r="DK33" s="655"/>
      <c r="DL33" s="632">
        <v>2493451</v>
      </c>
      <c r="DM33" s="654"/>
      <c r="DN33" s="654"/>
      <c r="DO33" s="654"/>
      <c r="DP33" s="654"/>
      <c r="DQ33" s="654"/>
      <c r="DR33" s="654"/>
      <c r="DS33" s="654"/>
      <c r="DT33" s="654"/>
      <c r="DU33" s="654"/>
      <c r="DV33" s="655"/>
      <c r="DW33" s="628">
        <v>32.1</v>
      </c>
      <c r="DX33" s="656"/>
      <c r="DY33" s="656"/>
      <c r="DZ33" s="656"/>
      <c r="EA33" s="656"/>
      <c r="EB33" s="656"/>
      <c r="EC33" s="657"/>
    </row>
    <row r="34" spans="2:133" ht="11.25" customHeight="1" x14ac:dyDescent="0.15">
      <c r="B34" s="620" t="s">
        <v>329</v>
      </c>
      <c r="C34" s="621"/>
      <c r="D34" s="621"/>
      <c r="E34" s="621"/>
      <c r="F34" s="621"/>
      <c r="G34" s="621"/>
      <c r="H34" s="621"/>
      <c r="I34" s="621"/>
      <c r="J34" s="621"/>
      <c r="K34" s="621"/>
      <c r="L34" s="621"/>
      <c r="M34" s="621"/>
      <c r="N34" s="621"/>
      <c r="O34" s="621"/>
      <c r="P34" s="621"/>
      <c r="Q34" s="622"/>
      <c r="R34" s="623">
        <v>620216</v>
      </c>
      <c r="S34" s="624"/>
      <c r="T34" s="624"/>
      <c r="U34" s="624"/>
      <c r="V34" s="624"/>
      <c r="W34" s="624"/>
      <c r="X34" s="624"/>
      <c r="Y34" s="625"/>
      <c r="Z34" s="626">
        <v>3.5</v>
      </c>
      <c r="AA34" s="626"/>
      <c r="AB34" s="626"/>
      <c r="AC34" s="626"/>
      <c r="AD34" s="627" t="s">
        <v>235</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2275345</v>
      </c>
      <c r="CS34" s="624"/>
      <c r="CT34" s="624"/>
      <c r="CU34" s="624"/>
      <c r="CV34" s="624"/>
      <c r="CW34" s="624"/>
      <c r="CX34" s="624"/>
      <c r="CY34" s="625"/>
      <c r="CZ34" s="628">
        <v>13.3</v>
      </c>
      <c r="DA34" s="656"/>
      <c r="DB34" s="656"/>
      <c r="DC34" s="658"/>
      <c r="DD34" s="632">
        <v>1546277</v>
      </c>
      <c r="DE34" s="624"/>
      <c r="DF34" s="624"/>
      <c r="DG34" s="624"/>
      <c r="DH34" s="624"/>
      <c r="DI34" s="624"/>
      <c r="DJ34" s="624"/>
      <c r="DK34" s="625"/>
      <c r="DL34" s="632">
        <v>725098</v>
      </c>
      <c r="DM34" s="624"/>
      <c r="DN34" s="624"/>
      <c r="DO34" s="624"/>
      <c r="DP34" s="624"/>
      <c r="DQ34" s="624"/>
      <c r="DR34" s="624"/>
      <c r="DS34" s="624"/>
      <c r="DT34" s="624"/>
      <c r="DU34" s="624"/>
      <c r="DV34" s="625"/>
      <c r="DW34" s="628">
        <v>9.3000000000000007</v>
      </c>
      <c r="DX34" s="656"/>
      <c r="DY34" s="656"/>
      <c r="DZ34" s="656"/>
      <c r="EA34" s="656"/>
      <c r="EB34" s="656"/>
      <c r="EC34" s="657"/>
    </row>
    <row r="35" spans="2:133" ht="11.25" customHeight="1" x14ac:dyDescent="0.15">
      <c r="B35" s="620" t="s">
        <v>331</v>
      </c>
      <c r="C35" s="621"/>
      <c r="D35" s="621"/>
      <c r="E35" s="621"/>
      <c r="F35" s="621"/>
      <c r="G35" s="621"/>
      <c r="H35" s="621"/>
      <c r="I35" s="621"/>
      <c r="J35" s="621"/>
      <c r="K35" s="621"/>
      <c r="L35" s="621"/>
      <c r="M35" s="621"/>
      <c r="N35" s="621"/>
      <c r="O35" s="621"/>
      <c r="P35" s="621"/>
      <c r="Q35" s="622"/>
      <c r="R35" s="623">
        <v>830527</v>
      </c>
      <c r="S35" s="624"/>
      <c r="T35" s="624"/>
      <c r="U35" s="624"/>
      <c r="V35" s="624"/>
      <c r="W35" s="624"/>
      <c r="X35" s="624"/>
      <c r="Y35" s="625"/>
      <c r="Z35" s="626">
        <v>4.5999999999999996</v>
      </c>
      <c r="AA35" s="626"/>
      <c r="AB35" s="626"/>
      <c r="AC35" s="626"/>
      <c r="AD35" s="627" t="s">
        <v>235</v>
      </c>
      <c r="AE35" s="627"/>
      <c r="AF35" s="627"/>
      <c r="AG35" s="627"/>
      <c r="AH35" s="627"/>
      <c r="AI35" s="627"/>
      <c r="AJ35" s="627"/>
      <c r="AK35" s="627"/>
      <c r="AL35" s="628" t="s">
        <v>235</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32293</v>
      </c>
      <c r="CS35" s="654"/>
      <c r="CT35" s="654"/>
      <c r="CU35" s="654"/>
      <c r="CV35" s="654"/>
      <c r="CW35" s="654"/>
      <c r="CX35" s="654"/>
      <c r="CY35" s="655"/>
      <c r="CZ35" s="628">
        <v>0.2</v>
      </c>
      <c r="DA35" s="656"/>
      <c r="DB35" s="656"/>
      <c r="DC35" s="658"/>
      <c r="DD35" s="632">
        <v>32293</v>
      </c>
      <c r="DE35" s="654"/>
      <c r="DF35" s="654"/>
      <c r="DG35" s="654"/>
      <c r="DH35" s="654"/>
      <c r="DI35" s="654"/>
      <c r="DJ35" s="654"/>
      <c r="DK35" s="655"/>
      <c r="DL35" s="632">
        <v>31894</v>
      </c>
      <c r="DM35" s="654"/>
      <c r="DN35" s="654"/>
      <c r="DO35" s="654"/>
      <c r="DP35" s="654"/>
      <c r="DQ35" s="654"/>
      <c r="DR35" s="654"/>
      <c r="DS35" s="654"/>
      <c r="DT35" s="654"/>
      <c r="DU35" s="654"/>
      <c r="DV35" s="655"/>
      <c r="DW35" s="628">
        <v>0.4</v>
      </c>
      <c r="DX35" s="656"/>
      <c r="DY35" s="656"/>
      <c r="DZ35" s="656"/>
      <c r="EA35" s="656"/>
      <c r="EB35" s="656"/>
      <c r="EC35" s="657"/>
    </row>
    <row r="36" spans="2:133" ht="11.25" customHeight="1" x14ac:dyDescent="0.15">
      <c r="B36" s="620" t="s">
        <v>335</v>
      </c>
      <c r="C36" s="621"/>
      <c r="D36" s="621"/>
      <c r="E36" s="621"/>
      <c r="F36" s="621"/>
      <c r="G36" s="621"/>
      <c r="H36" s="621"/>
      <c r="I36" s="621"/>
      <c r="J36" s="621"/>
      <c r="K36" s="621"/>
      <c r="L36" s="621"/>
      <c r="M36" s="621"/>
      <c r="N36" s="621"/>
      <c r="O36" s="621"/>
      <c r="P36" s="621"/>
      <c r="Q36" s="622"/>
      <c r="R36" s="623">
        <v>901138</v>
      </c>
      <c r="S36" s="624"/>
      <c r="T36" s="624"/>
      <c r="U36" s="624"/>
      <c r="V36" s="624"/>
      <c r="W36" s="624"/>
      <c r="X36" s="624"/>
      <c r="Y36" s="625"/>
      <c r="Z36" s="626">
        <v>5</v>
      </c>
      <c r="AA36" s="626"/>
      <c r="AB36" s="626"/>
      <c r="AC36" s="626"/>
      <c r="AD36" s="627" t="s">
        <v>242</v>
      </c>
      <c r="AE36" s="627"/>
      <c r="AF36" s="627"/>
      <c r="AG36" s="627"/>
      <c r="AH36" s="627"/>
      <c r="AI36" s="627"/>
      <c r="AJ36" s="627"/>
      <c r="AK36" s="627"/>
      <c r="AL36" s="628" t="s">
        <v>235</v>
      </c>
      <c r="AM36" s="629"/>
      <c r="AN36" s="629"/>
      <c r="AO36" s="630"/>
      <c r="AP36" s="222"/>
      <c r="AQ36" s="685" t="s">
        <v>336</v>
      </c>
      <c r="AR36" s="686"/>
      <c r="AS36" s="686"/>
      <c r="AT36" s="686"/>
      <c r="AU36" s="686"/>
      <c r="AV36" s="686"/>
      <c r="AW36" s="686"/>
      <c r="AX36" s="686"/>
      <c r="AY36" s="687"/>
      <c r="AZ36" s="612">
        <v>1295824</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-8866</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1830725</v>
      </c>
      <c r="CS36" s="624"/>
      <c r="CT36" s="624"/>
      <c r="CU36" s="624"/>
      <c r="CV36" s="624"/>
      <c r="CW36" s="624"/>
      <c r="CX36" s="624"/>
      <c r="CY36" s="625"/>
      <c r="CZ36" s="628">
        <v>10.7</v>
      </c>
      <c r="DA36" s="656"/>
      <c r="DB36" s="656"/>
      <c r="DC36" s="658"/>
      <c r="DD36" s="632">
        <v>1267257</v>
      </c>
      <c r="DE36" s="624"/>
      <c r="DF36" s="624"/>
      <c r="DG36" s="624"/>
      <c r="DH36" s="624"/>
      <c r="DI36" s="624"/>
      <c r="DJ36" s="624"/>
      <c r="DK36" s="625"/>
      <c r="DL36" s="632">
        <v>847471</v>
      </c>
      <c r="DM36" s="624"/>
      <c r="DN36" s="624"/>
      <c r="DO36" s="624"/>
      <c r="DP36" s="624"/>
      <c r="DQ36" s="624"/>
      <c r="DR36" s="624"/>
      <c r="DS36" s="624"/>
      <c r="DT36" s="624"/>
      <c r="DU36" s="624"/>
      <c r="DV36" s="625"/>
      <c r="DW36" s="628">
        <v>10.9</v>
      </c>
      <c r="DX36" s="656"/>
      <c r="DY36" s="656"/>
      <c r="DZ36" s="656"/>
      <c r="EA36" s="656"/>
      <c r="EB36" s="656"/>
      <c r="EC36" s="657"/>
    </row>
    <row r="37" spans="2:133" ht="11.25" customHeight="1" x14ac:dyDescent="0.15">
      <c r="B37" s="620" t="s">
        <v>339</v>
      </c>
      <c r="C37" s="621"/>
      <c r="D37" s="621"/>
      <c r="E37" s="621"/>
      <c r="F37" s="621"/>
      <c r="G37" s="621"/>
      <c r="H37" s="621"/>
      <c r="I37" s="621"/>
      <c r="J37" s="621"/>
      <c r="K37" s="621"/>
      <c r="L37" s="621"/>
      <c r="M37" s="621"/>
      <c r="N37" s="621"/>
      <c r="O37" s="621"/>
      <c r="P37" s="621"/>
      <c r="Q37" s="622"/>
      <c r="R37" s="623">
        <v>164856</v>
      </c>
      <c r="S37" s="624"/>
      <c r="T37" s="624"/>
      <c r="U37" s="624"/>
      <c r="V37" s="624"/>
      <c r="W37" s="624"/>
      <c r="X37" s="624"/>
      <c r="Y37" s="625"/>
      <c r="Z37" s="626">
        <v>0.9</v>
      </c>
      <c r="AA37" s="626"/>
      <c r="AB37" s="626"/>
      <c r="AC37" s="626"/>
      <c r="AD37" s="627">
        <v>5319</v>
      </c>
      <c r="AE37" s="627"/>
      <c r="AF37" s="627"/>
      <c r="AG37" s="627"/>
      <c r="AH37" s="627"/>
      <c r="AI37" s="627"/>
      <c r="AJ37" s="627"/>
      <c r="AK37" s="627"/>
      <c r="AL37" s="628">
        <v>0.1</v>
      </c>
      <c r="AM37" s="629"/>
      <c r="AN37" s="629"/>
      <c r="AO37" s="630"/>
      <c r="AQ37" s="689" t="s">
        <v>340</v>
      </c>
      <c r="AR37" s="690"/>
      <c r="AS37" s="690"/>
      <c r="AT37" s="690"/>
      <c r="AU37" s="690"/>
      <c r="AV37" s="690"/>
      <c r="AW37" s="690"/>
      <c r="AX37" s="690"/>
      <c r="AY37" s="691"/>
      <c r="AZ37" s="623">
        <v>170574</v>
      </c>
      <c r="BA37" s="624"/>
      <c r="BB37" s="624"/>
      <c r="BC37" s="624"/>
      <c r="BD37" s="654"/>
      <c r="BE37" s="654"/>
      <c r="BF37" s="680"/>
      <c r="BG37" s="620" t="s">
        <v>341</v>
      </c>
      <c r="BH37" s="621"/>
      <c r="BI37" s="621"/>
      <c r="BJ37" s="621"/>
      <c r="BK37" s="621"/>
      <c r="BL37" s="621"/>
      <c r="BM37" s="621"/>
      <c r="BN37" s="621"/>
      <c r="BO37" s="621"/>
      <c r="BP37" s="621"/>
      <c r="BQ37" s="621"/>
      <c r="BR37" s="621"/>
      <c r="BS37" s="621"/>
      <c r="BT37" s="621"/>
      <c r="BU37" s="622"/>
      <c r="BV37" s="623">
        <v>-79302</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808673</v>
      </c>
      <c r="CS37" s="654"/>
      <c r="CT37" s="654"/>
      <c r="CU37" s="654"/>
      <c r="CV37" s="654"/>
      <c r="CW37" s="654"/>
      <c r="CX37" s="654"/>
      <c r="CY37" s="655"/>
      <c r="CZ37" s="628">
        <v>4.7</v>
      </c>
      <c r="DA37" s="656"/>
      <c r="DB37" s="656"/>
      <c r="DC37" s="658"/>
      <c r="DD37" s="632">
        <v>804139</v>
      </c>
      <c r="DE37" s="654"/>
      <c r="DF37" s="654"/>
      <c r="DG37" s="654"/>
      <c r="DH37" s="654"/>
      <c r="DI37" s="654"/>
      <c r="DJ37" s="654"/>
      <c r="DK37" s="655"/>
      <c r="DL37" s="632">
        <v>678904</v>
      </c>
      <c r="DM37" s="654"/>
      <c r="DN37" s="654"/>
      <c r="DO37" s="654"/>
      <c r="DP37" s="654"/>
      <c r="DQ37" s="654"/>
      <c r="DR37" s="654"/>
      <c r="DS37" s="654"/>
      <c r="DT37" s="654"/>
      <c r="DU37" s="654"/>
      <c r="DV37" s="655"/>
      <c r="DW37" s="628">
        <v>8.6999999999999993</v>
      </c>
      <c r="DX37" s="656"/>
      <c r="DY37" s="656"/>
      <c r="DZ37" s="656"/>
      <c r="EA37" s="656"/>
      <c r="EB37" s="656"/>
      <c r="EC37" s="657"/>
    </row>
    <row r="38" spans="2:133" ht="11.25" customHeight="1" x14ac:dyDescent="0.15">
      <c r="B38" s="620" t="s">
        <v>343</v>
      </c>
      <c r="C38" s="621"/>
      <c r="D38" s="621"/>
      <c r="E38" s="621"/>
      <c r="F38" s="621"/>
      <c r="G38" s="621"/>
      <c r="H38" s="621"/>
      <c r="I38" s="621"/>
      <c r="J38" s="621"/>
      <c r="K38" s="621"/>
      <c r="L38" s="621"/>
      <c r="M38" s="621"/>
      <c r="N38" s="621"/>
      <c r="O38" s="621"/>
      <c r="P38" s="621"/>
      <c r="Q38" s="622"/>
      <c r="R38" s="623">
        <v>417762</v>
      </c>
      <c r="S38" s="624"/>
      <c r="T38" s="624"/>
      <c r="U38" s="624"/>
      <c r="V38" s="624"/>
      <c r="W38" s="624"/>
      <c r="X38" s="624"/>
      <c r="Y38" s="625"/>
      <c r="Z38" s="626">
        <v>2.2999999999999998</v>
      </c>
      <c r="AA38" s="626"/>
      <c r="AB38" s="626"/>
      <c r="AC38" s="626"/>
      <c r="AD38" s="627" t="s">
        <v>235</v>
      </c>
      <c r="AE38" s="627"/>
      <c r="AF38" s="627"/>
      <c r="AG38" s="627"/>
      <c r="AH38" s="627"/>
      <c r="AI38" s="627"/>
      <c r="AJ38" s="627"/>
      <c r="AK38" s="627"/>
      <c r="AL38" s="628" t="s">
        <v>235</v>
      </c>
      <c r="AM38" s="629"/>
      <c r="AN38" s="629"/>
      <c r="AO38" s="630"/>
      <c r="AQ38" s="689" t="s">
        <v>344</v>
      </c>
      <c r="AR38" s="690"/>
      <c r="AS38" s="690"/>
      <c r="AT38" s="690"/>
      <c r="AU38" s="690"/>
      <c r="AV38" s="690"/>
      <c r="AW38" s="690"/>
      <c r="AX38" s="690"/>
      <c r="AY38" s="691"/>
      <c r="AZ38" s="623">
        <v>46013</v>
      </c>
      <c r="BA38" s="624"/>
      <c r="BB38" s="624"/>
      <c r="BC38" s="624"/>
      <c r="BD38" s="654"/>
      <c r="BE38" s="654"/>
      <c r="BF38" s="680"/>
      <c r="BG38" s="620" t="s">
        <v>345</v>
      </c>
      <c r="BH38" s="621"/>
      <c r="BI38" s="621"/>
      <c r="BJ38" s="621"/>
      <c r="BK38" s="621"/>
      <c r="BL38" s="621"/>
      <c r="BM38" s="621"/>
      <c r="BN38" s="621"/>
      <c r="BO38" s="621"/>
      <c r="BP38" s="621"/>
      <c r="BQ38" s="621"/>
      <c r="BR38" s="621"/>
      <c r="BS38" s="621"/>
      <c r="BT38" s="621"/>
      <c r="BU38" s="622"/>
      <c r="BV38" s="623">
        <v>4570</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1294613</v>
      </c>
      <c r="CS38" s="624"/>
      <c r="CT38" s="624"/>
      <c r="CU38" s="624"/>
      <c r="CV38" s="624"/>
      <c r="CW38" s="624"/>
      <c r="CX38" s="624"/>
      <c r="CY38" s="625"/>
      <c r="CZ38" s="628">
        <v>7.6</v>
      </c>
      <c r="DA38" s="656"/>
      <c r="DB38" s="656"/>
      <c r="DC38" s="658"/>
      <c r="DD38" s="632">
        <v>1079302</v>
      </c>
      <c r="DE38" s="624"/>
      <c r="DF38" s="624"/>
      <c r="DG38" s="624"/>
      <c r="DH38" s="624"/>
      <c r="DI38" s="624"/>
      <c r="DJ38" s="624"/>
      <c r="DK38" s="625"/>
      <c r="DL38" s="632">
        <v>888988</v>
      </c>
      <c r="DM38" s="624"/>
      <c r="DN38" s="624"/>
      <c r="DO38" s="624"/>
      <c r="DP38" s="624"/>
      <c r="DQ38" s="624"/>
      <c r="DR38" s="624"/>
      <c r="DS38" s="624"/>
      <c r="DT38" s="624"/>
      <c r="DU38" s="624"/>
      <c r="DV38" s="625"/>
      <c r="DW38" s="628">
        <v>11.5</v>
      </c>
      <c r="DX38" s="656"/>
      <c r="DY38" s="656"/>
      <c r="DZ38" s="656"/>
      <c r="EA38" s="656"/>
      <c r="EB38" s="656"/>
      <c r="EC38" s="657"/>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235</v>
      </c>
      <c r="AA39" s="626"/>
      <c r="AB39" s="626"/>
      <c r="AC39" s="626"/>
      <c r="AD39" s="627" t="s">
        <v>235</v>
      </c>
      <c r="AE39" s="627"/>
      <c r="AF39" s="627"/>
      <c r="AG39" s="627"/>
      <c r="AH39" s="627"/>
      <c r="AI39" s="627"/>
      <c r="AJ39" s="627"/>
      <c r="AK39" s="627"/>
      <c r="AL39" s="628" t="s">
        <v>235</v>
      </c>
      <c r="AM39" s="629"/>
      <c r="AN39" s="629"/>
      <c r="AO39" s="630"/>
      <c r="AQ39" s="689" t="s">
        <v>348</v>
      </c>
      <c r="AR39" s="690"/>
      <c r="AS39" s="690"/>
      <c r="AT39" s="690"/>
      <c r="AU39" s="690"/>
      <c r="AV39" s="690"/>
      <c r="AW39" s="690"/>
      <c r="AX39" s="690"/>
      <c r="AY39" s="691"/>
      <c r="AZ39" s="623">
        <v>1211</v>
      </c>
      <c r="BA39" s="624"/>
      <c r="BB39" s="624"/>
      <c r="BC39" s="624"/>
      <c r="BD39" s="654"/>
      <c r="BE39" s="654"/>
      <c r="BF39" s="680"/>
      <c r="BG39" s="620" t="s">
        <v>349</v>
      </c>
      <c r="BH39" s="621"/>
      <c r="BI39" s="621"/>
      <c r="BJ39" s="621"/>
      <c r="BK39" s="621"/>
      <c r="BL39" s="621"/>
      <c r="BM39" s="621"/>
      <c r="BN39" s="621"/>
      <c r="BO39" s="621"/>
      <c r="BP39" s="621"/>
      <c r="BQ39" s="621"/>
      <c r="BR39" s="621"/>
      <c r="BS39" s="621"/>
      <c r="BT39" s="621"/>
      <c r="BU39" s="622"/>
      <c r="BV39" s="623">
        <v>7753</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1428832</v>
      </c>
      <c r="CS39" s="654"/>
      <c r="CT39" s="654"/>
      <c r="CU39" s="654"/>
      <c r="CV39" s="654"/>
      <c r="CW39" s="654"/>
      <c r="CX39" s="654"/>
      <c r="CY39" s="655"/>
      <c r="CZ39" s="628">
        <v>8.4</v>
      </c>
      <c r="DA39" s="656"/>
      <c r="DB39" s="656"/>
      <c r="DC39" s="658"/>
      <c r="DD39" s="632">
        <v>1428832</v>
      </c>
      <c r="DE39" s="654"/>
      <c r="DF39" s="654"/>
      <c r="DG39" s="654"/>
      <c r="DH39" s="654"/>
      <c r="DI39" s="654"/>
      <c r="DJ39" s="654"/>
      <c r="DK39" s="655"/>
      <c r="DL39" s="632" t="s">
        <v>235</v>
      </c>
      <c r="DM39" s="654"/>
      <c r="DN39" s="654"/>
      <c r="DO39" s="654"/>
      <c r="DP39" s="654"/>
      <c r="DQ39" s="654"/>
      <c r="DR39" s="654"/>
      <c r="DS39" s="654"/>
      <c r="DT39" s="654"/>
      <c r="DU39" s="654"/>
      <c r="DV39" s="655"/>
      <c r="DW39" s="628" t="s">
        <v>235</v>
      </c>
      <c r="DX39" s="656"/>
      <c r="DY39" s="656"/>
      <c r="DZ39" s="656"/>
      <c r="EA39" s="656"/>
      <c r="EB39" s="656"/>
      <c r="EC39" s="657"/>
    </row>
    <row r="40" spans="2:133" ht="11.25" customHeight="1" x14ac:dyDescent="0.15">
      <c r="B40" s="620" t="s">
        <v>351</v>
      </c>
      <c r="C40" s="621"/>
      <c r="D40" s="621"/>
      <c r="E40" s="621"/>
      <c r="F40" s="621"/>
      <c r="G40" s="621"/>
      <c r="H40" s="621"/>
      <c r="I40" s="621"/>
      <c r="J40" s="621"/>
      <c r="K40" s="621"/>
      <c r="L40" s="621"/>
      <c r="M40" s="621"/>
      <c r="N40" s="621"/>
      <c r="O40" s="621"/>
      <c r="P40" s="621"/>
      <c r="Q40" s="622"/>
      <c r="R40" s="623">
        <v>100062</v>
      </c>
      <c r="S40" s="624"/>
      <c r="T40" s="624"/>
      <c r="U40" s="624"/>
      <c r="V40" s="624"/>
      <c r="W40" s="624"/>
      <c r="X40" s="624"/>
      <c r="Y40" s="625"/>
      <c r="Z40" s="626">
        <v>0.6</v>
      </c>
      <c r="AA40" s="626"/>
      <c r="AB40" s="626"/>
      <c r="AC40" s="626"/>
      <c r="AD40" s="627" t="s">
        <v>235</v>
      </c>
      <c r="AE40" s="627"/>
      <c r="AF40" s="627"/>
      <c r="AG40" s="627"/>
      <c r="AH40" s="627"/>
      <c r="AI40" s="627"/>
      <c r="AJ40" s="627"/>
      <c r="AK40" s="627"/>
      <c r="AL40" s="628" t="s">
        <v>235</v>
      </c>
      <c r="AM40" s="629"/>
      <c r="AN40" s="629"/>
      <c r="AO40" s="630"/>
      <c r="AQ40" s="689" t="s">
        <v>352</v>
      </c>
      <c r="AR40" s="690"/>
      <c r="AS40" s="690"/>
      <c r="AT40" s="690"/>
      <c r="AU40" s="690"/>
      <c r="AV40" s="690"/>
      <c r="AW40" s="690"/>
      <c r="AX40" s="690"/>
      <c r="AY40" s="691"/>
      <c r="AZ40" s="623" t="s">
        <v>242</v>
      </c>
      <c r="BA40" s="624"/>
      <c r="BB40" s="624"/>
      <c r="BC40" s="624"/>
      <c r="BD40" s="654"/>
      <c r="BE40" s="654"/>
      <c r="BF40" s="680"/>
      <c r="BG40" s="669" t="s">
        <v>353</v>
      </c>
      <c r="BH40" s="670"/>
      <c r="BI40" s="670"/>
      <c r="BJ40" s="670"/>
      <c r="BK40" s="670"/>
      <c r="BL40" s="223"/>
      <c r="BM40" s="621" t="s">
        <v>354</v>
      </c>
      <c r="BN40" s="621"/>
      <c r="BO40" s="621"/>
      <c r="BP40" s="621"/>
      <c r="BQ40" s="621"/>
      <c r="BR40" s="621"/>
      <c r="BS40" s="621"/>
      <c r="BT40" s="621"/>
      <c r="BU40" s="622"/>
      <c r="BV40" s="623">
        <v>70</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10000</v>
      </c>
      <c r="CS40" s="624"/>
      <c r="CT40" s="624"/>
      <c r="CU40" s="624"/>
      <c r="CV40" s="624"/>
      <c r="CW40" s="624"/>
      <c r="CX40" s="624"/>
      <c r="CY40" s="625"/>
      <c r="CZ40" s="628">
        <v>0.1</v>
      </c>
      <c r="DA40" s="656"/>
      <c r="DB40" s="656"/>
      <c r="DC40" s="658"/>
      <c r="DD40" s="632">
        <v>10000</v>
      </c>
      <c r="DE40" s="624"/>
      <c r="DF40" s="624"/>
      <c r="DG40" s="624"/>
      <c r="DH40" s="624"/>
      <c r="DI40" s="624"/>
      <c r="DJ40" s="624"/>
      <c r="DK40" s="625"/>
      <c r="DL40" s="632" t="s">
        <v>235</v>
      </c>
      <c r="DM40" s="624"/>
      <c r="DN40" s="624"/>
      <c r="DO40" s="624"/>
      <c r="DP40" s="624"/>
      <c r="DQ40" s="624"/>
      <c r="DR40" s="624"/>
      <c r="DS40" s="624"/>
      <c r="DT40" s="624"/>
      <c r="DU40" s="624"/>
      <c r="DV40" s="625"/>
      <c r="DW40" s="628" t="s">
        <v>235</v>
      </c>
      <c r="DX40" s="656"/>
      <c r="DY40" s="656"/>
      <c r="DZ40" s="656"/>
      <c r="EA40" s="656"/>
      <c r="EB40" s="656"/>
      <c r="EC40" s="657"/>
    </row>
    <row r="41" spans="2:133" ht="11.25" customHeight="1" x14ac:dyDescent="0.15">
      <c r="B41" s="644" t="s">
        <v>356</v>
      </c>
      <c r="C41" s="645"/>
      <c r="D41" s="645"/>
      <c r="E41" s="645"/>
      <c r="F41" s="645"/>
      <c r="G41" s="645"/>
      <c r="H41" s="645"/>
      <c r="I41" s="645"/>
      <c r="J41" s="645"/>
      <c r="K41" s="645"/>
      <c r="L41" s="645"/>
      <c r="M41" s="645"/>
      <c r="N41" s="645"/>
      <c r="O41" s="645"/>
      <c r="P41" s="645"/>
      <c r="Q41" s="646"/>
      <c r="R41" s="698">
        <v>17957962</v>
      </c>
      <c r="S41" s="699"/>
      <c r="T41" s="699"/>
      <c r="U41" s="699"/>
      <c r="V41" s="699"/>
      <c r="W41" s="699"/>
      <c r="X41" s="699"/>
      <c r="Y41" s="700"/>
      <c r="Z41" s="701">
        <v>100</v>
      </c>
      <c r="AA41" s="701"/>
      <c r="AB41" s="701"/>
      <c r="AC41" s="701"/>
      <c r="AD41" s="702">
        <v>7663629</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403015</v>
      </c>
      <c r="BA41" s="624"/>
      <c r="BB41" s="624"/>
      <c r="BC41" s="624"/>
      <c r="BD41" s="654"/>
      <c r="BE41" s="654"/>
      <c r="BF41" s="680"/>
      <c r="BG41" s="669"/>
      <c r="BH41" s="670"/>
      <c r="BI41" s="670"/>
      <c r="BJ41" s="670"/>
      <c r="BK41" s="670"/>
      <c r="BL41" s="223"/>
      <c r="BM41" s="621" t="s">
        <v>358</v>
      </c>
      <c r="BN41" s="621"/>
      <c r="BO41" s="621"/>
      <c r="BP41" s="621"/>
      <c r="BQ41" s="621"/>
      <c r="BR41" s="621"/>
      <c r="BS41" s="621"/>
      <c r="BT41" s="621"/>
      <c r="BU41" s="622"/>
      <c r="BV41" s="623" t="s">
        <v>242</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235</v>
      </c>
      <c r="CS41" s="654"/>
      <c r="CT41" s="654"/>
      <c r="CU41" s="654"/>
      <c r="CV41" s="654"/>
      <c r="CW41" s="654"/>
      <c r="CX41" s="654"/>
      <c r="CY41" s="655"/>
      <c r="CZ41" s="628" t="s">
        <v>242</v>
      </c>
      <c r="DA41" s="656"/>
      <c r="DB41" s="656"/>
      <c r="DC41" s="658"/>
      <c r="DD41" s="632" t="s">
        <v>242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675011</v>
      </c>
      <c r="BA42" s="699"/>
      <c r="BB42" s="699"/>
      <c r="BC42" s="699"/>
      <c r="BD42" s="682"/>
      <c r="BE42" s="682"/>
      <c r="BF42" s="684"/>
      <c r="BG42" s="671"/>
      <c r="BH42" s="672"/>
      <c r="BI42" s="672"/>
      <c r="BJ42" s="672"/>
      <c r="BK42" s="672"/>
      <c r="BL42" s="224"/>
      <c r="BM42" s="645" t="s">
        <v>361</v>
      </c>
      <c r="BN42" s="645"/>
      <c r="BO42" s="645"/>
      <c r="BP42" s="645"/>
      <c r="BQ42" s="645"/>
      <c r="BR42" s="645"/>
      <c r="BS42" s="645"/>
      <c r="BT42" s="645"/>
      <c r="BU42" s="646"/>
      <c r="BV42" s="698">
        <v>334</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1404909</v>
      </c>
      <c r="CS42" s="654"/>
      <c r="CT42" s="654"/>
      <c r="CU42" s="654"/>
      <c r="CV42" s="654"/>
      <c r="CW42" s="654"/>
      <c r="CX42" s="654"/>
      <c r="CY42" s="655"/>
      <c r="CZ42" s="628">
        <v>8.1999999999999993</v>
      </c>
      <c r="DA42" s="656"/>
      <c r="DB42" s="656"/>
      <c r="DC42" s="658"/>
      <c r="DD42" s="632">
        <v>126115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t="s">
        <v>242</v>
      </c>
      <c r="CS43" s="654"/>
      <c r="CT43" s="654"/>
      <c r="CU43" s="654"/>
      <c r="CV43" s="654"/>
      <c r="CW43" s="654"/>
      <c r="CX43" s="654"/>
      <c r="CY43" s="655"/>
      <c r="CZ43" s="628" t="s">
        <v>235</v>
      </c>
      <c r="DA43" s="656"/>
      <c r="DB43" s="656"/>
      <c r="DC43" s="658"/>
      <c r="DD43" s="632" t="s">
        <v>242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1353565</v>
      </c>
      <c r="CS44" s="624"/>
      <c r="CT44" s="624"/>
      <c r="CU44" s="624"/>
      <c r="CV44" s="624"/>
      <c r="CW44" s="624"/>
      <c r="CX44" s="624"/>
      <c r="CY44" s="625"/>
      <c r="CZ44" s="628">
        <v>7.9</v>
      </c>
      <c r="DA44" s="629"/>
      <c r="DB44" s="629"/>
      <c r="DC44" s="635"/>
      <c r="DD44" s="632">
        <v>120912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1212041</v>
      </c>
      <c r="CS45" s="654"/>
      <c r="CT45" s="654"/>
      <c r="CU45" s="654"/>
      <c r="CV45" s="654"/>
      <c r="CW45" s="654"/>
      <c r="CX45" s="654"/>
      <c r="CY45" s="655"/>
      <c r="CZ45" s="628">
        <v>7.1</v>
      </c>
      <c r="DA45" s="656"/>
      <c r="DB45" s="656"/>
      <c r="DC45" s="658"/>
      <c r="DD45" s="632">
        <v>39342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141524</v>
      </c>
      <c r="CS46" s="624"/>
      <c r="CT46" s="624"/>
      <c r="CU46" s="624"/>
      <c r="CV46" s="624"/>
      <c r="CW46" s="624"/>
      <c r="CX46" s="624"/>
      <c r="CY46" s="625"/>
      <c r="CZ46" s="628">
        <v>0.8</v>
      </c>
      <c r="DA46" s="629"/>
      <c r="DB46" s="629"/>
      <c r="DC46" s="635"/>
      <c r="DD46" s="632">
        <v>81570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51344</v>
      </c>
      <c r="CS47" s="654"/>
      <c r="CT47" s="654"/>
      <c r="CU47" s="654"/>
      <c r="CV47" s="654"/>
      <c r="CW47" s="654"/>
      <c r="CX47" s="654"/>
      <c r="CY47" s="655"/>
      <c r="CZ47" s="628">
        <v>0.3</v>
      </c>
      <c r="DA47" s="656"/>
      <c r="DB47" s="656"/>
      <c r="DC47" s="658"/>
      <c r="DD47" s="632">
        <v>5203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242</v>
      </c>
      <c r="CS48" s="624"/>
      <c r="CT48" s="624"/>
      <c r="CU48" s="624"/>
      <c r="CV48" s="624"/>
      <c r="CW48" s="624"/>
      <c r="CX48" s="624"/>
      <c r="CY48" s="625"/>
      <c r="CZ48" s="628" t="s">
        <v>242</v>
      </c>
      <c r="DA48" s="629"/>
      <c r="DB48" s="629"/>
      <c r="DC48" s="635"/>
      <c r="DD48" s="632" t="s">
        <v>242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17075261</v>
      </c>
      <c r="CS49" s="682"/>
      <c r="CT49" s="682"/>
      <c r="CU49" s="682"/>
      <c r="CV49" s="682"/>
      <c r="CW49" s="682"/>
      <c r="CX49" s="682"/>
      <c r="CY49" s="711"/>
      <c r="CZ49" s="703">
        <v>100</v>
      </c>
      <c r="DA49" s="712"/>
      <c r="DB49" s="712"/>
      <c r="DC49" s="713"/>
      <c r="DD49" s="714">
        <v>10255642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GwY7UPFj3sFUXEF+aMTe7xrQIBbziSSY+cT9d1XbLPFxfTsfmCkP/knTBRowKx3JJLdYKqnjPqZTJ1ds4mJ5Q==" saltValue="i810uUR+Wrxu8L61BkT7S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37" sqref="AP37:AT3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374</v>
      </c>
      <c r="DK2" s="737"/>
      <c r="DL2" s="737"/>
      <c r="DM2" s="737"/>
      <c r="DN2" s="737"/>
      <c r="DO2" s="738"/>
      <c r="DP2" s="228"/>
      <c r="DQ2" s="736" t="s">
        <v>375</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378</v>
      </c>
      <c r="B5" s="730"/>
      <c r="C5" s="730"/>
      <c r="D5" s="730"/>
      <c r="E5" s="730"/>
      <c r="F5" s="730"/>
      <c r="G5" s="730"/>
      <c r="H5" s="730"/>
      <c r="I5" s="730"/>
      <c r="J5" s="730"/>
      <c r="K5" s="730"/>
      <c r="L5" s="730"/>
      <c r="M5" s="730"/>
      <c r="N5" s="730"/>
      <c r="O5" s="730"/>
      <c r="P5" s="731"/>
      <c r="Q5" s="725" t="s">
        <v>379</v>
      </c>
      <c r="R5" s="721"/>
      <c r="S5" s="721"/>
      <c r="T5" s="721"/>
      <c r="U5" s="722"/>
      <c r="V5" s="725" t="s">
        <v>380</v>
      </c>
      <c r="W5" s="721"/>
      <c r="X5" s="721"/>
      <c r="Y5" s="721"/>
      <c r="Z5" s="722"/>
      <c r="AA5" s="725" t="s">
        <v>381</v>
      </c>
      <c r="AB5" s="721"/>
      <c r="AC5" s="721"/>
      <c r="AD5" s="721"/>
      <c r="AE5" s="721"/>
      <c r="AF5" s="741" t="s">
        <v>382</v>
      </c>
      <c r="AG5" s="721"/>
      <c r="AH5" s="721"/>
      <c r="AI5" s="721"/>
      <c r="AJ5" s="727"/>
      <c r="AK5" s="721" t="s">
        <v>383</v>
      </c>
      <c r="AL5" s="721"/>
      <c r="AM5" s="721"/>
      <c r="AN5" s="721"/>
      <c r="AO5" s="722"/>
      <c r="AP5" s="725" t="s">
        <v>384</v>
      </c>
      <c r="AQ5" s="721"/>
      <c r="AR5" s="721"/>
      <c r="AS5" s="721"/>
      <c r="AT5" s="722"/>
      <c r="AU5" s="725" t="s">
        <v>385</v>
      </c>
      <c r="AV5" s="721"/>
      <c r="AW5" s="721"/>
      <c r="AX5" s="721"/>
      <c r="AY5" s="727"/>
      <c r="AZ5" s="232"/>
      <c r="BA5" s="232"/>
      <c r="BB5" s="232"/>
      <c r="BC5" s="232"/>
      <c r="BD5" s="232"/>
      <c r="BE5" s="233"/>
      <c r="BF5" s="233"/>
      <c r="BG5" s="233"/>
      <c r="BH5" s="233"/>
      <c r="BI5" s="233"/>
      <c r="BJ5" s="233"/>
      <c r="BK5" s="233"/>
      <c r="BL5" s="233"/>
      <c r="BM5" s="233"/>
      <c r="BN5" s="233"/>
      <c r="BO5" s="233"/>
      <c r="BP5" s="233"/>
      <c r="BQ5" s="729" t="s">
        <v>386</v>
      </c>
      <c r="BR5" s="730"/>
      <c r="BS5" s="730"/>
      <c r="BT5" s="730"/>
      <c r="BU5" s="730"/>
      <c r="BV5" s="730"/>
      <c r="BW5" s="730"/>
      <c r="BX5" s="730"/>
      <c r="BY5" s="730"/>
      <c r="BZ5" s="730"/>
      <c r="CA5" s="730"/>
      <c r="CB5" s="730"/>
      <c r="CC5" s="730"/>
      <c r="CD5" s="730"/>
      <c r="CE5" s="730"/>
      <c r="CF5" s="730"/>
      <c r="CG5" s="731"/>
      <c r="CH5" s="725" t="s">
        <v>387</v>
      </c>
      <c r="CI5" s="721"/>
      <c r="CJ5" s="721"/>
      <c r="CK5" s="721"/>
      <c r="CL5" s="722"/>
      <c r="CM5" s="725" t="s">
        <v>388</v>
      </c>
      <c r="CN5" s="721"/>
      <c r="CO5" s="721"/>
      <c r="CP5" s="721"/>
      <c r="CQ5" s="722"/>
      <c r="CR5" s="725" t="s">
        <v>389</v>
      </c>
      <c r="CS5" s="721"/>
      <c r="CT5" s="721"/>
      <c r="CU5" s="721"/>
      <c r="CV5" s="722"/>
      <c r="CW5" s="725" t="s">
        <v>390</v>
      </c>
      <c r="CX5" s="721"/>
      <c r="CY5" s="721"/>
      <c r="CZ5" s="721"/>
      <c r="DA5" s="722"/>
      <c r="DB5" s="725" t="s">
        <v>391</v>
      </c>
      <c r="DC5" s="721"/>
      <c r="DD5" s="721"/>
      <c r="DE5" s="721"/>
      <c r="DF5" s="722"/>
      <c r="DG5" s="774" t="s">
        <v>392</v>
      </c>
      <c r="DH5" s="775"/>
      <c r="DI5" s="775"/>
      <c r="DJ5" s="775"/>
      <c r="DK5" s="776"/>
      <c r="DL5" s="774" t="s">
        <v>393</v>
      </c>
      <c r="DM5" s="775"/>
      <c r="DN5" s="775"/>
      <c r="DO5" s="775"/>
      <c r="DP5" s="776"/>
      <c r="DQ5" s="725" t="s">
        <v>394</v>
      </c>
      <c r="DR5" s="721"/>
      <c r="DS5" s="721"/>
      <c r="DT5" s="721"/>
      <c r="DU5" s="722"/>
      <c r="DV5" s="725" t="s">
        <v>385</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395</v>
      </c>
      <c r="C7" s="761"/>
      <c r="D7" s="761"/>
      <c r="E7" s="761"/>
      <c r="F7" s="761"/>
      <c r="G7" s="761"/>
      <c r="H7" s="761"/>
      <c r="I7" s="761"/>
      <c r="J7" s="761"/>
      <c r="K7" s="761"/>
      <c r="L7" s="761"/>
      <c r="M7" s="761"/>
      <c r="N7" s="761"/>
      <c r="O7" s="761"/>
      <c r="P7" s="762"/>
      <c r="Q7" s="763">
        <v>17958</v>
      </c>
      <c r="R7" s="764"/>
      <c r="S7" s="764"/>
      <c r="T7" s="764"/>
      <c r="U7" s="764"/>
      <c r="V7" s="764">
        <v>17076</v>
      </c>
      <c r="W7" s="764"/>
      <c r="X7" s="764"/>
      <c r="Y7" s="764"/>
      <c r="Z7" s="764"/>
      <c r="AA7" s="764">
        <v>882</v>
      </c>
      <c r="AB7" s="764"/>
      <c r="AC7" s="764"/>
      <c r="AD7" s="764"/>
      <c r="AE7" s="765"/>
      <c r="AF7" s="766">
        <v>825</v>
      </c>
      <c r="AG7" s="767"/>
      <c r="AH7" s="767"/>
      <c r="AI7" s="767"/>
      <c r="AJ7" s="768"/>
      <c r="AK7" s="769">
        <v>831</v>
      </c>
      <c r="AL7" s="770"/>
      <c r="AM7" s="770"/>
      <c r="AN7" s="770"/>
      <c r="AO7" s="770"/>
      <c r="AP7" s="770">
        <v>12057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396</v>
      </c>
      <c r="C8" s="750"/>
      <c r="D8" s="750"/>
      <c r="E8" s="750"/>
      <c r="F8" s="750"/>
      <c r="G8" s="750"/>
      <c r="H8" s="750"/>
      <c r="I8" s="750"/>
      <c r="J8" s="750"/>
      <c r="K8" s="750"/>
      <c r="L8" s="750"/>
      <c r="M8" s="750"/>
      <c r="N8" s="750"/>
      <c r="O8" s="750"/>
      <c r="P8" s="751"/>
      <c r="Q8" s="752">
        <v>549</v>
      </c>
      <c r="R8" s="753"/>
      <c r="S8" s="753"/>
      <c r="T8" s="753"/>
      <c r="U8" s="753"/>
      <c r="V8" s="753">
        <v>540</v>
      </c>
      <c r="W8" s="753"/>
      <c r="X8" s="753"/>
      <c r="Y8" s="753"/>
      <c r="Z8" s="753"/>
      <c r="AA8" s="753">
        <v>9</v>
      </c>
      <c r="AB8" s="753"/>
      <c r="AC8" s="753"/>
      <c r="AD8" s="753"/>
      <c r="AE8" s="754"/>
      <c r="AF8" s="755">
        <v>0</v>
      </c>
      <c r="AG8" s="756"/>
      <c r="AH8" s="756"/>
      <c r="AI8" s="756"/>
      <c r="AJ8" s="757"/>
      <c r="AK8" s="758">
        <v>368</v>
      </c>
      <c r="AL8" s="759"/>
      <c r="AM8" s="759"/>
      <c r="AN8" s="759"/>
      <c r="AO8" s="759"/>
      <c r="AP8" s="759">
        <v>276</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18507</v>
      </c>
      <c r="R23" s="793"/>
      <c r="S23" s="793"/>
      <c r="T23" s="793"/>
      <c r="U23" s="793"/>
      <c r="V23" s="793">
        <v>17616</v>
      </c>
      <c r="W23" s="793"/>
      <c r="X23" s="793"/>
      <c r="Y23" s="793"/>
      <c r="Z23" s="793"/>
      <c r="AA23" s="793">
        <v>890</v>
      </c>
      <c r="AB23" s="793"/>
      <c r="AC23" s="793"/>
      <c r="AD23" s="793"/>
      <c r="AE23" s="794"/>
      <c r="AF23" s="795">
        <v>826</v>
      </c>
      <c r="AG23" s="793"/>
      <c r="AH23" s="793"/>
      <c r="AI23" s="793"/>
      <c r="AJ23" s="796"/>
      <c r="AK23" s="797"/>
      <c r="AL23" s="798"/>
      <c r="AM23" s="798"/>
      <c r="AN23" s="798"/>
      <c r="AO23" s="798"/>
      <c r="AP23" s="793">
        <v>12333</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378</v>
      </c>
      <c r="B26" s="730"/>
      <c r="C26" s="730"/>
      <c r="D26" s="730"/>
      <c r="E26" s="730"/>
      <c r="F26" s="730"/>
      <c r="G26" s="730"/>
      <c r="H26" s="730"/>
      <c r="I26" s="730"/>
      <c r="J26" s="730"/>
      <c r="K26" s="730"/>
      <c r="L26" s="730"/>
      <c r="M26" s="730"/>
      <c r="N26" s="730"/>
      <c r="O26" s="730"/>
      <c r="P26" s="731"/>
      <c r="Q26" s="725" t="s">
        <v>403</v>
      </c>
      <c r="R26" s="721"/>
      <c r="S26" s="721"/>
      <c r="T26" s="721"/>
      <c r="U26" s="722"/>
      <c r="V26" s="725" t="s">
        <v>404</v>
      </c>
      <c r="W26" s="721"/>
      <c r="X26" s="721"/>
      <c r="Y26" s="721"/>
      <c r="Z26" s="722"/>
      <c r="AA26" s="725" t="s">
        <v>405</v>
      </c>
      <c r="AB26" s="721"/>
      <c r="AC26" s="721"/>
      <c r="AD26" s="721"/>
      <c r="AE26" s="721"/>
      <c r="AF26" s="814" t="s">
        <v>406</v>
      </c>
      <c r="AG26" s="815"/>
      <c r="AH26" s="815"/>
      <c r="AI26" s="815"/>
      <c r="AJ26" s="816"/>
      <c r="AK26" s="721" t="s">
        <v>407</v>
      </c>
      <c r="AL26" s="721"/>
      <c r="AM26" s="721"/>
      <c r="AN26" s="721"/>
      <c r="AO26" s="722"/>
      <c r="AP26" s="725" t="s">
        <v>408</v>
      </c>
      <c r="AQ26" s="721"/>
      <c r="AR26" s="721"/>
      <c r="AS26" s="721"/>
      <c r="AT26" s="722"/>
      <c r="AU26" s="725" t="s">
        <v>409</v>
      </c>
      <c r="AV26" s="721"/>
      <c r="AW26" s="721"/>
      <c r="AX26" s="721"/>
      <c r="AY26" s="722"/>
      <c r="AZ26" s="725" t="s">
        <v>410</v>
      </c>
      <c r="BA26" s="721"/>
      <c r="BB26" s="721"/>
      <c r="BC26" s="721"/>
      <c r="BD26" s="722"/>
      <c r="BE26" s="725" t="s">
        <v>385</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411</v>
      </c>
      <c r="C28" s="761"/>
      <c r="D28" s="761"/>
      <c r="E28" s="761"/>
      <c r="F28" s="761"/>
      <c r="G28" s="761"/>
      <c r="H28" s="761"/>
      <c r="I28" s="761"/>
      <c r="J28" s="761"/>
      <c r="K28" s="761"/>
      <c r="L28" s="761"/>
      <c r="M28" s="761"/>
      <c r="N28" s="761"/>
      <c r="O28" s="761"/>
      <c r="P28" s="762"/>
      <c r="Q28" s="822">
        <v>3775</v>
      </c>
      <c r="R28" s="823"/>
      <c r="S28" s="823"/>
      <c r="T28" s="823"/>
      <c r="U28" s="823"/>
      <c r="V28" s="823">
        <v>3784</v>
      </c>
      <c r="W28" s="823"/>
      <c r="X28" s="823"/>
      <c r="Y28" s="823"/>
      <c r="Z28" s="823"/>
      <c r="AA28" s="823">
        <v>-9</v>
      </c>
      <c r="AB28" s="823"/>
      <c r="AC28" s="823"/>
      <c r="AD28" s="823"/>
      <c r="AE28" s="824"/>
      <c r="AF28" s="825">
        <v>-9</v>
      </c>
      <c r="AG28" s="823"/>
      <c r="AH28" s="823"/>
      <c r="AI28" s="823"/>
      <c r="AJ28" s="826"/>
      <c r="AK28" s="827">
        <v>403</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412</v>
      </c>
      <c r="C29" s="750"/>
      <c r="D29" s="750"/>
      <c r="E29" s="750"/>
      <c r="F29" s="750"/>
      <c r="G29" s="750"/>
      <c r="H29" s="750"/>
      <c r="I29" s="750"/>
      <c r="J29" s="750"/>
      <c r="K29" s="750"/>
      <c r="L29" s="750"/>
      <c r="M29" s="750"/>
      <c r="N29" s="750"/>
      <c r="O29" s="750"/>
      <c r="P29" s="751"/>
      <c r="Q29" s="752">
        <v>246</v>
      </c>
      <c r="R29" s="753"/>
      <c r="S29" s="753"/>
      <c r="T29" s="753"/>
      <c r="U29" s="753"/>
      <c r="V29" s="753">
        <v>245</v>
      </c>
      <c r="W29" s="753"/>
      <c r="X29" s="753"/>
      <c r="Y29" s="753"/>
      <c r="Z29" s="753"/>
      <c r="AA29" s="753">
        <v>1</v>
      </c>
      <c r="AB29" s="753"/>
      <c r="AC29" s="753"/>
      <c r="AD29" s="753"/>
      <c r="AE29" s="754"/>
      <c r="AF29" s="755">
        <v>1</v>
      </c>
      <c r="AG29" s="756"/>
      <c r="AH29" s="756"/>
      <c r="AI29" s="756"/>
      <c r="AJ29" s="757"/>
      <c r="AK29" s="834">
        <v>75</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413</v>
      </c>
      <c r="C30" s="750"/>
      <c r="D30" s="750"/>
      <c r="E30" s="750"/>
      <c r="F30" s="750"/>
      <c r="G30" s="750"/>
      <c r="H30" s="750"/>
      <c r="I30" s="750"/>
      <c r="J30" s="750"/>
      <c r="K30" s="750"/>
      <c r="L30" s="750"/>
      <c r="M30" s="750"/>
      <c r="N30" s="750"/>
      <c r="O30" s="750"/>
      <c r="P30" s="751"/>
      <c r="Q30" s="752">
        <v>94</v>
      </c>
      <c r="R30" s="753"/>
      <c r="S30" s="753"/>
      <c r="T30" s="753"/>
      <c r="U30" s="753"/>
      <c r="V30" s="753">
        <v>91</v>
      </c>
      <c r="W30" s="753"/>
      <c r="X30" s="753"/>
      <c r="Y30" s="753"/>
      <c r="Z30" s="753"/>
      <c r="AA30" s="753">
        <v>3</v>
      </c>
      <c r="AB30" s="753"/>
      <c r="AC30" s="753"/>
      <c r="AD30" s="753"/>
      <c r="AE30" s="754"/>
      <c r="AF30" s="755">
        <v>3</v>
      </c>
      <c r="AG30" s="756"/>
      <c r="AH30" s="756"/>
      <c r="AI30" s="756"/>
      <c r="AJ30" s="757"/>
      <c r="AK30" s="834">
        <v>46</v>
      </c>
      <c r="AL30" s="830"/>
      <c r="AM30" s="830"/>
      <c r="AN30" s="830"/>
      <c r="AO30" s="830"/>
      <c r="AP30" s="830">
        <v>350</v>
      </c>
      <c r="AQ30" s="830"/>
      <c r="AR30" s="830"/>
      <c r="AS30" s="830"/>
      <c r="AT30" s="830"/>
      <c r="AU30" s="830">
        <v>350</v>
      </c>
      <c r="AV30" s="830"/>
      <c r="AW30" s="830"/>
      <c r="AX30" s="830"/>
      <c r="AY30" s="830"/>
      <c r="AZ30" s="831"/>
      <c r="BA30" s="831"/>
      <c r="BB30" s="831"/>
      <c r="BC30" s="831"/>
      <c r="BD30" s="831"/>
      <c r="BE30" s="832" t="s">
        <v>414</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c r="C31" s="750"/>
      <c r="D31" s="750"/>
      <c r="E31" s="750"/>
      <c r="F31" s="750"/>
      <c r="G31" s="750"/>
      <c r="H31" s="750"/>
      <c r="I31" s="750"/>
      <c r="J31" s="750"/>
      <c r="K31" s="750"/>
      <c r="L31" s="750"/>
      <c r="M31" s="750"/>
      <c r="N31" s="750"/>
      <c r="O31" s="750"/>
      <c r="P31" s="751"/>
      <c r="Q31" s="752"/>
      <c r="R31" s="753"/>
      <c r="S31" s="753"/>
      <c r="T31" s="753"/>
      <c r="U31" s="753"/>
      <c r="V31" s="753"/>
      <c r="W31" s="753"/>
      <c r="X31" s="753"/>
      <c r="Y31" s="753"/>
      <c r="Z31" s="753"/>
      <c r="AA31" s="753"/>
      <c r="AB31" s="753"/>
      <c r="AC31" s="753"/>
      <c r="AD31" s="753"/>
      <c r="AE31" s="754"/>
      <c r="AF31" s="755"/>
      <c r="AG31" s="756"/>
      <c r="AH31" s="756"/>
      <c r="AI31" s="756"/>
      <c r="AJ31" s="757"/>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398</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400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418</v>
      </c>
      <c r="B66" s="730"/>
      <c r="C66" s="730"/>
      <c r="D66" s="730"/>
      <c r="E66" s="730"/>
      <c r="F66" s="730"/>
      <c r="G66" s="730"/>
      <c r="H66" s="730"/>
      <c r="I66" s="730"/>
      <c r="J66" s="730"/>
      <c r="K66" s="730"/>
      <c r="L66" s="730"/>
      <c r="M66" s="730"/>
      <c r="N66" s="730"/>
      <c r="O66" s="730"/>
      <c r="P66" s="731"/>
      <c r="Q66" s="725" t="s">
        <v>419</v>
      </c>
      <c r="R66" s="721"/>
      <c r="S66" s="721"/>
      <c r="T66" s="721"/>
      <c r="U66" s="722"/>
      <c r="V66" s="725" t="s">
        <v>420</v>
      </c>
      <c r="W66" s="721"/>
      <c r="X66" s="721"/>
      <c r="Y66" s="721"/>
      <c r="Z66" s="722"/>
      <c r="AA66" s="725" t="s">
        <v>421</v>
      </c>
      <c r="AB66" s="721"/>
      <c r="AC66" s="721"/>
      <c r="AD66" s="721"/>
      <c r="AE66" s="722"/>
      <c r="AF66" s="854" t="s">
        <v>422</v>
      </c>
      <c r="AG66" s="815"/>
      <c r="AH66" s="815"/>
      <c r="AI66" s="815"/>
      <c r="AJ66" s="855"/>
      <c r="AK66" s="725" t="s">
        <v>423</v>
      </c>
      <c r="AL66" s="730"/>
      <c r="AM66" s="730"/>
      <c r="AN66" s="730"/>
      <c r="AO66" s="731"/>
      <c r="AP66" s="725" t="s">
        <v>424</v>
      </c>
      <c r="AQ66" s="721"/>
      <c r="AR66" s="721"/>
      <c r="AS66" s="721"/>
      <c r="AT66" s="722"/>
      <c r="AU66" s="725" t="s">
        <v>425</v>
      </c>
      <c r="AV66" s="721"/>
      <c r="AW66" s="721"/>
      <c r="AX66" s="721"/>
      <c r="AY66" s="722"/>
      <c r="AZ66" s="725" t="s">
        <v>385</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315</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315</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315</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1353214</v>
      </c>
      <c r="AB110" s="900"/>
      <c r="AC110" s="900"/>
      <c r="AD110" s="900"/>
      <c r="AE110" s="901"/>
      <c r="AF110" s="902">
        <v>1356892</v>
      </c>
      <c r="AG110" s="900"/>
      <c r="AH110" s="900"/>
      <c r="AI110" s="900"/>
      <c r="AJ110" s="901"/>
      <c r="AK110" s="902">
        <v>1338928</v>
      </c>
      <c r="AL110" s="900"/>
      <c r="AM110" s="900"/>
      <c r="AN110" s="900"/>
      <c r="AO110" s="901"/>
      <c r="AP110" s="903">
        <v>19.8</v>
      </c>
      <c r="AQ110" s="904"/>
      <c r="AR110" s="904"/>
      <c r="AS110" s="904"/>
      <c r="AT110" s="905"/>
      <c r="AU110" s="906" t="s">
        <v>77</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13558051</v>
      </c>
      <c r="BR110" s="931"/>
      <c r="BS110" s="931"/>
      <c r="BT110" s="931"/>
      <c r="BU110" s="931"/>
      <c r="BV110" s="931">
        <v>13376645</v>
      </c>
      <c r="BW110" s="931"/>
      <c r="BX110" s="931"/>
      <c r="BY110" s="931"/>
      <c r="BZ110" s="931"/>
      <c r="CA110" s="931">
        <v>12333008</v>
      </c>
      <c r="CB110" s="931"/>
      <c r="CC110" s="931"/>
      <c r="CD110" s="931"/>
      <c r="CE110" s="931"/>
      <c r="CF110" s="944">
        <v>182.5</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443</v>
      </c>
      <c r="DR110" s="931"/>
      <c r="DS110" s="931"/>
      <c r="DT110" s="931"/>
      <c r="DU110" s="931"/>
      <c r="DV110" s="932" t="s">
        <v>444</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443</v>
      </c>
      <c r="AG111" s="938"/>
      <c r="AH111" s="938"/>
      <c r="AI111" s="938"/>
      <c r="AJ111" s="939"/>
      <c r="AK111" s="940" t="s">
        <v>446</v>
      </c>
      <c r="AL111" s="938"/>
      <c r="AM111" s="938"/>
      <c r="AN111" s="938"/>
      <c r="AO111" s="939"/>
      <c r="AP111" s="941" t="s">
        <v>447</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444</v>
      </c>
      <c r="BR111" s="926"/>
      <c r="BS111" s="926"/>
      <c r="BT111" s="926"/>
      <c r="BU111" s="926"/>
      <c r="BV111" s="926" t="s">
        <v>444</v>
      </c>
      <c r="BW111" s="926"/>
      <c r="BX111" s="926"/>
      <c r="BY111" s="926"/>
      <c r="BZ111" s="926"/>
      <c r="CA111" s="926" t="s">
        <v>449</v>
      </c>
      <c r="CB111" s="926"/>
      <c r="CC111" s="926"/>
      <c r="CD111" s="926"/>
      <c r="CE111" s="926"/>
      <c r="CF111" s="920" t="s">
        <v>443</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446</v>
      </c>
      <c r="DM111" s="926"/>
      <c r="DN111" s="926"/>
      <c r="DO111" s="926"/>
      <c r="DP111" s="926"/>
      <c r="DQ111" s="926" t="s">
        <v>443</v>
      </c>
      <c r="DR111" s="926"/>
      <c r="DS111" s="926"/>
      <c r="DT111" s="926"/>
      <c r="DU111" s="926"/>
      <c r="DV111" s="927" t="s">
        <v>443</v>
      </c>
      <c r="DW111" s="927"/>
      <c r="DX111" s="927"/>
      <c r="DY111" s="927"/>
      <c r="DZ111" s="928"/>
    </row>
    <row r="112" spans="1:131" s="230" customFormat="1" ht="26.25" customHeight="1" x14ac:dyDescent="0.15">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453</v>
      </c>
      <c r="AB112" s="959"/>
      <c r="AC112" s="959"/>
      <c r="AD112" s="959"/>
      <c r="AE112" s="960"/>
      <c r="AF112" s="961" t="s">
        <v>446</v>
      </c>
      <c r="AG112" s="959"/>
      <c r="AH112" s="959"/>
      <c r="AI112" s="959"/>
      <c r="AJ112" s="960"/>
      <c r="AK112" s="961" t="s">
        <v>443</v>
      </c>
      <c r="AL112" s="959"/>
      <c r="AM112" s="959"/>
      <c r="AN112" s="959"/>
      <c r="AO112" s="960"/>
      <c r="AP112" s="962" t="s">
        <v>444</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371329</v>
      </c>
      <c r="BR112" s="926"/>
      <c r="BS112" s="926"/>
      <c r="BT112" s="926"/>
      <c r="BU112" s="926"/>
      <c r="BV112" s="926">
        <v>309323</v>
      </c>
      <c r="BW112" s="926"/>
      <c r="BX112" s="926"/>
      <c r="BY112" s="926"/>
      <c r="BZ112" s="926"/>
      <c r="CA112" s="926">
        <v>292221</v>
      </c>
      <c r="CB112" s="926"/>
      <c r="CC112" s="926"/>
      <c r="CD112" s="926"/>
      <c r="CE112" s="926"/>
      <c r="CF112" s="920">
        <v>4.3</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444</v>
      </c>
      <c r="DM112" s="926"/>
      <c r="DN112" s="926"/>
      <c r="DO112" s="926"/>
      <c r="DP112" s="926"/>
      <c r="DQ112" s="926" t="s">
        <v>456</v>
      </c>
      <c r="DR112" s="926"/>
      <c r="DS112" s="926"/>
      <c r="DT112" s="926"/>
      <c r="DU112" s="926"/>
      <c r="DV112" s="927" t="s">
        <v>456</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26513</v>
      </c>
      <c r="AB113" s="938"/>
      <c r="AC113" s="938"/>
      <c r="AD113" s="938"/>
      <c r="AE113" s="939"/>
      <c r="AF113" s="940">
        <v>26414</v>
      </c>
      <c r="AG113" s="938"/>
      <c r="AH113" s="938"/>
      <c r="AI113" s="938"/>
      <c r="AJ113" s="939"/>
      <c r="AK113" s="940">
        <v>22762</v>
      </c>
      <c r="AL113" s="938"/>
      <c r="AM113" s="938"/>
      <c r="AN113" s="938"/>
      <c r="AO113" s="939"/>
      <c r="AP113" s="941">
        <v>0.3</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635438</v>
      </c>
      <c r="BR113" s="926"/>
      <c r="BS113" s="926"/>
      <c r="BT113" s="926"/>
      <c r="BU113" s="926"/>
      <c r="BV113" s="926">
        <v>515388</v>
      </c>
      <c r="BW113" s="926"/>
      <c r="BX113" s="926"/>
      <c r="BY113" s="926"/>
      <c r="BZ113" s="926"/>
      <c r="CA113" s="926">
        <v>663989</v>
      </c>
      <c r="CB113" s="926"/>
      <c r="CC113" s="926"/>
      <c r="CD113" s="926"/>
      <c r="CE113" s="926"/>
      <c r="CF113" s="920">
        <v>9.8000000000000007</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447</v>
      </c>
      <c r="DM113" s="959"/>
      <c r="DN113" s="959"/>
      <c r="DO113" s="959"/>
      <c r="DP113" s="960"/>
      <c r="DQ113" s="961" t="s">
        <v>443</v>
      </c>
      <c r="DR113" s="959"/>
      <c r="DS113" s="959"/>
      <c r="DT113" s="959"/>
      <c r="DU113" s="960"/>
      <c r="DV113" s="962" t="s">
        <v>446</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78989</v>
      </c>
      <c r="AB114" s="959"/>
      <c r="AC114" s="959"/>
      <c r="AD114" s="959"/>
      <c r="AE114" s="960"/>
      <c r="AF114" s="961">
        <v>81409</v>
      </c>
      <c r="AG114" s="959"/>
      <c r="AH114" s="959"/>
      <c r="AI114" s="959"/>
      <c r="AJ114" s="960"/>
      <c r="AK114" s="961">
        <v>84299</v>
      </c>
      <c r="AL114" s="959"/>
      <c r="AM114" s="959"/>
      <c r="AN114" s="959"/>
      <c r="AO114" s="960"/>
      <c r="AP114" s="962">
        <v>1.2</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428067</v>
      </c>
      <c r="BR114" s="926"/>
      <c r="BS114" s="926"/>
      <c r="BT114" s="926"/>
      <c r="BU114" s="926"/>
      <c r="BV114" s="926">
        <v>285557</v>
      </c>
      <c r="BW114" s="926"/>
      <c r="BX114" s="926"/>
      <c r="BY114" s="926"/>
      <c r="BZ114" s="926"/>
      <c r="CA114" s="926">
        <v>203111</v>
      </c>
      <c r="CB114" s="926"/>
      <c r="CC114" s="926"/>
      <c r="CD114" s="926"/>
      <c r="CE114" s="926"/>
      <c r="CF114" s="920">
        <v>3</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456</v>
      </c>
      <c r="DH114" s="959"/>
      <c r="DI114" s="959"/>
      <c r="DJ114" s="959"/>
      <c r="DK114" s="960"/>
      <c r="DL114" s="961" t="s">
        <v>446</v>
      </c>
      <c r="DM114" s="959"/>
      <c r="DN114" s="959"/>
      <c r="DO114" s="959"/>
      <c r="DP114" s="960"/>
      <c r="DQ114" s="961" t="s">
        <v>444</v>
      </c>
      <c r="DR114" s="959"/>
      <c r="DS114" s="959"/>
      <c r="DT114" s="959"/>
      <c r="DU114" s="960"/>
      <c r="DV114" s="962" t="s">
        <v>456</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444</v>
      </c>
      <c r="AB115" s="938"/>
      <c r="AC115" s="938"/>
      <c r="AD115" s="938"/>
      <c r="AE115" s="939"/>
      <c r="AF115" s="940" t="s">
        <v>443</v>
      </c>
      <c r="AG115" s="938"/>
      <c r="AH115" s="938"/>
      <c r="AI115" s="938"/>
      <c r="AJ115" s="939"/>
      <c r="AK115" s="940" t="s">
        <v>446</v>
      </c>
      <c r="AL115" s="938"/>
      <c r="AM115" s="938"/>
      <c r="AN115" s="938"/>
      <c r="AO115" s="939"/>
      <c r="AP115" s="941" t="s">
        <v>443</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443</v>
      </c>
      <c r="BR115" s="926"/>
      <c r="BS115" s="926"/>
      <c r="BT115" s="926"/>
      <c r="BU115" s="926"/>
      <c r="BV115" s="926" t="s">
        <v>446</v>
      </c>
      <c r="BW115" s="926"/>
      <c r="BX115" s="926"/>
      <c r="BY115" s="926"/>
      <c r="BZ115" s="926"/>
      <c r="CA115" s="926" t="s">
        <v>444</v>
      </c>
      <c r="CB115" s="926"/>
      <c r="CC115" s="926"/>
      <c r="CD115" s="926"/>
      <c r="CE115" s="926"/>
      <c r="CF115" s="920" t="s">
        <v>444</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456</v>
      </c>
      <c r="DM115" s="959"/>
      <c r="DN115" s="959"/>
      <c r="DO115" s="959"/>
      <c r="DP115" s="960"/>
      <c r="DQ115" s="961" t="s">
        <v>456</v>
      </c>
      <c r="DR115" s="959"/>
      <c r="DS115" s="959"/>
      <c r="DT115" s="959"/>
      <c r="DU115" s="960"/>
      <c r="DV115" s="962" t="s">
        <v>444</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446</v>
      </c>
      <c r="AG116" s="959"/>
      <c r="AH116" s="959"/>
      <c r="AI116" s="959"/>
      <c r="AJ116" s="960"/>
      <c r="AK116" s="961" t="s">
        <v>443</v>
      </c>
      <c r="AL116" s="959"/>
      <c r="AM116" s="959"/>
      <c r="AN116" s="959"/>
      <c r="AO116" s="960"/>
      <c r="AP116" s="962" t="s">
        <v>449</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456</v>
      </c>
      <c r="BW116" s="926"/>
      <c r="BX116" s="926"/>
      <c r="BY116" s="926"/>
      <c r="BZ116" s="926"/>
      <c r="CA116" s="926" t="s">
        <v>446</v>
      </c>
      <c r="CB116" s="926"/>
      <c r="CC116" s="926"/>
      <c r="CD116" s="926"/>
      <c r="CE116" s="926"/>
      <c r="CF116" s="920" t="s">
        <v>443</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449</v>
      </c>
      <c r="DM116" s="959"/>
      <c r="DN116" s="959"/>
      <c r="DO116" s="959"/>
      <c r="DP116" s="960"/>
      <c r="DQ116" s="961" t="s">
        <v>444</v>
      </c>
      <c r="DR116" s="959"/>
      <c r="DS116" s="959"/>
      <c r="DT116" s="959"/>
      <c r="DU116" s="960"/>
      <c r="DV116" s="962" t="s">
        <v>443</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1458716</v>
      </c>
      <c r="AB117" s="979"/>
      <c r="AC117" s="979"/>
      <c r="AD117" s="979"/>
      <c r="AE117" s="980"/>
      <c r="AF117" s="981">
        <v>1464715</v>
      </c>
      <c r="AG117" s="979"/>
      <c r="AH117" s="979"/>
      <c r="AI117" s="979"/>
      <c r="AJ117" s="980"/>
      <c r="AK117" s="981">
        <v>1445989</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443</v>
      </c>
      <c r="BW117" s="926"/>
      <c r="BX117" s="926"/>
      <c r="BY117" s="926"/>
      <c r="BZ117" s="926"/>
      <c r="CA117" s="926" t="s">
        <v>443</v>
      </c>
      <c r="CB117" s="926"/>
      <c r="CC117" s="926"/>
      <c r="CD117" s="926"/>
      <c r="CE117" s="926"/>
      <c r="CF117" s="920" t="s">
        <v>447</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443</v>
      </c>
      <c r="DM117" s="959"/>
      <c r="DN117" s="959"/>
      <c r="DO117" s="959"/>
      <c r="DP117" s="960"/>
      <c r="DQ117" s="961" t="s">
        <v>443</v>
      </c>
      <c r="DR117" s="959"/>
      <c r="DS117" s="959"/>
      <c r="DT117" s="959"/>
      <c r="DU117" s="960"/>
      <c r="DV117" s="962" t="s">
        <v>443</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315</v>
      </c>
      <c r="AL118" s="893"/>
      <c r="AM118" s="893"/>
      <c r="AN118" s="893"/>
      <c r="AO118" s="894"/>
      <c r="AP118" s="970" t="s">
        <v>437</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449</v>
      </c>
      <c r="BW118" s="1000"/>
      <c r="BX118" s="1000"/>
      <c r="BY118" s="1000"/>
      <c r="BZ118" s="1000"/>
      <c r="CA118" s="1000" t="s">
        <v>449</v>
      </c>
      <c r="CB118" s="1000"/>
      <c r="CC118" s="1000"/>
      <c r="CD118" s="1000"/>
      <c r="CE118" s="1000"/>
      <c r="CF118" s="920" t="s">
        <v>449</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449</v>
      </c>
      <c r="DH118" s="959"/>
      <c r="DI118" s="959"/>
      <c r="DJ118" s="959"/>
      <c r="DK118" s="960"/>
      <c r="DL118" s="961" t="s">
        <v>449</v>
      </c>
      <c r="DM118" s="959"/>
      <c r="DN118" s="959"/>
      <c r="DO118" s="959"/>
      <c r="DP118" s="960"/>
      <c r="DQ118" s="961" t="s">
        <v>449</v>
      </c>
      <c r="DR118" s="959"/>
      <c r="DS118" s="959"/>
      <c r="DT118" s="959"/>
      <c r="DU118" s="960"/>
      <c r="DV118" s="962" t="s">
        <v>449</v>
      </c>
      <c r="DW118" s="963"/>
      <c r="DX118" s="963"/>
      <c r="DY118" s="963"/>
      <c r="DZ118" s="964"/>
    </row>
    <row r="119" spans="1:130" s="230" customFormat="1" ht="26.25" customHeight="1" x14ac:dyDescent="0.15">
      <c r="A119" s="1062"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449</v>
      </c>
      <c r="AB119" s="900"/>
      <c r="AC119" s="900"/>
      <c r="AD119" s="900"/>
      <c r="AE119" s="901"/>
      <c r="AF119" s="902" t="s">
        <v>449</v>
      </c>
      <c r="AG119" s="900"/>
      <c r="AH119" s="900"/>
      <c r="AI119" s="900"/>
      <c r="AJ119" s="901"/>
      <c r="AK119" s="902" t="s">
        <v>443</v>
      </c>
      <c r="AL119" s="900"/>
      <c r="AM119" s="900"/>
      <c r="AN119" s="900"/>
      <c r="AO119" s="901"/>
      <c r="AP119" s="903" t="s">
        <v>443</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474</v>
      </c>
      <c r="BP119" s="1005"/>
      <c r="BQ119" s="999">
        <v>14992885</v>
      </c>
      <c r="BR119" s="1000"/>
      <c r="BS119" s="1000"/>
      <c r="BT119" s="1000"/>
      <c r="BU119" s="1000"/>
      <c r="BV119" s="1000">
        <v>14486913</v>
      </c>
      <c r="BW119" s="1000"/>
      <c r="BX119" s="1000"/>
      <c r="BY119" s="1000"/>
      <c r="BZ119" s="1000"/>
      <c r="CA119" s="1000">
        <v>13492329</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444</v>
      </c>
      <c r="DM119" s="986"/>
      <c r="DN119" s="986"/>
      <c r="DO119" s="986"/>
      <c r="DP119" s="987"/>
      <c r="DQ119" s="985" t="s">
        <v>444</v>
      </c>
      <c r="DR119" s="986"/>
      <c r="DS119" s="986"/>
      <c r="DT119" s="986"/>
      <c r="DU119" s="987"/>
      <c r="DV119" s="988" t="s">
        <v>449</v>
      </c>
      <c r="DW119" s="989"/>
      <c r="DX119" s="989"/>
      <c r="DY119" s="989"/>
      <c r="DZ119" s="990"/>
    </row>
    <row r="120" spans="1:130" s="230" customFormat="1" ht="26.25" customHeight="1" x14ac:dyDescent="0.15">
      <c r="A120" s="1063"/>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443</v>
      </c>
      <c r="AB120" s="959"/>
      <c r="AC120" s="959"/>
      <c r="AD120" s="959"/>
      <c r="AE120" s="960"/>
      <c r="AF120" s="961" t="s">
        <v>449</v>
      </c>
      <c r="AG120" s="959"/>
      <c r="AH120" s="959"/>
      <c r="AI120" s="959"/>
      <c r="AJ120" s="960"/>
      <c r="AK120" s="961" t="s">
        <v>449</v>
      </c>
      <c r="AL120" s="959"/>
      <c r="AM120" s="959"/>
      <c r="AN120" s="959"/>
      <c r="AO120" s="960"/>
      <c r="AP120" s="962" t="s">
        <v>444</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2624490</v>
      </c>
      <c r="BR120" s="931"/>
      <c r="BS120" s="931"/>
      <c r="BT120" s="931"/>
      <c r="BU120" s="931"/>
      <c r="BV120" s="931">
        <v>3525595</v>
      </c>
      <c r="BW120" s="931"/>
      <c r="BX120" s="931"/>
      <c r="BY120" s="931"/>
      <c r="BZ120" s="931"/>
      <c r="CA120" s="931">
        <v>4245552</v>
      </c>
      <c r="CB120" s="931"/>
      <c r="CC120" s="931"/>
      <c r="CD120" s="931"/>
      <c r="CE120" s="931"/>
      <c r="CF120" s="944">
        <v>62.8</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371329</v>
      </c>
      <c r="DH120" s="931"/>
      <c r="DI120" s="931"/>
      <c r="DJ120" s="931"/>
      <c r="DK120" s="931"/>
      <c r="DL120" s="931">
        <v>309323</v>
      </c>
      <c r="DM120" s="931"/>
      <c r="DN120" s="931"/>
      <c r="DO120" s="931"/>
      <c r="DP120" s="931"/>
      <c r="DQ120" s="931">
        <v>292221</v>
      </c>
      <c r="DR120" s="931"/>
      <c r="DS120" s="931"/>
      <c r="DT120" s="931"/>
      <c r="DU120" s="931"/>
      <c r="DV120" s="932">
        <v>4.3</v>
      </c>
      <c r="DW120" s="932"/>
      <c r="DX120" s="932"/>
      <c r="DY120" s="932"/>
      <c r="DZ120" s="933"/>
    </row>
    <row r="121" spans="1:130" s="230" customFormat="1" ht="26.25" customHeight="1" x14ac:dyDescent="0.15">
      <c r="A121" s="1063"/>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449</v>
      </c>
      <c r="AB121" s="959"/>
      <c r="AC121" s="959"/>
      <c r="AD121" s="959"/>
      <c r="AE121" s="960"/>
      <c r="AF121" s="961" t="s">
        <v>444</v>
      </c>
      <c r="AG121" s="959"/>
      <c r="AH121" s="959"/>
      <c r="AI121" s="959"/>
      <c r="AJ121" s="960"/>
      <c r="AK121" s="961" t="s">
        <v>449</v>
      </c>
      <c r="AL121" s="959"/>
      <c r="AM121" s="959"/>
      <c r="AN121" s="959"/>
      <c r="AO121" s="960"/>
      <c r="AP121" s="962" t="s">
        <v>449</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376</v>
      </c>
      <c r="BR121" s="926"/>
      <c r="BS121" s="926"/>
      <c r="BT121" s="926"/>
      <c r="BU121" s="926"/>
      <c r="BV121" s="926">
        <v>172</v>
      </c>
      <c r="BW121" s="926"/>
      <c r="BX121" s="926"/>
      <c r="BY121" s="926"/>
      <c r="BZ121" s="926"/>
      <c r="CA121" s="926">
        <v>59</v>
      </c>
      <c r="CB121" s="926"/>
      <c r="CC121" s="926"/>
      <c r="CD121" s="926"/>
      <c r="CE121" s="926"/>
      <c r="CF121" s="920">
        <v>0</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t="s">
        <v>444</v>
      </c>
      <c r="DH121" s="926"/>
      <c r="DI121" s="926"/>
      <c r="DJ121" s="926"/>
      <c r="DK121" s="926"/>
      <c r="DL121" s="926" t="s">
        <v>449</v>
      </c>
      <c r="DM121" s="926"/>
      <c r="DN121" s="926"/>
      <c r="DO121" s="926"/>
      <c r="DP121" s="926"/>
      <c r="DQ121" s="926" t="s">
        <v>444</v>
      </c>
      <c r="DR121" s="926"/>
      <c r="DS121" s="926"/>
      <c r="DT121" s="926"/>
      <c r="DU121" s="926"/>
      <c r="DV121" s="927" t="s">
        <v>449</v>
      </c>
      <c r="DW121" s="927"/>
      <c r="DX121" s="927"/>
      <c r="DY121" s="927"/>
      <c r="DZ121" s="928"/>
    </row>
    <row r="122" spans="1:130" s="230" customFormat="1" ht="26.25" customHeight="1" x14ac:dyDescent="0.15">
      <c r="A122" s="1063"/>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449</v>
      </c>
      <c r="AB122" s="959"/>
      <c r="AC122" s="959"/>
      <c r="AD122" s="959"/>
      <c r="AE122" s="960"/>
      <c r="AF122" s="961" t="s">
        <v>449</v>
      </c>
      <c r="AG122" s="959"/>
      <c r="AH122" s="959"/>
      <c r="AI122" s="959"/>
      <c r="AJ122" s="960"/>
      <c r="AK122" s="961" t="s">
        <v>449</v>
      </c>
      <c r="AL122" s="959"/>
      <c r="AM122" s="959"/>
      <c r="AN122" s="959"/>
      <c r="AO122" s="960"/>
      <c r="AP122" s="962" t="s">
        <v>444</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9580281</v>
      </c>
      <c r="BR122" s="1000"/>
      <c r="BS122" s="1000"/>
      <c r="BT122" s="1000"/>
      <c r="BU122" s="1000"/>
      <c r="BV122" s="1000">
        <v>9325556</v>
      </c>
      <c r="BW122" s="1000"/>
      <c r="BX122" s="1000"/>
      <c r="BY122" s="1000"/>
      <c r="BZ122" s="1000"/>
      <c r="CA122" s="1000">
        <v>8658249</v>
      </c>
      <c r="CB122" s="1000"/>
      <c r="CC122" s="1000"/>
      <c r="CD122" s="1000"/>
      <c r="CE122" s="1000"/>
      <c r="CF122" s="1017">
        <v>128.1</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444</v>
      </c>
      <c r="DM122" s="926"/>
      <c r="DN122" s="926"/>
      <c r="DO122" s="926"/>
      <c r="DP122" s="926"/>
      <c r="DQ122" s="926" t="s">
        <v>444</v>
      </c>
      <c r="DR122" s="926"/>
      <c r="DS122" s="926"/>
      <c r="DT122" s="926"/>
      <c r="DU122" s="926"/>
      <c r="DV122" s="927" t="s">
        <v>444</v>
      </c>
      <c r="DW122" s="927"/>
      <c r="DX122" s="927"/>
      <c r="DY122" s="927"/>
      <c r="DZ122" s="928"/>
    </row>
    <row r="123" spans="1:130" s="230" customFormat="1" ht="26.25" customHeight="1" x14ac:dyDescent="0.15">
      <c r="A123" s="1063"/>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444</v>
      </c>
      <c r="AG123" s="959"/>
      <c r="AH123" s="959"/>
      <c r="AI123" s="959"/>
      <c r="AJ123" s="960"/>
      <c r="AK123" s="961" t="s">
        <v>444</v>
      </c>
      <c r="AL123" s="959"/>
      <c r="AM123" s="959"/>
      <c r="AN123" s="959"/>
      <c r="AO123" s="960"/>
      <c r="AP123" s="962" t="s">
        <v>444</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485</v>
      </c>
      <c r="BP123" s="1005"/>
      <c r="BQ123" s="1035">
        <v>12205147</v>
      </c>
      <c r="BR123" s="1036"/>
      <c r="BS123" s="1036"/>
      <c r="BT123" s="1036"/>
      <c r="BU123" s="1036"/>
      <c r="BV123" s="1036">
        <v>12851323</v>
      </c>
      <c r="BW123" s="1036"/>
      <c r="BX123" s="1036"/>
      <c r="BY123" s="1036"/>
      <c r="BZ123" s="1036"/>
      <c r="CA123" s="1036">
        <v>12903860</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444</v>
      </c>
      <c r="AG124" s="959"/>
      <c r="AH124" s="959"/>
      <c r="AI124" s="959"/>
      <c r="AJ124" s="960"/>
      <c r="AK124" s="961" t="s">
        <v>444</v>
      </c>
      <c r="AL124" s="959"/>
      <c r="AM124" s="959"/>
      <c r="AN124" s="959"/>
      <c r="AO124" s="960"/>
      <c r="AP124" s="962" t="s">
        <v>443</v>
      </c>
      <c r="AQ124" s="963"/>
      <c r="AR124" s="963"/>
      <c r="AS124" s="963"/>
      <c r="AT124" s="964"/>
      <c r="AU124" s="1031" t="s">
        <v>486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44.4</v>
      </c>
      <c r="BR124" s="1027"/>
      <c r="BS124" s="1027"/>
      <c r="BT124" s="1027"/>
      <c r="BU124" s="1027"/>
      <c r="BV124" s="1027">
        <v>23.8</v>
      </c>
      <c r="BW124" s="1027"/>
      <c r="BX124" s="1027"/>
      <c r="BY124" s="1027"/>
      <c r="BZ124" s="1027"/>
      <c r="CA124" s="1027">
        <v>8.6999999999999993</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444</v>
      </c>
      <c r="DH124" s="986"/>
      <c r="DI124" s="986"/>
      <c r="DJ124" s="986"/>
      <c r="DK124" s="987"/>
      <c r="DL124" s="985" t="s">
        <v>488</v>
      </c>
      <c r="DM124" s="986"/>
      <c r="DN124" s="986"/>
      <c r="DO124" s="986"/>
      <c r="DP124" s="987"/>
      <c r="DQ124" s="985" t="s">
        <v>444</v>
      </c>
      <c r="DR124" s="986"/>
      <c r="DS124" s="986"/>
      <c r="DT124" s="986"/>
      <c r="DU124" s="987"/>
      <c r="DV124" s="988" t="s">
        <v>488</v>
      </c>
      <c r="DW124" s="989"/>
      <c r="DX124" s="989"/>
      <c r="DY124" s="989"/>
      <c r="DZ124" s="990"/>
    </row>
    <row r="125" spans="1:130" s="230" customFormat="1" ht="26.25" customHeight="1" x14ac:dyDescent="0.15">
      <c r="A125" s="1063"/>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444</v>
      </c>
      <c r="AB125" s="959"/>
      <c r="AC125" s="959"/>
      <c r="AD125" s="959"/>
      <c r="AE125" s="960"/>
      <c r="AF125" s="961" t="s">
        <v>488</v>
      </c>
      <c r="AG125" s="959"/>
      <c r="AH125" s="959"/>
      <c r="AI125" s="959"/>
      <c r="AJ125" s="960"/>
      <c r="AK125" s="961" t="s">
        <v>444</v>
      </c>
      <c r="AL125" s="959"/>
      <c r="AM125" s="959"/>
      <c r="AN125" s="959"/>
      <c r="AO125" s="960"/>
      <c r="AP125" s="962" t="s">
        <v>489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444</v>
      </c>
      <c r="DM125" s="931"/>
      <c r="DN125" s="931"/>
      <c r="DO125" s="931"/>
      <c r="DP125" s="931"/>
      <c r="DQ125" s="931" t="s">
        <v>444</v>
      </c>
      <c r="DR125" s="931"/>
      <c r="DS125" s="931"/>
      <c r="DT125" s="931"/>
      <c r="DU125" s="931"/>
      <c r="DV125" s="932" t="s">
        <v>444</v>
      </c>
      <c r="DW125" s="932"/>
      <c r="DX125" s="932"/>
      <c r="DY125" s="932"/>
      <c r="DZ125" s="933"/>
    </row>
    <row r="126" spans="1:130" s="230" customFormat="1" ht="26.25" customHeight="1" thickBot="1" x14ac:dyDescent="0.2">
      <c r="A126" s="1063"/>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444</v>
      </c>
      <c r="AB126" s="959"/>
      <c r="AC126" s="959"/>
      <c r="AD126" s="959"/>
      <c r="AE126" s="960"/>
      <c r="AF126" s="961" t="s">
        <v>444</v>
      </c>
      <c r="AG126" s="959"/>
      <c r="AH126" s="959"/>
      <c r="AI126" s="959"/>
      <c r="AJ126" s="960"/>
      <c r="AK126" s="961" t="s">
        <v>444</v>
      </c>
      <c r="AL126" s="959"/>
      <c r="AM126" s="959"/>
      <c r="AN126" s="959"/>
      <c r="AO126" s="960"/>
      <c r="AP126" s="962" t="s">
        <v>446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488</v>
      </c>
      <c r="DH126" s="926"/>
      <c r="DI126" s="926"/>
      <c r="DJ126" s="926"/>
      <c r="DK126" s="926"/>
      <c r="DL126" s="926" t="s">
        <v>444</v>
      </c>
      <c r="DM126" s="926"/>
      <c r="DN126" s="926"/>
      <c r="DO126" s="926"/>
      <c r="DP126" s="926"/>
      <c r="DQ126" s="926" t="s">
        <v>444</v>
      </c>
      <c r="DR126" s="926"/>
      <c r="DS126" s="926"/>
      <c r="DT126" s="926"/>
      <c r="DU126" s="926"/>
      <c r="DV126" s="927" t="s">
        <v>444</v>
      </c>
      <c r="DW126" s="927"/>
      <c r="DX126" s="927"/>
      <c r="DY126" s="927"/>
      <c r="DZ126" s="928"/>
    </row>
    <row r="127" spans="1:130" s="230" customFormat="1" ht="26.25" customHeight="1" x14ac:dyDescent="0.15">
      <c r="A127" s="1064"/>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444</v>
      </c>
      <c r="AB127" s="959"/>
      <c r="AC127" s="959"/>
      <c r="AD127" s="959"/>
      <c r="AE127" s="960"/>
      <c r="AF127" s="961" t="s">
        <v>488</v>
      </c>
      <c r="AG127" s="959"/>
      <c r="AH127" s="959"/>
      <c r="AI127" s="959"/>
      <c r="AJ127" s="960"/>
      <c r="AK127" s="961" t="s">
        <v>444</v>
      </c>
      <c r="AL127" s="959"/>
      <c r="AM127" s="959"/>
      <c r="AN127" s="959"/>
      <c r="AO127" s="960"/>
      <c r="AP127" s="962" t="s">
        <v>444</v>
      </c>
      <c r="AQ127" s="963"/>
      <c r="AR127" s="963"/>
      <c r="AS127" s="963"/>
      <c r="AT127" s="964"/>
      <c r="AU127" s="232"/>
      <c r="AV127" s="232"/>
      <c r="AW127" s="232"/>
      <c r="AX127" s="1037" t="s">
        <v>494</v>
      </c>
      <c r="AY127" s="1038"/>
      <c r="AZ127" s="1038"/>
      <c r="BA127" s="1038"/>
      <c r="BB127" s="1038"/>
      <c r="BC127" s="1038"/>
      <c r="BD127" s="1038"/>
      <c r="BE127" s="1039"/>
      <c r="BF127" s="1040" t="s">
        <v>495</v>
      </c>
      <c r="BG127" s="1038"/>
      <c r="BH127" s="1038"/>
      <c r="BI127" s="1038"/>
      <c r="BJ127" s="1038"/>
      <c r="BK127" s="1038"/>
      <c r="BL127" s="1039"/>
      <c r="BM127" s="1040" t="s">
        <v>496</v>
      </c>
      <c r="BN127" s="1038"/>
      <c r="BO127" s="1038"/>
      <c r="BP127" s="1038"/>
      <c r="BQ127" s="1038"/>
      <c r="BR127" s="1038"/>
      <c r="BS127" s="1039"/>
      <c r="BT127" s="1040" t="s">
        <v>497</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488</v>
      </c>
      <c r="DH127" s="926"/>
      <c r="DI127" s="926"/>
      <c r="DJ127" s="926"/>
      <c r="DK127" s="926"/>
      <c r="DL127" s="926" t="s">
        <v>488</v>
      </c>
      <c r="DM127" s="926"/>
      <c r="DN127" s="926"/>
      <c r="DO127" s="926"/>
      <c r="DP127" s="926"/>
      <c r="DQ127" s="926" t="s">
        <v>444</v>
      </c>
      <c r="DR127" s="926"/>
      <c r="DS127" s="926"/>
      <c r="DT127" s="926"/>
      <c r="DU127" s="926"/>
      <c r="DV127" s="927" t="s">
        <v>444</v>
      </c>
      <c r="DW127" s="927"/>
      <c r="DX127" s="927"/>
      <c r="DY127" s="927"/>
      <c r="DZ127" s="928"/>
    </row>
    <row r="128" spans="1:130" s="230" customFormat="1" ht="26.25" customHeight="1" thickBot="1" x14ac:dyDescent="0.2">
      <c r="A128" s="1047" t="s">
        <v>499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500</v>
      </c>
      <c r="X128" s="1049"/>
      <c r="Y128" s="1049"/>
      <c r="Z128" s="1050"/>
      <c r="AA128" s="1051">
        <v>346</v>
      </c>
      <c r="AB128" s="1052"/>
      <c r="AC128" s="1052"/>
      <c r="AD128" s="1052"/>
      <c r="AE128" s="1053"/>
      <c r="AF128" s="1054">
        <v>236</v>
      </c>
      <c r="AG128" s="1052"/>
      <c r="AH128" s="1052"/>
      <c r="AI128" s="1052"/>
      <c r="AJ128" s="1053"/>
      <c r="AK128" s="1054">
        <v>451</v>
      </c>
      <c r="AL128" s="1052"/>
      <c r="AM128" s="1052"/>
      <c r="AN128" s="1052"/>
      <c r="AO128" s="1053"/>
      <c r="AP128" s="1055"/>
      <c r="AQ128" s="1056"/>
      <c r="AR128" s="1056"/>
      <c r="AS128" s="1056"/>
      <c r="AT128" s="1057"/>
      <c r="AU128" s="232"/>
      <c r="AV128" s="232"/>
      <c r="AW128" s="232"/>
      <c r="AX128" s="896" t="s">
        <v>501</v>
      </c>
      <c r="AY128" s="897"/>
      <c r="AZ128" s="897"/>
      <c r="BA128" s="897"/>
      <c r="BB128" s="897"/>
      <c r="BC128" s="897"/>
      <c r="BD128" s="897"/>
      <c r="BE128" s="898"/>
      <c r="BF128" s="1058" t="s">
        <v>488</v>
      </c>
      <c r="BG128" s="1059"/>
      <c r="BH128" s="1059"/>
      <c r="BI128" s="1059"/>
      <c r="BJ128" s="1059"/>
      <c r="BK128" s="1059"/>
      <c r="BL128" s="1060"/>
      <c r="BM128" s="1058">
        <v>13.85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502</v>
      </c>
      <c r="CQ128" s="740"/>
      <c r="CR128" s="740"/>
      <c r="CS128" s="740"/>
      <c r="CT128" s="740"/>
      <c r="CU128" s="740"/>
      <c r="CV128" s="740"/>
      <c r="CW128" s="740"/>
      <c r="CX128" s="740"/>
      <c r="CY128" s="740"/>
      <c r="CZ128" s="740"/>
      <c r="DA128" s="740"/>
      <c r="DB128" s="740"/>
      <c r="DC128" s="740"/>
      <c r="DD128" s="740"/>
      <c r="DE128" s="740"/>
      <c r="DF128" s="1042"/>
      <c r="DG128" s="1043" t="s">
        <v>444</v>
      </c>
      <c r="DH128" s="1044"/>
      <c r="DI128" s="1044"/>
      <c r="DJ128" s="1044"/>
      <c r="DK128" s="1044"/>
      <c r="DL128" s="1044" t="s">
        <v>444</v>
      </c>
      <c r="DM128" s="1044"/>
      <c r="DN128" s="1044"/>
      <c r="DO128" s="1044"/>
      <c r="DP128" s="1044"/>
      <c r="DQ128" s="1044" t="s">
        <v>446</v>
      </c>
      <c r="DR128" s="1044"/>
      <c r="DS128" s="1044"/>
      <c r="DT128" s="1044"/>
      <c r="DU128" s="1044"/>
      <c r="DV128" s="1045" t="s">
        <v>488</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7176770</v>
      </c>
      <c r="AB129" s="959"/>
      <c r="AC129" s="959"/>
      <c r="AD129" s="959"/>
      <c r="AE129" s="960"/>
      <c r="AF129" s="961">
        <v>7743068</v>
      </c>
      <c r="AG129" s="959"/>
      <c r="AH129" s="959"/>
      <c r="AI129" s="959"/>
      <c r="AJ129" s="960"/>
      <c r="AK129" s="961">
        <v>7624814</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444</v>
      </c>
      <c r="BG129" s="1067"/>
      <c r="BH129" s="1067"/>
      <c r="BI129" s="1067"/>
      <c r="BJ129" s="1067"/>
      <c r="BK129" s="1067"/>
      <c r="BL129" s="1068"/>
      <c r="BM129" s="1066">
        <v>18.850000000000001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911112</v>
      </c>
      <c r="AB130" s="959"/>
      <c r="AC130" s="959"/>
      <c r="AD130" s="959"/>
      <c r="AE130" s="960"/>
      <c r="AF130" s="961">
        <v>892700</v>
      </c>
      <c r="AG130" s="959"/>
      <c r="AH130" s="959"/>
      <c r="AI130" s="959"/>
      <c r="AJ130" s="960"/>
      <c r="AK130" s="961">
        <v>867578</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8.5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6265658</v>
      </c>
      <c r="AB131" s="986"/>
      <c r="AC131" s="986"/>
      <c r="AD131" s="986"/>
      <c r="AE131" s="987"/>
      <c r="AF131" s="985">
        <v>6850368</v>
      </c>
      <c r="AG131" s="986"/>
      <c r="AH131" s="986"/>
      <c r="AI131" s="986"/>
      <c r="AJ131" s="987"/>
      <c r="AK131" s="985">
        <v>6757236</v>
      </c>
      <c r="AL131" s="986"/>
      <c r="AM131" s="986"/>
      <c r="AN131" s="986"/>
      <c r="AO131" s="987"/>
      <c r="AP131" s="1110"/>
      <c r="AQ131" s="1111"/>
      <c r="AR131" s="1111"/>
      <c r="AS131" s="1111"/>
      <c r="AT131" s="1112"/>
      <c r="AU131" s="233"/>
      <c r="AV131" s="233"/>
      <c r="AW131" s="233"/>
      <c r="AX131" s="1083" t="s">
        <v>509</v>
      </c>
      <c r="AY131" s="740"/>
      <c r="AZ131" s="740"/>
      <c r="BA131" s="740"/>
      <c r="BB131" s="740"/>
      <c r="BC131" s="740"/>
      <c r="BD131" s="740"/>
      <c r="BE131" s="1042"/>
      <c r="BF131" s="1084">
        <v>8.6999999999999993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8.7342462679999997</v>
      </c>
      <c r="AB132" s="1097"/>
      <c r="AC132" s="1097"/>
      <c r="AD132" s="1097"/>
      <c r="AE132" s="1098"/>
      <c r="AF132" s="1099">
        <v>8.3466902800000007</v>
      </c>
      <c r="AG132" s="1097"/>
      <c r="AH132" s="1097"/>
      <c r="AI132" s="1097"/>
      <c r="AJ132" s="1098"/>
      <c r="AK132" s="1099">
        <v>8.5532013389999992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9.1999999999999993</v>
      </c>
      <c r="AB133" s="1080"/>
      <c r="AC133" s="1080"/>
      <c r="AD133" s="1080"/>
      <c r="AE133" s="1081"/>
      <c r="AF133" s="1079">
        <v>8.8000000000000007</v>
      </c>
      <c r="AG133" s="1080"/>
      <c r="AH133" s="1080"/>
      <c r="AI133" s="1080"/>
      <c r="AJ133" s="1081"/>
      <c r="AK133" s="1079">
        <v>8.5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HD5LmIBrptk/ExUVUI3RduyJzZNPvg0O0TUUPux3epHjiJEyLC0ONcmhvdyOz6jJS9m9QJz3bFIGSF2QYkwLA==" saltValue="IX4MTY3LAzohcFT3Rxv4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1" zoomScale="60" zoomScaleNormal="85" workbookViewId="0">
      <selection activeCell="CO50" sqref="CO5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YD+W9IFTWYtF+LPwCOyibvXerHkxeAyLL1698IMUOECH9IlneeULFqfaJJ0XtYtPDzkZVYfMubF/v1zJD+luA==" saltValue="v+zRbB/ko5CS7/Tx3x91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3"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KA/ZqHlvSmuPd/kHSxokMO58NlDLx1q1oF2T0UDeUEtyGhd8DD9DE1pH9sUcUlesV+QKPHqODJnuoGbAIWKCw==" saltValue="yd0d3aMVuYnzPZsNzvVk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2172995</v>
      </c>
      <c r="AP9" s="281">
        <v>66595</v>
      </c>
      <c r="AQ9" s="282">
        <v>65553</v>
      </c>
      <c r="AR9" s="283">
        <v>1.6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391214</v>
      </c>
      <c r="AP10" s="284">
        <v>11989</v>
      </c>
      <c r="AQ10" s="285">
        <v>8503</v>
      </c>
      <c r="AR10" s="286">
        <v>41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289</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v>23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79354</v>
      </c>
      <c r="AP13" s="284">
        <v>2432</v>
      </c>
      <c r="AQ13" s="285">
        <v>2667</v>
      </c>
      <c r="AR13" s="286">
        <v>-8.8000000000000007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t="s">
        <v>524</v>
      </c>
      <c r="AP14" s="284" t="s">
        <v>524</v>
      </c>
      <c r="AQ14" s="285">
        <v>1163</v>
      </c>
      <c r="AR14" s="286" t="s">
        <v>524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-157425</v>
      </c>
      <c r="AP15" s="284">
        <v>-4825</v>
      </c>
      <c r="AQ15" s="285">
        <v>-4250</v>
      </c>
      <c r="AR15" s="286">
        <v>13.5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2486138</v>
      </c>
      <c r="AP16" s="284">
        <v>76192</v>
      </c>
      <c r="AQ16" s="285">
        <v>73949</v>
      </c>
      <c r="AR16" s="286">
        <v>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6.13</v>
      </c>
      <c r="AP21" s="298">
        <v>6.65</v>
      </c>
      <c r="AQ21" s="299">
        <v>-0.52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97</v>
      </c>
      <c r="AP22" s="303">
        <v>97</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1338928</v>
      </c>
      <c r="AP32" s="312">
        <v>41034</v>
      </c>
      <c r="AQ32" s="313">
        <v>33124</v>
      </c>
      <c r="AR32" s="314">
        <v>23.9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22762</v>
      </c>
      <c r="AP35" s="312">
        <v>698</v>
      </c>
      <c r="AQ35" s="313">
        <v>9022</v>
      </c>
      <c r="AR35" s="314">
        <v>-92.3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84299</v>
      </c>
      <c r="AP36" s="312">
        <v>2583</v>
      </c>
      <c r="AQ36" s="313">
        <v>1987</v>
      </c>
      <c r="AR36" s="314">
        <v>30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t="s">
        <v>524</v>
      </c>
      <c r="AP37" s="312" t="s">
        <v>524</v>
      </c>
      <c r="AQ37" s="313">
        <v>678</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0</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-451</v>
      </c>
      <c r="AP39" s="312">
        <v>-14</v>
      </c>
      <c r="AQ39" s="313">
        <v>-3119</v>
      </c>
      <c r="AR39" s="314">
        <v>-99.6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-867578</v>
      </c>
      <c r="AP40" s="312">
        <v>-26588</v>
      </c>
      <c r="AQ40" s="313">
        <v>-27108</v>
      </c>
      <c r="AR40" s="314">
        <v>-1.9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577960</v>
      </c>
      <c r="AP41" s="312">
        <v>17713</v>
      </c>
      <c r="AQ41" s="313">
        <v>14583</v>
      </c>
      <c r="AR41" s="314">
        <v>21.5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1107075</v>
      </c>
      <c r="AN51" s="334">
        <v>35327</v>
      </c>
      <c r="AO51" s="335">
        <v>-37.299999999999997</v>
      </c>
      <c r="AP51" s="336">
        <v>47387</v>
      </c>
      <c r="AQ51" s="337">
        <v>-9.1999999999999993</v>
      </c>
      <c r="AR51" s="338">
        <v>-28.1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330988</v>
      </c>
      <c r="AN52" s="342">
        <v>10562</v>
      </c>
      <c r="AO52" s="343">
        <v>150.80000000000001</v>
      </c>
      <c r="AP52" s="344">
        <v>24928</v>
      </c>
      <c r="AQ52" s="345">
        <v>0.3</v>
      </c>
      <c r="AR52" s="346">
        <v>150.5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1259797</v>
      </c>
      <c r="AN53" s="334">
        <v>39947</v>
      </c>
      <c r="AO53" s="335">
        <v>13.1</v>
      </c>
      <c r="AP53" s="336">
        <v>51264</v>
      </c>
      <c r="AQ53" s="337">
        <v>8.1999999999999993</v>
      </c>
      <c r="AR53" s="338">
        <v>4.9000000000000004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274958</v>
      </c>
      <c r="AN54" s="342">
        <v>8719</v>
      </c>
      <c r="AO54" s="343">
        <v>-17.399999999999999</v>
      </c>
      <c r="AP54" s="344">
        <v>26040</v>
      </c>
      <c r="AQ54" s="345">
        <v>4.5</v>
      </c>
      <c r="AR54" s="346">
        <v>-21.9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1190207</v>
      </c>
      <c r="AN55" s="334">
        <v>37332</v>
      </c>
      <c r="AO55" s="335">
        <v>-6.5</v>
      </c>
      <c r="AP55" s="336">
        <v>52068</v>
      </c>
      <c r="AQ55" s="337">
        <v>1.6</v>
      </c>
      <c r="AR55" s="338">
        <v>-8.1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61869</v>
      </c>
      <c r="AN56" s="342">
        <v>1941</v>
      </c>
      <c r="AO56" s="343">
        <v>-77.7</v>
      </c>
      <c r="AP56" s="344">
        <v>26936</v>
      </c>
      <c r="AQ56" s="345">
        <v>3.4</v>
      </c>
      <c r="AR56" s="346">
        <v>-81.099999999999994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1487487</v>
      </c>
      <c r="AN57" s="334">
        <v>46273</v>
      </c>
      <c r="AO57" s="335">
        <v>23.9</v>
      </c>
      <c r="AP57" s="336">
        <v>47161</v>
      </c>
      <c r="AQ57" s="337">
        <v>-9.4</v>
      </c>
      <c r="AR57" s="338">
        <v>33.299999999999997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54751</v>
      </c>
      <c r="AN58" s="342">
        <v>1703</v>
      </c>
      <c r="AO58" s="343">
        <v>-12.3</v>
      </c>
      <c r="AP58" s="344">
        <v>24595</v>
      </c>
      <c r="AQ58" s="345">
        <v>-8.6999999999999993</v>
      </c>
      <c r="AR58" s="346">
        <v>-3.6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1353565</v>
      </c>
      <c r="AN59" s="334">
        <v>41482</v>
      </c>
      <c r="AO59" s="335">
        <v>-10.4</v>
      </c>
      <c r="AP59" s="336">
        <v>43423</v>
      </c>
      <c r="AQ59" s="337">
        <v>-7.9</v>
      </c>
      <c r="AR59" s="338">
        <v>-2.5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141524</v>
      </c>
      <c r="AN60" s="342">
        <v>4337</v>
      </c>
      <c r="AO60" s="343">
        <v>154.69999999999999</v>
      </c>
      <c r="AP60" s="344">
        <v>22207</v>
      </c>
      <c r="AQ60" s="345">
        <v>-9.6999999999999993</v>
      </c>
      <c r="AR60" s="346">
        <v>164.4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1279626</v>
      </c>
      <c r="AN61" s="349">
        <v>40072</v>
      </c>
      <c r="AO61" s="350">
        <v>-3.4</v>
      </c>
      <c r="AP61" s="351">
        <v>48261</v>
      </c>
      <c r="AQ61" s="352">
        <v>-3.3</v>
      </c>
      <c r="AR61" s="338">
        <v>-0.1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172818</v>
      </c>
      <c r="AN62" s="342">
        <v>5452</v>
      </c>
      <c r="AO62" s="343">
        <v>39.6</v>
      </c>
      <c r="AP62" s="344">
        <v>24941</v>
      </c>
      <c r="AQ62" s="345">
        <v>-2</v>
      </c>
      <c r="AR62" s="346">
        <v>41.6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EYhKm6g5zonLu8WJWHpxAGxASB0XM4OCprGjmoAJ8AMhN7zyHYnZRo9PSf85z39AUMA4mW6GVmpGR2YfuYIag==" saltValue="Lqeu7/MXwRyAJx5lvEV6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E4SdF0taHsHkgUeh6AWm+/V+z4e655z3SSNgiB1yGAYOD7vFVECxyEGM1DD85KySrJvTT1zA+jp1xx2QEOpfQ==" saltValue="buVZFVb1SfGOsUU0kjr6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GD3YUKdqstoB5+pkGKuv9SvhP1knL/ph1nb2OhmK8GGiihAwsoVSWQ2ovcKlddRoAu4rxn/u50Y37/1nE7xWsQ==" saltValue="5b2oVPJT0O1TqKI4hizJ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H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6.04</v>
      </c>
      <c r="G47" s="12">
        <v>8.3800000000000008</v>
      </c>
      <c r="H47" s="12">
        <v>13</v>
      </c>
      <c r="I47" s="12">
        <v>20.38</v>
      </c>
      <c r="J47" s="13">
        <v>20.27</v>
      </c>
    </row>
    <row r="48" spans="2:10" ht="57.75" customHeight="1" x14ac:dyDescent="0.15">
      <c r="B48" s="14"/>
      <c r="C48" s="1141" t="s">
        <v>4</v>
      </c>
      <c r="D48" s="1141"/>
      <c r="E48" s="1142"/>
      <c r="F48" s="15">
        <v>8.85</v>
      </c>
      <c r="G48" s="16">
        <v>8.35</v>
      </c>
      <c r="H48" s="16">
        <v>9.44</v>
      </c>
      <c r="I48" s="16">
        <v>10.87</v>
      </c>
      <c r="J48" s="17">
        <v>10.83</v>
      </c>
    </row>
    <row r="49" spans="2:10" ht="57.75" customHeight="1" thickBot="1" x14ac:dyDescent="0.2">
      <c r="B49" s="18"/>
      <c r="C49" s="1143" t="s">
        <v>5</v>
      </c>
      <c r="D49" s="1143"/>
      <c r="E49" s="1144"/>
      <c r="F49" s="19">
        <v>2.85</v>
      </c>
      <c r="G49" s="20">
        <v>1.99</v>
      </c>
      <c r="H49" s="20">
        <v>6.37</v>
      </c>
      <c r="I49" s="20">
        <v>10.45</v>
      </c>
      <c r="J49" s="21" t="s">
        <v>571</v>
      </c>
    </row>
    <row r="50" spans="2:10" x14ac:dyDescent="0.15"/>
  </sheetData>
  <sheetProtection algorithmName="SHA-512" hashValue="hAhbD124ZILWDkGCzyudp5zNVo75o9GLxy7rwWHF6RXMR0KRg88LasDIpK17md6bd6zfmu/yVduMcu31RSSi6g==" saltValue="cBLsDNiDprgJo6AatXz1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2024-03-14T05:10:27Z</dcterms:created>
  <dcterms:modified xsi:type="dcterms:W3CDTF">2024-03-18T09:31:11Z</dcterms:modified>
  <cp:category/>
</cp:coreProperties>
</file>