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mc:Choice Requires="x15">
      <x15ac:absPath xmlns:x15ac="http://schemas.microsoft.com/office/spreadsheetml/2010/11/ac" url="\\Wsh5420rn9527\共有\総務課\総務係\02_財政担当\財政\R5\公会計\R6.3.11_令和４年度財政状況資料集の作成等について\【財政状況資料集】_473553_粟国村_2022\"/>
    </mc:Choice>
  </mc:AlternateContent>
  <xr:revisionPtr revIDLastSave="0" documentId="13_ncr:1_{16A9C23E-FB40-47EF-B61D-E53613F3E38F}"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9"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uri="{140A7094-0E35-4892-8432-C4D2E57EDEB5}">
      <x15:workbookPr chartTrackingRefBase="1"/>
    </ext>
  </extLst>
</workbook>
</file>

<file path=xl/sharedStrings.xml><?xml version="1.0" encoding="utf-8"?>
<sst xmlns="http://schemas.openxmlformats.org/spreadsheetml/2006/main" count="1140" uniqueCount="584">
  <si>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</si>
  <si>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</si>
  <si>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</si>
  <si>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</si>
  <si>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</si>
  <si>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</si>
  <si>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</si>
  <si>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</si>
  <si>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</si>
  <si>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</si>
  <si>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</si>
  <si>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</si>
  <si>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</si>
  <si>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</si>
  <si>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</si>
  <si>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</si>
  <si>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</si>
  <si>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</si>
  <si>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</si>
  <si>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</si>
  <si>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</si>
  <si>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</si>
  <si>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</si>
  <si>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</si>
  <si>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</si>
  <si>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</si>
  <si>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</si>
  <si>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</si>
  <si>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</si>
  <si>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</si>
  <si>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</si>
  <si>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</si>
  <si>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</si>
  <si>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</si>
  <si>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</si>
  <si>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</si>
  <si>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</si>
  <si>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</si>
  <si>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</si>
  <si>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</si>
  <si>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</si>
  <si>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</si>
  <si>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</si>
  <si>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</si>
  <si>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</si>
  <si>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</si>
  <si>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</si>
  <si>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</si>
  <si>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</si>
  <si>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</si>
  <si>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</si>
  <si>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</si>
  <si>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</si>
  <si>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</si>
  <si>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</si>
  <si>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</si>
  <si>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</si>
  <si>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</si>
  <si>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</si>
  <si>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</si>
  <si>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</si>
  <si>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</si>
  <si>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</si>
  <si>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</si>
  <si>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</si>
  <si>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</si>
  <si>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</si>
  <si>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</si>
  <si>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</si>
  <si>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</si>
  <si>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</si>
  <si>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</si>
  <si>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</si>
  <si>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</si>
  <si>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</si>
  <si>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</si>
  <si>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</si>
  <si>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</si>
  <si>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</si>
  <si>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</si>
  <si>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</si>
  <si>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</si>
  <si>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</si>
  <si>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</si>
  <si>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</si>
  <si>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</si>
  <si>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</si>
  <si>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</si>
  <si>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</si>
  <si>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</si>
  <si>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</si>
  <si>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</si>
  <si>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</si>
  <si>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</si>
  <si>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</si>
  <si>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</si>
  <si>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</si>
  <si>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</si>
  <si>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</si>
  <si>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粟国村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</si>
  <si>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</si>
  <si>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</si>
  <si>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</si>
  <si>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</si>
  <si>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</si>
  <si>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</si>
  <si>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</si>
  <si>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</si>
  <si>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</si>
  <si>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</si>
  <si>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</si>
  <si>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</si>
  <si>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</si>
  <si>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</si>
  <si>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</si>
  <si>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</si>
  <si>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</si>
  <si>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</si>
  <si>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</si>
  <si>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</si>
  <si>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</si>
  <si>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</si>
  <si>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</si>
  <si>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</si>
  <si>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</si>
  <si>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</si>
  <si>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</si>
  <si>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</si>
  <si>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</si>
  <si>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</si>
  <si>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</si>
  <si>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</si>
  <si>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</si>
  <si>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</si>
  <si>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</si>
  <si>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</si>
  <si>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</si>
  <si>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</si>
  <si>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</si>
  <si>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</si>
  <si>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</si>
  <si>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</si>
  <si>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</si>
  <si>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</si>
  <si>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</si>
  <si>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</si>
  <si>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</si>
  <si>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</si>
  <si>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</si>
  <si>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</si>
  <si>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</si>
  <si>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</si>
  <si>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</si>
  <si>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</si>
  <si>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</si>
  <si>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</si>
  <si>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</si>
  <si>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</si>
  <si>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</si>
  <si>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</si>
  <si>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</si>
  <si>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</si>
  <si>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</si>
  <si>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</si>
  <si>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</si>
  <si>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</si>
  <si>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</si>
  <si>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</si>
  <si>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</si>
  <si>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</si>
  <si>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</si>
  <si>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</si>
  <si>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</si>
  <si>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</si>
  <si>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</si>
  <si>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</si>
  <si>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</si>
  <si>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</si>
  <si>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</si>
  <si>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</si>
  <si>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</si>
  <si>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</si>
  <si>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</si>
  <si>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</si>
  <si>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</si>
  <si>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</si>
  <si>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</si>
  <si>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</si>
  <si>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</si>
  <si>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</si>
  <si>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</si>
  <si>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</si>
  <si>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</si>
  <si>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</si>
  <si>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</si>
  <si>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</si>
  <si>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</si>
  <si>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</si>
  <si>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</si>
  <si>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</si>
  <si>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</si>
  <si>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</si>
  <si>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</si>
  <si>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</si>
  <si>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</si>
  <si>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</si>
  <si>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</si>
  <si>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</si>
  <si>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</si>
  <si>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</si>
  <si>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</si>
  <si>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</si>
  <si>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</si>
  <si>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</si>
  <si>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</si>
  <si>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</si>
  <si>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</si>
  <si>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</si>
  <si>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</si>
  <si>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</si>
  <si>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沖縄県粟国村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</si>
  <si>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</si>
  <si>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</si>
  <si>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</si>
  <si>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</si>
  <si>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</si>
  <si>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</si>
  <si>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</si>
  <si>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</si>
  <si>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</si>
  <si>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</si>
  <si>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</si>
  <si>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</si>
  <si>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</si>
  <si>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</si>
  <si>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</si>
  <si>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</si>
  <si>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</si>
  <si>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</si>
  <si>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</si>
  <si>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</si>
  <si>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</si>
  <si>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</si>
  <si>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</si>
  <si>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</si>
  <si>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</si>
  <si>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</si>
  <si>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</si>
  <si>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</si>
  <si>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</si>
  <si>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</si>
  <si>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</si>
  <si>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</si>
  <si>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</si>
  <si>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</si>
  <si>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</si>
  <si>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</si>
  <si>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</si>
  <si>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</si>
  <si>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</si>
  <si>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</si>
  <si>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</si>
  <si>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</si>
  <si>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</si>
  <si>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</si>
  <si>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</si>
  <si>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</si>
  <si>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</si>
  <si>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</si>
  <si>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</si>
  <si>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</si>
  <si>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</si>
  <si>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</si>
  <si>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</si>
  <si>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</si>
  <si>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</si>
  <si>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</si>
  <si>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</si>
  <si>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</si>
  <si>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</si>
  <si>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</si>
  <si>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</si>
  <si>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</si>
  <si>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</si>
  <si>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</si>
  <si>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</si>
  <si>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</si>
  <si>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</si>
  <si>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</si>
  <si>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</si>
  <si>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</si>
  <si>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</si>
  <si>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</si>
  <si>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</si>
  <si>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</si>
  <si>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</si>
  <si>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</si>
  <si>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</si>
  <si>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</si>
  <si>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</si>
  <si>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</si>
  <si>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</si>
  <si>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</si>
  <si>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</si>
  <si>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</si>
  <si>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</si>
  <si>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</si>
  <si>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</si>
  <si>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</si>
  <si>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</si>
  <si>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</si>
  <si>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</si>
  <si>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</si>
  <si>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</si>
  <si>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</si>
  <si>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</si>
  <si>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</si>
  <si>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</si>
  <si>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</si>
  <si>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</si>
  <si>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</si>
  <si>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</si>
  <si>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</si>
  <si>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</si>
  <si>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</si>
  <si>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</si>
  <si>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</si>
  <si>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</si>
  <si>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</si>
  <si>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</si>
  <si>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</si>
  <si>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</si>
  <si>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</si>
  <si>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</si>
  <si>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</si>
  <si>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</si>
  <si>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</si>
  <si>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交通</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</si>
  <si>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</si>
  <si>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</si>
  <si>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</si>
  <si>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</si>
  <si>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</si>
  <si>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</si>
  <si>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</si>
  <si>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下水道</t>
    <phoneticPr fontId="5"/>
  </si>
  <si>
    <t>被保険者数(人)</t>
  </si>
  <si>
    <t>　積立金</t>
    <phoneticPr fontId="5"/>
  </si>
  <si>
    <t>　うち臨時財政対策債</t>
    <phoneticPr fontId="5"/>
  </si>
  <si>
    <t>観光施設</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</si>
  <si>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</si>
  <si>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</si>
  <si>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</si>
  <si>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</si>
  <si>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</si>
  <si>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</si>
  <si>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</si>
  <si>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</si>
  <si>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</si>
  <si>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</si>
  <si>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</si>
  <si>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</si>
  <si>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</si>
  <si>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</si>
  <si>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</si>
  <si>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</si>
  <si>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</si>
  <si>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</si>
  <si>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</si>
  <si>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</si>
  <si>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</si>
  <si>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</si>
  <si>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沖縄県粟国村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</si>
  <si>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</si>
  <si>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</si>
  <si>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</si>
  <si>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</si>
  <si>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</si>
  <si>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</si>
  <si>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</si>
  <si>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</si>
  <si>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</si>
  <si>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</si>
  <si>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</si>
  <si>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</si>
  <si>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</si>
  <si>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</si>
  <si>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</si>
  <si>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</si>
  <si>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</si>
  <si>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</si>
  <si>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</si>
  <si>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</si>
  <si>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</si>
  <si>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</si>
  <si>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</si>
  <si>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</si>
  <si>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</si>
  <si>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</si>
  <si>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</si>
  <si>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</si>
  <si>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</si>
  <si>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</si>
  <si>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</si>
  <si>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</si>
  <si>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</si>
  <si>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</si>
  <si>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</si>
  <si>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</si>
  <si>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簡易水道事業特別会計</t>
    <phoneticPr fontId="5"/>
  </si>
  <si>
    <t>法非適用企業</t>
    <phoneticPr fontId="5"/>
  </si>
  <si>
    <t>航路事業特別会計</t>
    <phoneticPr fontId="5"/>
  </si>
  <si>
    <t>法非適用企業</t>
    <phoneticPr fontId="5"/>
  </si>
  <si>
    <t>農業集落排水事業特別会計</t>
    <phoneticPr fontId="5"/>
  </si>
  <si>
    <t>法非適用企業</t>
    <phoneticPr fontId="5"/>
  </si>
  <si>
    <t>村民牧場事業特別会計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</si>
  <si>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</si>
  <si>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</si>
  <si>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</si>
  <si>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</si>
  <si>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</si>
  <si>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</si>
  <si>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</si>
  <si>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</si>
  <si>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</si>
  <si>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</si>
  <si>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</si>
  <si>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</si>
  <si>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</si>
  <si>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</si>
  <si>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</si>
  <si>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</si>
  <si>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</si>
  <si>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</si>
  <si>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</si>
  <si>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</si>
  <si>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</si>
  <si>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</si>
  <si>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</si>
  <si>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</si>
  <si>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</si>
  <si>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</si>
  <si>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</si>
  <si>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</si>
  <si>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</si>
  <si>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</si>
  <si>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</si>
  <si>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</si>
  <si>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</si>
  <si>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</si>
  <si>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</si>
  <si>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</si>
  <si>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</si>
  <si>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</si>
  <si>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</si>
  <si>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</si>
  <si>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</si>
  <si>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</si>
  <si>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</si>
  <si>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</si>
  <si>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</si>
  <si>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</si>
  <si>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</si>
  <si>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</si>
  <si>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</si>
  <si>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</si>
  <si>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</si>
  <si>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</si>
  <si>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</si>
  <si>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</si>
  <si>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</si>
  <si>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</si>
  <si>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</si>
  <si>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</si>
  <si>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</si>
  <si>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</si>
  <si>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</si>
  <si>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</si>
  <si>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</si>
  <si>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</si>
  <si>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</si>
  <si>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</si>
  <si>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</si>
  <si>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</si>
  <si>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</si>
  <si>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</si>
  <si>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</si>
  <si>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</si>
  <si>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</si>
  <si>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</si>
  <si>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</si>
  <si>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</si>
  <si>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</si>
  <si>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</si>
  <si>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</si>
  <si>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</si>
  <si>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</si>
  <si>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</si>
  <si>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</si>
  <si>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</si>
  <si>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</si>
  <si>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</si>
  <si>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</si>
  <si>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</si>
  <si>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</si>
  <si>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</si>
  <si>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</si>
  <si>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</si>
  <si>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</si>
  <si>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</si>
  <si>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</si>
  <si>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</si>
  <si>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</si>
  <si>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</si>
  <si>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</si>
  <si>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</si>
  <si>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</si>
  <si>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</si>
  <si>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</si>
  <si>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</si>
  <si>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</si>
  <si>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</si>
  <si>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</si>
  <si>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</si>
  <si>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</si>
  <si>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</si>
  <si>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</si>
  <si>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</si>
  <si>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</si>
  <si>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</si>
  <si>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</si>
  <si>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</si>
  <si>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</si>
  <si>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</si>
  <si>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</si>
  <si>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</si>
  <si>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</si>
  <si>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</si>
  <si>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</si>
  <si>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</si>
  <si>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</si>
  <si>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</si>
  <si>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</si>
  <si>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</si>
  <si>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</si>
  <si>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</si>
  <si>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</si>
  <si>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</si>
  <si>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</si>
  <si>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</si>
  <si>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</si>
  <si>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</si>
  <si>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</si>
  <si>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</si>
  <si>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</si>
  <si>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</si>
  <si>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</si>
  <si>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</si>
  <si>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</si>
  <si>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</si>
  <si>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</si>
  <si>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20.33</t>
  </si>
  <si>
    <t>▲ 8.21</t>
  </si>
  <si>
    <t>一般会計</t>
  </si>
  <si>
    <t>国民健康保険特別会計</t>
  </si>
  <si>
    <t>航路事業特別会計</t>
  </si>
  <si>
    <t>▲ 6.38</t>
  </si>
  <si>
    <t>農業集落排水事業特別会計</t>
  </si>
  <si>
    <t>村民牧場事業特別会計</t>
  </si>
  <si>
    <t>後期高齢者医療特別会計</t>
  </si>
  <si>
    <t>簡易水道事業特別会計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</si>
  <si>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</si>
  <si>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</si>
  <si>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</si>
  <si>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</si>
  <si>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</si>
  <si>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</si>
  <si>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</si>
  <si>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</si>
  <si>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庁舎建設整備基金</t>
    <rPh sb="0" eb="4">
      <t>チョウシャケンセツ</t>
    </rPh>
    <rPh sb="4" eb="8">
      <t>セイビキキン</t>
    </rPh>
    <phoneticPr fontId="5"/>
  </si>
  <si>
    <t>農山漁村活性化基金</t>
    <rPh sb="0" eb="4">
      <t>ノウヤマギョソン</t>
    </rPh>
    <rPh sb="4" eb="9">
      <t>カッセイカキキン</t>
    </rPh>
    <phoneticPr fontId="5"/>
  </si>
  <si>
    <t>育英基金</t>
    <rPh sb="0" eb="4">
      <t>イクエイキキン</t>
    </rPh>
    <phoneticPr fontId="5"/>
  </si>
  <si>
    <t>地域福祉基金</t>
    <rPh sb="0" eb="6">
      <t>チイキフクシキキン</t>
    </rPh>
    <phoneticPr fontId="5"/>
  </si>
  <si>
    <t>ふるさと農村活性化基金</t>
    <rPh sb="4" eb="11">
      <t>ノウソンカッセイカキキン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</si>
</sst>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77" fontId="13" fillId="0" borderId="15" xfId="5" applyNumberFormat="1" applyFont="1" applyFill="1" applyBorder="1" applyAlignment="1" applyProtection="1">
      <alignment horizontal="right" vertical="center" shrinkToFit="1"/>
      <protection locked="0"/>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289738</c:v>
                </c:pt>
                <c:pt idx="1">
                  <c:v>316937</c:v>
                </c:pt>
                <c:pt idx="2">
                  <c:v>332350</c:v>
                </c:pt>
                <c:pt idx="3">
                  <c:v>362690</c:v>
                </c:pt>
                <c:pt idx="4">
                  <c:v>296093</c:v>
                </c:pt>
              </c:numCache>
            </c:numRef>
          </c:val>
          <c:smooth val="0"/>
          <c:extLst>
            <c:ext xmlns:c16="http://schemas.microsoft.com/office/drawing/2014/chart" uri="{C3380CC4-5D6E-409C-BE32-E72D297353CC}">
              <c16:uniqueId val="{00000000-104B-4A00-B24A-3CB2A41206C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362926</c:v>
                </c:pt>
                <c:pt idx="1">
                  <c:v>510174</c:v>
                </c:pt>
                <c:pt idx="2">
                  <c:v>368872</c:v>
                </c:pt>
                <c:pt idx="3">
                  <c:v>887106</c:v>
                </c:pt>
                <c:pt idx="4">
                  <c:v>925353</c:v>
                </c:pt>
              </c:numCache>
            </c:numRef>
          </c:val>
          <c:smooth val="0"/>
          <c:extLst>
            <c:ext xmlns:c16="http://schemas.microsoft.com/office/drawing/2014/chart" uri="{C3380CC4-5D6E-409C-BE32-E72D297353CC}">
              <c16:uniqueId val="{00000001-104B-4A00-B24A-3CB2A41206C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31.05</c:v>
                </c:pt>
                <c:pt idx="1">
                  <c:v>18.34</c:v>
                </c:pt>
                <c:pt idx="2">
                  <c:v>8.1300000000000008</c:v>
                </c:pt>
                <c:pt idx="3">
                  <c:v>24.8</c:v>
                </c:pt>
                <c:pt idx="4">
                  <c:v>39.78</c:v>
                </c:pt>
              </c:numCache>
            </c:numRef>
          </c:val>
          <c:extLst>
            <c:ext xmlns:c16="http://schemas.microsoft.com/office/drawing/2014/chart" uri="{C3380CC4-5D6E-409C-BE32-E72D297353CC}">
              <c16:uniqueId val="{00000000-D73C-49FB-94FF-8E2D5B5027D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35.86</c:v>
                </c:pt>
                <c:pt idx="1">
                  <c:v>49.07</c:v>
                </c:pt>
                <c:pt idx="2">
                  <c:v>24.56</c:v>
                </c:pt>
                <c:pt idx="3">
                  <c:v>58.69</c:v>
                </c:pt>
                <c:pt idx="4">
                  <c:v>67.260000000000005</c:v>
                </c:pt>
              </c:numCache>
            </c:numRef>
          </c:val>
          <c:extLst>
            <c:ext xmlns:c16="http://schemas.microsoft.com/office/drawing/2014/chart" uri="{C3380CC4-5D6E-409C-BE32-E72D297353CC}">
              <c16:uniqueId val="{00000001-D73C-49FB-94FF-8E2D5B5027D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-20.329999999999998</c:v>
                </c:pt>
                <c:pt idx="1">
                  <c:v>-8.2100000000000009</c:v>
                </c:pt>
                <c:pt idx="2">
                  <c:v>6.59</c:v>
                </c:pt>
                <c:pt idx="3">
                  <c:v>22.11</c:v>
                </c:pt>
                <c:pt idx="4">
                  <c:v>21.61</c:v>
                </c:pt>
              </c:numCache>
            </c:numRef>
          </c:val>
          <c:smooth val="0"/>
          <c:extLst>
            <c:ext xmlns:c16="http://schemas.microsoft.com/office/drawing/2014/chart" uri="{C3380CC4-5D6E-409C-BE32-E72D297353CC}">
              <c16:uniqueId val="{00000002-D73C-49FB-94FF-8E2D5B5027D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89B-4A22-B597-12816DB01F3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89B-4A22-B597-12816DB01F3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89B-4A22-B597-12816DB01F30}"/>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0.51</c:v>
                </c:pt>
                <c:pt idx="2">
                  <c:v>#N/A</c:v>
                </c:pt>
                <c:pt idx="3">
                  <c:v>4.28</c:v>
                </c:pt>
                <c:pt idx="4">
                  <c:v>#N/A</c:v>
                </c:pt>
                <c:pt idx="5">
                  <c:v>1.42</c:v>
                </c:pt>
                <c:pt idx="6">
                  <c:v>#N/A</c:v>
                </c:pt>
                <c:pt idx="7">
                  <c:v>0.06</c:v>
                </c:pt>
                <c:pt idx="8">
                  <c:v>#N/A</c:v>
                </c:pt>
                <c:pt idx="9">
                  <c:v>0</c:v>
                </c:pt>
              </c:numCache>
            </c:numRef>
          </c:val>
          <c:extLst>
            <c:ext xmlns:c16="http://schemas.microsoft.com/office/drawing/2014/chart" uri="{C3380CC4-5D6E-409C-BE32-E72D297353CC}">
              <c16:uniqueId val="{00000003-089B-4A22-B597-12816DB01F3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7.0000000000000007E-2</c:v>
                </c:pt>
                <c:pt idx="2">
                  <c:v>#N/A</c:v>
                </c:pt>
                <c:pt idx="3">
                  <c:v>0.11</c:v>
                </c:pt>
                <c:pt idx="4">
                  <c:v>#N/A</c:v>
                </c:pt>
                <c:pt idx="5">
                  <c:v>0.05</c:v>
                </c:pt>
                <c:pt idx="6">
                  <c:v>#N/A</c:v>
                </c:pt>
                <c:pt idx="7">
                  <c:v>0.02</c:v>
                </c:pt>
                <c:pt idx="8">
                  <c:v>#N/A</c:v>
                </c:pt>
                <c:pt idx="9">
                  <c:v>0.03</c:v>
                </c:pt>
              </c:numCache>
            </c:numRef>
          </c:val>
          <c:extLst>
            <c:ext xmlns:c16="http://schemas.microsoft.com/office/drawing/2014/chart" uri="{C3380CC4-5D6E-409C-BE32-E72D297353CC}">
              <c16:uniqueId val="{00000004-089B-4A22-B597-12816DB01F30}"/>
            </c:ext>
          </c:extLst>
        </c:ser>
        <c:ser>
          <c:idx val="5"/>
          <c:order val="5"/>
          <c:tx>
            <c:strRef>
              <c:f>データシート!$A$32</c:f>
              <c:strCache>
                <c:ptCount val="1"/>
                <c:pt idx="0">
                  <c:v>村民牧場事業特別会計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2.52</c:v>
                </c:pt>
                <c:pt idx="2">
                  <c:v>#N/A</c:v>
                </c:pt>
                <c:pt idx="3">
                  <c:v>4.07</c:v>
                </c:pt>
                <c:pt idx="4">
                  <c:v>#N/A</c:v>
                </c:pt>
                <c:pt idx="5">
                  <c:v>4.3099999999999996</c:v>
                </c:pt>
                <c:pt idx="6">
                  <c:v>#N/A</c:v>
                </c:pt>
                <c:pt idx="7">
                  <c:v>0.64</c:v>
                </c:pt>
                <c:pt idx="8">
                  <c:v>#N/A</c:v>
                </c:pt>
                <c:pt idx="9">
                  <c:v>0.06</c:v>
                </c:pt>
              </c:numCache>
            </c:numRef>
          </c:val>
          <c:extLst>
            <c:ext xmlns:c16="http://schemas.microsoft.com/office/drawing/2014/chart" uri="{C3380CC4-5D6E-409C-BE32-E72D297353CC}">
              <c16:uniqueId val="{00000005-089B-4A22-B597-12816DB01F30}"/>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0.06</c:v>
                </c:pt>
                <c:pt idx="2">
                  <c:v>#N/A</c:v>
                </c:pt>
                <c:pt idx="3">
                  <c:v>1.04</c:v>
                </c:pt>
                <c:pt idx="4">
                  <c:v>#N/A</c:v>
                </c:pt>
                <c:pt idx="5">
                  <c:v>0.05</c:v>
                </c:pt>
                <c:pt idx="6">
                  <c:v>#N/A</c:v>
                </c:pt>
                <c:pt idx="7">
                  <c:v>0.06</c:v>
                </c:pt>
                <c:pt idx="8">
                  <c:v>#N/A</c:v>
                </c:pt>
                <c:pt idx="9">
                  <c:v>0.2</c:v>
                </c:pt>
              </c:numCache>
            </c:numRef>
          </c:val>
          <c:extLst>
            <c:ext xmlns:c16="http://schemas.microsoft.com/office/drawing/2014/chart" uri="{C3380CC4-5D6E-409C-BE32-E72D297353CC}">
              <c16:uniqueId val="{00000006-089B-4A22-B597-12816DB01F30}"/>
            </c:ext>
          </c:extLst>
        </c:ser>
        <c:ser>
          <c:idx val="7"/>
          <c:order val="7"/>
          <c:tx>
            <c:strRef>
              <c:f>データシート!$A$34</c:f>
              <c:strCache>
                <c:ptCount val="1"/>
                <c:pt idx="0">
                  <c:v>航路事業特別会計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0.61</c:v>
                </c:pt>
                <c:pt idx="2">
                  <c:v>#N/A</c:v>
                </c:pt>
                <c:pt idx="3">
                  <c:v>0.17</c:v>
                </c:pt>
                <c:pt idx="4">
                  <c:v>#N/A</c:v>
                </c:pt>
                <c:pt idx="5">
                  <c:v>0.53</c:v>
                </c:pt>
                <c:pt idx="6">
                  <c:v>6.38</c:v>
                </c:pt>
                <c:pt idx="7">
                  <c:v>#N/A</c:v>
                </c:pt>
                <c:pt idx="8">
                  <c:v>#N/A</c:v>
                </c:pt>
                <c:pt idx="9">
                  <c:v>0.36</c:v>
                </c:pt>
              </c:numCache>
            </c:numRef>
          </c:val>
          <c:extLst>
            <c:ext xmlns:c16="http://schemas.microsoft.com/office/drawing/2014/chart" uri="{C3380CC4-5D6E-409C-BE32-E72D297353CC}">
              <c16:uniqueId val="{00000007-089B-4A22-B597-12816DB01F30}"/>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5.26</c:v>
                </c:pt>
                <c:pt idx="2">
                  <c:v>#N/A</c:v>
                </c:pt>
                <c:pt idx="3">
                  <c:v>2.65</c:v>
                </c:pt>
                <c:pt idx="4">
                  <c:v>#N/A</c:v>
                </c:pt>
                <c:pt idx="5">
                  <c:v>4.4000000000000004</c:v>
                </c:pt>
                <c:pt idx="6">
                  <c:v>#N/A</c:v>
                </c:pt>
                <c:pt idx="7">
                  <c:v>1.7</c:v>
                </c:pt>
                <c:pt idx="8">
                  <c:v>#N/A</c:v>
                </c:pt>
                <c:pt idx="9">
                  <c:v>17.440000000000001</c:v>
                </c:pt>
              </c:numCache>
            </c:numRef>
          </c:val>
          <c:extLst>
            <c:ext xmlns:c16="http://schemas.microsoft.com/office/drawing/2014/chart" uri="{C3380CC4-5D6E-409C-BE32-E72D297353CC}">
              <c16:uniqueId val="{00000008-089B-4A22-B597-12816DB01F3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31.35</c:v>
                </c:pt>
                <c:pt idx="2">
                  <c:v>#N/A</c:v>
                </c:pt>
                <c:pt idx="3">
                  <c:v>18.34</c:v>
                </c:pt>
                <c:pt idx="4">
                  <c:v>#N/A</c:v>
                </c:pt>
                <c:pt idx="5">
                  <c:v>8.1199999999999992</c:v>
                </c:pt>
                <c:pt idx="6">
                  <c:v>#N/A</c:v>
                </c:pt>
                <c:pt idx="7">
                  <c:v>24.8</c:v>
                </c:pt>
                <c:pt idx="8">
                  <c:v>#N/A</c:v>
                </c:pt>
                <c:pt idx="9">
                  <c:v>39.78</c:v>
                </c:pt>
              </c:numCache>
            </c:numRef>
          </c:val>
          <c:extLst>
            <c:ext xmlns:c16="http://schemas.microsoft.com/office/drawing/2014/chart" uri="{C3380CC4-5D6E-409C-BE32-E72D297353CC}">
              <c16:uniqueId val="{00000009-089B-4A22-B597-12816DB01F3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89</c:v>
                </c:pt>
                <c:pt idx="5">
                  <c:v>81</c:v>
                </c:pt>
                <c:pt idx="8">
                  <c:v>86</c:v>
                </c:pt>
                <c:pt idx="11">
                  <c:v>84</c:v>
                </c:pt>
                <c:pt idx="14">
                  <c:v>95</c:v>
                </c:pt>
              </c:numCache>
            </c:numRef>
          </c:val>
          <c:extLst>
            <c:ext xmlns:c16="http://schemas.microsoft.com/office/drawing/2014/chart" uri="{C3380CC4-5D6E-409C-BE32-E72D297353CC}">
              <c16:uniqueId val="{00000000-529D-4BDC-8F39-ECEF6AF5EF7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29D-4BDC-8F39-ECEF6AF5EF7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29D-4BDC-8F39-ECEF6AF5EF7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3-529D-4BDC-8F39-ECEF6AF5EF7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c:v>
                </c:pt>
                <c:pt idx="3">
                  <c:v>12</c:v>
                </c:pt>
                <c:pt idx="6">
                  <c:v>9</c:v>
                </c:pt>
                <c:pt idx="9">
                  <c:v>5</c:v>
                </c:pt>
                <c:pt idx="12">
                  <c:v>10</c:v>
                </c:pt>
              </c:numCache>
            </c:numRef>
          </c:val>
          <c:extLst>
            <c:ext xmlns:c16="http://schemas.microsoft.com/office/drawing/2014/chart" uri="{C3380CC4-5D6E-409C-BE32-E72D297353CC}">
              <c16:uniqueId val="{00000004-529D-4BDC-8F39-ECEF6AF5EF7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29D-4BDC-8F39-ECEF6AF5EF7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29D-4BDC-8F39-ECEF6AF5EF7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123</c:v>
                </c:pt>
                <c:pt idx="3">
                  <c:v>117</c:v>
                </c:pt>
                <c:pt idx="6">
                  <c:v>128</c:v>
                </c:pt>
                <c:pt idx="9">
                  <c:v>119</c:v>
                </c:pt>
                <c:pt idx="12">
                  <c:v>142</c:v>
                </c:pt>
              </c:numCache>
            </c:numRef>
          </c:val>
          <c:extLst>
            <c:ext xmlns:c16="http://schemas.microsoft.com/office/drawing/2014/chart" uri="{C3380CC4-5D6E-409C-BE32-E72D297353CC}">
              <c16:uniqueId val="{00000007-529D-4BDC-8F39-ECEF6AF5EF7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37</c:v>
                </c:pt>
                <c:pt idx="2">
                  <c:v>#N/A</c:v>
                </c:pt>
                <c:pt idx="3">
                  <c:v>#N/A</c:v>
                </c:pt>
                <c:pt idx="4">
                  <c:v>48</c:v>
                </c:pt>
                <c:pt idx="5">
                  <c:v>#N/A</c:v>
                </c:pt>
                <c:pt idx="6">
                  <c:v>#N/A</c:v>
                </c:pt>
                <c:pt idx="7">
                  <c:v>51</c:v>
                </c:pt>
                <c:pt idx="8">
                  <c:v>#N/A</c:v>
                </c:pt>
                <c:pt idx="9">
                  <c:v>#N/A</c:v>
                </c:pt>
                <c:pt idx="10">
                  <c:v>41</c:v>
                </c:pt>
                <c:pt idx="11">
                  <c:v>#N/A</c:v>
                </c:pt>
                <c:pt idx="12">
                  <c:v>#N/A</c:v>
                </c:pt>
                <c:pt idx="13">
                  <c:v>57</c:v>
                </c:pt>
                <c:pt idx="14">
                  <c:v>#N/A</c:v>
                </c:pt>
              </c:numCache>
            </c:numRef>
          </c:val>
          <c:smooth val="0"/>
          <c:extLst>
            <c:ext xmlns:c16="http://schemas.microsoft.com/office/drawing/2014/chart" uri="{C3380CC4-5D6E-409C-BE32-E72D297353CC}">
              <c16:uniqueId val="{00000008-529D-4BDC-8F39-ECEF6AF5EF7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819</c:v>
                </c:pt>
                <c:pt idx="5">
                  <c:v>864</c:v>
                </c:pt>
                <c:pt idx="8">
                  <c:v>1042</c:v>
                </c:pt>
                <c:pt idx="11">
                  <c:v>1078</c:v>
                </c:pt>
                <c:pt idx="14">
                  <c:v>1096</c:v>
                </c:pt>
              </c:numCache>
            </c:numRef>
          </c:val>
          <c:extLst>
            <c:ext xmlns:c16="http://schemas.microsoft.com/office/drawing/2014/chart" uri="{C3380CC4-5D6E-409C-BE32-E72D297353CC}">
              <c16:uniqueId val="{00000000-56C2-44D8-9359-9C9B1948460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56C2-44D8-9359-9C9B1948460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712</c:v>
                </c:pt>
                <c:pt idx="5">
                  <c:v>801</c:v>
                </c:pt>
                <c:pt idx="8">
                  <c:v>643</c:v>
                </c:pt>
                <c:pt idx="11">
                  <c:v>729</c:v>
                </c:pt>
                <c:pt idx="14">
                  <c:v>708</c:v>
                </c:pt>
              </c:numCache>
            </c:numRef>
          </c:val>
          <c:extLst>
            <c:ext xmlns:c16="http://schemas.microsoft.com/office/drawing/2014/chart" uri="{C3380CC4-5D6E-409C-BE32-E72D297353CC}">
              <c16:uniqueId val="{00000002-56C2-44D8-9359-9C9B1948460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6C2-44D8-9359-9C9B1948460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6C2-44D8-9359-9C9B1948460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6C2-44D8-9359-9C9B1948460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73</c:v>
                </c:pt>
                <c:pt idx="3">
                  <c:v>64</c:v>
                </c:pt>
                <c:pt idx="6">
                  <c:v>36</c:v>
                </c:pt>
                <c:pt idx="9">
                  <c:v>0</c:v>
                </c:pt>
                <c:pt idx="12">
                  <c:v>0</c:v>
                </c:pt>
              </c:numCache>
            </c:numRef>
          </c:val>
          <c:extLst>
            <c:ext xmlns:c16="http://schemas.microsoft.com/office/drawing/2014/chart" uri="{C3380CC4-5D6E-409C-BE32-E72D297353CC}">
              <c16:uniqueId val="{00000006-56C2-44D8-9359-9C9B1948460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6C2-44D8-9359-9C9B1948460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123</c:v>
                </c:pt>
                <c:pt idx="3">
                  <c:v>128</c:v>
                </c:pt>
                <c:pt idx="6">
                  <c:v>156</c:v>
                </c:pt>
                <c:pt idx="9">
                  <c:v>202</c:v>
                </c:pt>
                <c:pt idx="12">
                  <c:v>167</c:v>
                </c:pt>
              </c:numCache>
            </c:numRef>
          </c:val>
          <c:extLst>
            <c:ext xmlns:c16="http://schemas.microsoft.com/office/drawing/2014/chart" uri="{C3380CC4-5D6E-409C-BE32-E72D297353CC}">
              <c16:uniqueId val="{00000008-56C2-44D8-9359-9C9B1948460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6C2-44D8-9359-9C9B1948460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1551</c:v>
                </c:pt>
                <c:pt idx="3">
                  <c:v>1643</c:v>
                </c:pt>
                <c:pt idx="6">
                  <c:v>1619</c:v>
                </c:pt>
                <c:pt idx="9">
                  <c:v>1900</c:v>
                </c:pt>
                <c:pt idx="12">
                  <c:v>2425</c:v>
                </c:pt>
              </c:numCache>
            </c:numRef>
          </c:val>
          <c:extLst>
            <c:ext xmlns:c16="http://schemas.microsoft.com/office/drawing/2014/chart" uri="{C3380CC4-5D6E-409C-BE32-E72D297353CC}">
              <c16:uniqueId val="{0000000A-56C2-44D8-9359-9C9B1948460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215</c:v>
                </c:pt>
                <c:pt idx="2">
                  <c:v>#N/A</c:v>
                </c:pt>
                <c:pt idx="3">
                  <c:v>#N/A</c:v>
                </c:pt>
                <c:pt idx="4">
                  <c:v>170</c:v>
                </c:pt>
                <c:pt idx="5">
                  <c:v>#N/A</c:v>
                </c:pt>
                <c:pt idx="6">
                  <c:v>#N/A</c:v>
                </c:pt>
                <c:pt idx="7">
                  <c:v>126</c:v>
                </c:pt>
                <c:pt idx="8">
                  <c:v>#N/A</c:v>
                </c:pt>
                <c:pt idx="9">
                  <c:v>#N/A</c:v>
                </c:pt>
                <c:pt idx="10">
                  <c:v>295</c:v>
                </c:pt>
                <c:pt idx="11">
                  <c:v>#N/A</c:v>
                </c:pt>
                <c:pt idx="12">
                  <c:v>#N/A</c:v>
                </c:pt>
                <c:pt idx="13">
                  <c:v>787</c:v>
                </c:pt>
                <c:pt idx="14">
                  <c:v>#N/A</c:v>
                </c:pt>
              </c:numCache>
            </c:numRef>
          </c:val>
          <c:smooth val="0"/>
          <c:extLst>
            <c:ext xmlns:c16="http://schemas.microsoft.com/office/drawing/2014/chart" uri="{C3380CC4-5D6E-409C-BE32-E72D297353CC}">
              <c16:uniqueId val="{0000000B-56C2-44D8-9359-9C9B1948460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166</c:v>
                </c:pt>
                <c:pt idx="1">
                  <c:v>438</c:v>
                </c:pt>
                <c:pt idx="2">
                  <c:v>490</c:v>
                </c:pt>
              </c:numCache>
            </c:numRef>
          </c:val>
          <c:extLst>
            <c:ext xmlns:c16="http://schemas.microsoft.com/office/drawing/2014/chart" uri="{C3380CC4-5D6E-409C-BE32-E72D297353CC}">
              <c16:uniqueId val="{00000000-93EC-42DF-9134-33810C27FD4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14</c:v>
                </c:pt>
                <c:pt idx="1">
                  <c:v>14</c:v>
                </c:pt>
                <c:pt idx="2">
                  <c:v>14</c:v>
                </c:pt>
              </c:numCache>
            </c:numRef>
          </c:val>
          <c:extLst>
            <c:ext xmlns:c16="http://schemas.microsoft.com/office/drawing/2014/chart" uri="{C3380CC4-5D6E-409C-BE32-E72D297353CC}">
              <c16:uniqueId val="{00000001-93EC-42DF-9134-33810C27FD4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402</c:v>
                </c:pt>
                <c:pt idx="1">
                  <c:v>230</c:v>
                </c:pt>
                <c:pt idx="2">
                  <c:v>157</c:v>
                </c:pt>
              </c:numCache>
            </c:numRef>
          </c:val>
          <c:extLst>
            <c:ext xmlns:c16="http://schemas.microsoft.com/office/drawing/2014/chart" uri="{C3380CC4-5D6E-409C-BE32-E72D297353CC}">
              <c16:uniqueId val="{00000002-93EC-42DF-9134-33810C27FD4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沖縄県粟国村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新規発行債について、ハード事業の増加により増加傾向にあることから、実質公債費率の分子となる額もまた増加傾向にある。</a:t>
          </a:r>
        </a:p>
        <a:p>
          <a:r>
            <a:rPr kumimoji="1" lang="ja-JP" altLang="en-US" sz="1400">
              <a:latin typeface="ＭＳ ゴシック" pitchFamily="49" charset="-128"/>
              <a:ea typeface="ＭＳ ゴシック" pitchFamily="49" charset="-128"/>
            </a:rPr>
            <a:t>新規事業について優先順位を査定し起債メニューを精査、同年度に多数の起債発行をしないよう起債抑制をはかり低水準の維持に努める。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満期一括償還地方債の利用がない。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沖縄県粟国村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年度より大幅に増加した。</a:t>
          </a:r>
        </a:p>
        <a:p>
          <a:r>
            <a:rPr kumimoji="1" lang="ja-JP" altLang="en-US" sz="1400">
              <a:latin typeface="ＭＳ ゴシック" pitchFamily="49" charset="-128"/>
              <a:ea typeface="ＭＳ ゴシック" pitchFamily="49" charset="-128"/>
            </a:rPr>
            <a:t>主な要因として、役場機能緊急保全事業に係る借入による地方債残高増加がある。</a:t>
          </a:r>
        </a:p>
        <a:p>
          <a:r>
            <a:rPr kumimoji="1" lang="ja-JP" altLang="en-US" sz="1400">
              <a:latin typeface="ＭＳ ゴシック" pitchFamily="49" charset="-128"/>
              <a:ea typeface="ＭＳ ゴシック" pitchFamily="49" charset="-128"/>
            </a:rPr>
            <a:t>一般事業債において新庁舎建設、公営企業債において簡易水道事業の配水管更新が見込まれるため、地方債発行の抑制や基金の運営等適正な財政運営に努める。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沖縄県粟国村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役場機能緊急保全事業による新庁舎建設工事があり庁舎建設基金の使用があったため、基金が減少した。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ふるさと創生事業基金が平成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年度に廃止し、全額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百万円を庁舎建設整備基金に積み立てを行った。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その他の基金についての増減はない。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今後、公債費の増加が見込まれるが、歳入の確保並びに歳出の抑制を図っていくことで、積立金の財源確保に努めていく。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①庁舎建設整備基金（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までふるさと創生事業基金）：新庁舎建設に要する基金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②農山漁村活性化基金：農水産業の担い手対策等の助成に要する基金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③育英基金：高校や大学の就学支援に要する貸付金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④地域福祉基金：高齢化社会に伴う地域福祉活動に要する基金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⑤ふるさと農村活性化基金：農地の土地改良施設の機能の維持及び強化に係る活動を推進するための基金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ふるさと創生事業基金は平成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年度で廃止し、全額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百万円を①庁舎建設整備基金に積み立てを行った。その他②～⑤の基金については活用実績が少ないことから増減はない。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年度には建設工事に伴う新規発行債を予定していることから、公債費の負担軽減に向けて可能な限り建設整備基金に積み立てる。その他の基金についても必要に応じて積み立てていく。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財政調整基金残高は平成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年度からの沖縄振興特別推進交付金事業や沖縄離島活性化推進事業等の補助金を活用したハード事業等の実施により基金残高は減少傾向になっているが、令和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年度の標財比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ポイント上回り、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百万円増加した。これは特別会計歳出削減を行った事による一般会計から特別会計への繰出金の見直しが影響したと考えられる。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今後、公債費の増加が見込まれるが、歳入の確保並びに歳出の抑制を図っていくことで、積立金の財源確保に努めていく。</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今後、公債費の増加が見込まれるが、歳入の確保並びに歳出の抑制を図っていくことで、積立金の財源確保に努めていく。</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626008E7-9FD9-46DC-BB19-0E2E52E567CC}"/>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24A58E86-8604-419A-A5A4-7B47E7C0173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2E39B57D-8156-41FF-A6CA-617D66A926BA}"/>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BFC10C21-16D0-4C51-B45B-157516CA7E6A}"/>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沖縄県粟国村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CA4544C6-923B-4976-946F-23CA58EE2141}"/>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4C1409D3-B298-44AD-9829-F2FD0EED7C75}"/>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227622C-EE8B-459D-9A05-A2A91C7FC9F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515D624F-C338-4E01-9479-34934D63D749}"/>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8D48320B-20D5-4F88-A7F4-0155323FD387}"/>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56F33ED-DF6C-4F46-A628-1D29EB2122A5}"/>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666
661
7.65
2,473,871
2,153,483
290,088
729,198
2,424,554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B8CF39D0-413C-407E-BC5D-CD2A1B547A31}"/>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AD99E63-9DE9-4EDC-847F-99B8EB10FFD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EA948A68-B612-4097-A646-74676E36F893}"/>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124.2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A91306CD-C49C-4491-B8C8-CEEF986F0CEA}"/>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305286C2-FAA9-459A-BF86-B9EB8F414BDD}"/>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E99A1492-DBCB-4189-89D5-D6194BFB05F9}"/>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6DCE5301-640A-4109-8D12-5BC94D728E9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7FEA2838-EAE7-47CB-94C3-5F6C148B5D87}"/>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9FB47AEA-A091-42E8-9907-C6D5228DDDB2}"/>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EDB5492A-6B5E-4DEB-A02D-7881C9B79E2E}"/>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8D06123-E0A9-428B-A096-ED5676415143}"/>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3FEB49DB-EA9D-421B-B75C-DADE571A9FF2}"/>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2210C353-ED04-40E2-A493-9C4801C34EEC}"/>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267FB79A-7A14-4EC1-BDFE-617E80089431}"/>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54DAD585-B2B6-4F90-93AF-D8C380FC1AD7}"/>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635A091A-F921-4607-9EC0-9D523B9BFE4C}"/>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48F5779D-D615-4FED-A622-77F9C1E74A2B}"/>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E56C37D9-59FC-400D-B956-148D2D094ECA}"/>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DA309A9B-CA97-43D6-A5C7-B0BF5945FA04}"/>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46E41AEA-8D26-4342-BD00-22981D4B926F}"/>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F5EA1679-70E1-4A5D-82A7-68989488BE2A}"/>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9AAF3364-C4B9-440A-B4EA-42F1A8A7407F}"/>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C02058D3-A308-4BED-A957-08251CF8AA11}"/>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AF28A6C7-1860-4B8F-9C24-3725897BD6AF}"/>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F306ACB2-6E4F-4D03-A21D-920C03299C8A}"/>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7612920-7773-4F8D-B346-BB5ED4141A04}"/>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265D7CCA-1929-409B-8A78-B0D94B468144}"/>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5427E1F-0421-4599-BAC2-CD29252326B6}"/>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CD8BA568-9818-4A68-A1BD-C89108E247E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63DC8936-4D1B-45B5-B1F4-17D188900271}"/>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AE0FE8FD-B5D0-4FE7-93E9-F1CF645A553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35555E8E-F0A6-4FB0-A71E-AA72C271EC04}"/>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20C5861A-94E4-428B-9310-FF3E308685F5}"/>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D6C4DFF4-2CCE-4A4F-8160-F2B4F60FFAFF}"/>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E15371B6-E5FA-4CED-BD00-A500A87B3ED4}"/>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81275EC6-35B1-425E-9008-06AA6BF8CF22}"/>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E1FF3591-ABA0-4436-8231-57096DA115C2}"/>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小規模離島である本村は、少子高齢化が進む典型的な過疎地域である。農業を中心とした産業構造で、第２次・第３次産業に係る企業が少ないことから税収が少なく財政基盤が脆弱であり、類似団体の平均を大きく下回っている。歳出削減に向け、公共工事の優先順位選定による新規発行債の抑制や公営企業の経営改善に取り組み一般会計からの繰出金の抑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E834FB16-9CDE-44B9-AD39-DAFA81E80C9F}"/>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F43B06D3-61E1-4892-A860-95557D9090C5}"/>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A24D8D82-EC18-493F-A002-C5E6927D3C59}"/>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7D764321-18CD-4193-9068-31F3278F27FA}"/>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AFA9F607-B231-40E7-8A53-6D0FAAB60BC1}"/>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C8891B01-9267-47FB-860A-50E8245C66B7}"/>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7BC7B78-EC35-47F8-B171-97F05A10D929}"/>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B6E80B46-0DE3-436F-996E-1D638AEFFFAD}"/>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E18B3A4E-A734-441A-A017-C8C4BD3BFC84}"/>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857CD31C-BD15-470B-9F10-9DBE74FB56FD}"/>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10A7FA7A-AE82-49FD-A3A1-F0BD083749B8}"/>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29321AD0-865C-4768-95EE-0DD89BB55775}"/>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D9E8B3C-CB9A-4D26-BCA1-F805E29A980D}"/>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B61641D0-B006-4A56-8FDD-0A4C2AB8A686}"/>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52E5E32D-4AB1-4058-AAF1-B1ED7178F86E}"/>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2B887C18-04F7-4721-B297-0AA373DD38DB}"/>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DD8DBF75-B3ED-487E-8598-83B8A0428D2F}"/>
            </a:ext>
          </a:extLst>
        </xdr:cNvPr>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5F07C6B7-0A4E-4341-91E1-F64AE887556C}"/>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C59FC4D4-CACF-4FEB-A8F4-43482AD42756}"/>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3A2E39A6-37FC-45A4-A7B8-3D018AF39617}"/>
            </a:ext>
          </a:extLst>
        </xdr:cNvPr>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A632F9AB-9E14-4F80-BE09-D40B9EA3E51E}"/>
            </a:ext>
          </a:extLst>
        </xdr:cNvPr>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16631</xdr:rowOff>
    </xdr:from>
    <xdr:to>
      <xdr:col>23</xdr:col>
      <xdr:colOff>133350</xdr:colOff>
      <xdr:row>45</xdr:row>
      <xdr:rowOff>28122</xdr:rowOff>
    </xdr:to>
    <xdr:cxnSp macro="">
      <xdr:nvCxnSpPr>
        <xdr:cNvPr id="70" name="直線コネクタ 69">
          <a:extLst>
            <a:ext uri="{FF2B5EF4-FFF2-40B4-BE49-F238E27FC236}">
              <a16:creationId xmlns:a16="http://schemas.microsoft.com/office/drawing/2014/main" id="{5029D087-AD88-41A8-B5D8-3A94DB1AC5EB}"/>
            </a:ext>
          </a:extLst>
        </xdr:cNvPr>
        <xdr:cNvCxnSpPr/>
      </xdr:nvCxnSpPr>
      <xdr:spPr>
        <a:xfrm>
          <a:off x="4114800" y="773188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a:extLst>
            <a:ext uri="{FF2B5EF4-FFF2-40B4-BE49-F238E27FC236}">
              <a16:creationId xmlns:a16="http://schemas.microsoft.com/office/drawing/2014/main" id="{D10C6FCB-A7FA-411F-A1C2-F12DAD1EE42D}"/>
            </a:ext>
          </a:extLst>
        </xdr:cNvPr>
        <xdr:cNvSpPr txBox="1"/>
      </xdr:nvSpPr>
      <xdr:spPr>
        <a:xfrm>
          <a:off x="5041900" y="7388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58F52190-671A-4DAD-B95A-8CEEB103AAF6}"/>
            </a:ext>
          </a:extLst>
        </xdr:cNvPr>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16631</xdr:rowOff>
    </xdr:from>
    <xdr:to>
      <xdr:col>19</xdr:col>
      <xdr:colOff>133350</xdr:colOff>
      <xdr:row>45</xdr:row>
      <xdr:rowOff>16631</xdr:rowOff>
    </xdr:to>
    <xdr:cxnSp macro="">
      <xdr:nvCxnSpPr>
        <xdr:cNvPr id="73" name="直線コネクタ 72">
          <a:extLst>
            <a:ext uri="{FF2B5EF4-FFF2-40B4-BE49-F238E27FC236}">
              <a16:creationId xmlns:a16="http://schemas.microsoft.com/office/drawing/2014/main" id="{2FD34A1A-9F4B-45B7-A633-BB3825DCB195}"/>
            </a:ext>
          </a:extLst>
        </xdr:cNvPr>
        <xdr:cNvCxnSpPr/>
      </xdr:nvCxnSpPr>
      <xdr:spPr>
        <a:xfrm>
          <a:off x="3225800" y="77318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EF3361F3-42F8-4E98-994F-B79C7C5F3DF0}"/>
            </a:ext>
          </a:extLst>
        </xdr:cNvPr>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a:extLst>
            <a:ext uri="{FF2B5EF4-FFF2-40B4-BE49-F238E27FC236}">
              <a16:creationId xmlns:a16="http://schemas.microsoft.com/office/drawing/2014/main" id="{64DF81FE-0012-436A-835F-32225E26ADE0}"/>
            </a:ext>
          </a:extLst>
        </xdr:cNvPr>
        <xdr:cNvSpPr txBox="1"/>
      </xdr:nvSpPr>
      <xdr:spPr>
        <a:xfrm>
          <a:off x="3733800" y="73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16631</xdr:rowOff>
    </xdr:from>
    <xdr:to>
      <xdr:col>15</xdr:col>
      <xdr:colOff>82550</xdr:colOff>
      <xdr:row>45</xdr:row>
      <xdr:rowOff>16631</xdr:rowOff>
    </xdr:to>
    <xdr:cxnSp macro="">
      <xdr:nvCxnSpPr>
        <xdr:cNvPr id="76" name="直線コネクタ 75">
          <a:extLst>
            <a:ext uri="{FF2B5EF4-FFF2-40B4-BE49-F238E27FC236}">
              <a16:creationId xmlns:a16="http://schemas.microsoft.com/office/drawing/2014/main" id="{1478BC09-F6F9-454C-A161-E658A78FDE75}"/>
            </a:ext>
          </a:extLst>
        </xdr:cNvPr>
        <xdr:cNvCxnSpPr/>
      </xdr:nvCxnSpPr>
      <xdr:spPr>
        <a:xfrm>
          <a:off x="2336800" y="77318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E9BCF408-43FD-4C52-9E03-F773A58C64D8}"/>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0F23C353-DD9C-428E-9831-386BE0A0BF2D}"/>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16631</xdr:rowOff>
    </xdr:from>
    <xdr:to>
      <xdr:col>11</xdr:col>
      <xdr:colOff>31750</xdr:colOff>
      <xdr:row>45</xdr:row>
      <xdr:rowOff>16631</xdr:rowOff>
    </xdr:to>
    <xdr:cxnSp macro="">
      <xdr:nvCxnSpPr>
        <xdr:cNvPr id="79" name="直線コネクタ 78">
          <a:extLst>
            <a:ext uri="{FF2B5EF4-FFF2-40B4-BE49-F238E27FC236}">
              <a16:creationId xmlns:a16="http://schemas.microsoft.com/office/drawing/2014/main" id="{119BD849-923D-4AD2-BEC4-D052DA77F21C}"/>
            </a:ext>
          </a:extLst>
        </xdr:cNvPr>
        <xdr:cNvCxnSpPr/>
      </xdr:nvCxnSpPr>
      <xdr:spPr>
        <a:xfrm>
          <a:off x="1447800" y="77318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147865</xdr:rowOff>
    </xdr:from>
    <xdr:to>
      <xdr:col>11</xdr:col>
      <xdr:colOff>82550</xdr:colOff>
      <xdr:row>44</xdr:row>
      <xdr:rowOff>78015</xdr:rowOff>
    </xdr:to>
    <xdr:sp macro="" textlink="">
      <xdr:nvSpPr>
        <xdr:cNvPr id="80" name="フローチャート: 判断 79">
          <a:extLst>
            <a:ext uri="{FF2B5EF4-FFF2-40B4-BE49-F238E27FC236}">
              <a16:creationId xmlns:a16="http://schemas.microsoft.com/office/drawing/2014/main" id="{16BDD049-01D7-46AF-978B-6BDF01816EF0}"/>
            </a:ext>
          </a:extLst>
        </xdr:cNvPr>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88192</xdr:rowOff>
    </xdr:from>
    <xdr:ext cx="762000" cy="259045"/>
    <xdr:sp macro="" textlink="">
      <xdr:nvSpPr>
        <xdr:cNvPr id="81" name="テキスト ボックス 80">
          <a:extLst>
            <a:ext uri="{FF2B5EF4-FFF2-40B4-BE49-F238E27FC236}">
              <a16:creationId xmlns:a16="http://schemas.microsoft.com/office/drawing/2014/main" id="{4E80D586-9EA2-4778-BD22-0218BF2FBEC8}"/>
            </a:ext>
          </a:extLst>
        </xdr:cNvPr>
        <xdr:cNvSpPr txBox="1"/>
      </xdr:nvSpPr>
      <xdr:spPr>
        <a:xfrm>
          <a:off x="1955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ACF72660-4523-46A2-BBF8-4807F9CF6433}"/>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a:extLst>
            <a:ext uri="{FF2B5EF4-FFF2-40B4-BE49-F238E27FC236}">
              <a16:creationId xmlns:a16="http://schemas.microsoft.com/office/drawing/2014/main" id="{6A36EA07-BD2D-4FE3-83DE-43214D9FAA59}"/>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6C4D6C7E-3397-4390-9F03-8642CAF35526}"/>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AB68BBE5-9F92-437C-978E-6D61C52C0F27}"/>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C6ECDBB0-D3D4-4C20-A2C7-FFD3016316F6}"/>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D5A00C05-7250-4755-9DAF-1C7B260200B8}"/>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20E87D3C-07CA-4F1E-8F30-AC4C6A8A47EB}"/>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148772</xdr:rowOff>
    </xdr:from>
    <xdr:to>
      <xdr:col>23</xdr:col>
      <xdr:colOff>184150</xdr:colOff>
      <xdr:row>45</xdr:row>
      <xdr:rowOff>78922</xdr:rowOff>
    </xdr:to>
    <xdr:sp macro="" textlink="">
      <xdr:nvSpPr>
        <xdr:cNvPr id="89" name="楕円 88">
          <a:extLst>
            <a:ext uri="{FF2B5EF4-FFF2-40B4-BE49-F238E27FC236}">
              <a16:creationId xmlns:a16="http://schemas.microsoft.com/office/drawing/2014/main" id="{2EFE1827-AFD0-428A-91F4-329AB5538183}"/>
            </a:ext>
          </a:extLst>
        </xdr:cNvPr>
        <xdr:cNvSpPr/>
      </xdr:nvSpPr>
      <xdr:spPr>
        <a:xfrm>
          <a:off x="49022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44649</xdr:rowOff>
    </xdr:from>
    <xdr:ext cx="762000" cy="259045"/>
    <xdr:sp macro="" textlink="">
      <xdr:nvSpPr>
        <xdr:cNvPr id="90" name="財政力該当値テキスト">
          <a:extLst>
            <a:ext uri="{FF2B5EF4-FFF2-40B4-BE49-F238E27FC236}">
              <a16:creationId xmlns:a16="http://schemas.microsoft.com/office/drawing/2014/main" id="{84F96A87-EF80-4F93-9367-A8028CC6B86F}"/>
            </a:ext>
          </a:extLst>
        </xdr:cNvPr>
        <xdr:cNvSpPr txBox="1"/>
      </xdr:nvSpPr>
      <xdr:spPr>
        <a:xfrm>
          <a:off x="5041900" y="758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137281</xdr:rowOff>
    </xdr:from>
    <xdr:to>
      <xdr:col>19</xdr:col>
      <xdr:colOff>184150</xdr:colOff>
      <xdr:row>45</xdr:row>
      <xdr:rowOff>67431</xdr:rowOff>
    </xdr:to>
    <xdr:sp macro="" textlink="">
      <xdr:nvSpPr>
        <xdr:cNvPr id="91" name="楕円 90">
          <a:extLst>
            <a:ext uri="{FF2B5EF4-FFF2-40B4-BE49-F238E27FC236}">
              <a16:creationId xmlns:a16="http://schemas.microsoft.com/office/drawing/2014/main" id="{5066E110-E9B1-4A39-BDB6-494AC3384E1D}"/>
            </a:ext>
          </a:extLst>
        </xdr:cNvPr>
        <xdr:cNvSpPr/>
      </xdr:nvSpPr>
      <xdr:spPr>
        <a:xfrm>
          <a:off x="4064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52208</xdr:rowOff>
    </xdr:from>
    <xdr:ext cx="736600" cy="259045"/>
    <xdr:sp macro="" textlink="">
      <xdr:nvSpPr>
        <xdr:cNvPr id="92" name="テキスト ボックス 91">
          <a:extLst>
            <a:ext uri="{FF2B5EF4-FFF2-40B4-BE49-F238E27FC236}">
              <a16:creationId xmlns:a16="http://schemas.microsoft.com/office/drawing/2014/main" id="{F194B9D6-C567-47B9-A7A4-EABD260EB305}"/>
            </a:ext>
          </a:extLst>
        </xdr:cNvPr>
        <xdr:cNvSpPr txBox="1"/>
      </xdr:nvSpPr>
      <xdr:spPr>
        <a:xfrm>
          <a:off x="3733800" y="7767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137281</xdr:rowOff>
    </xdr:from>
    <xdr:to>
      <xdr:col>15</xdr:col>
      <xdr:colOff>133350</xdr:colOff>
      <xdr:row>45</xdr:row>
      <xdr:rowOff>67431</xdr:rowOff>
    </xdr:to>
    <xdr:sp macro="" textlink="">
      <xdr:nvSpPr>
        <xdr:cNvPr id="93" name="楕円 92">
          <a:extLst>
            <a:ext uri="{FF2B5EF4-FFF2-40B4-BE49-F238E27FC236}">
              <a16:creationId xmlns:a16="http://schemas.microsoft.com/office/drawing/2014/main" id="{832920D4-31F5-499F-9B8A-A8925E140060}"/>
            </a:ext>
          </a:extLst>
        </xdr:cNvPr>
        <xdr:cNvSpPr/>
      </xdr:nvSpPr>
      <xdr:spPr>
        <a:xfrm>
          <a:off x="3175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52208</xdr:rowOff>
    </xdr:from>
    <xdr:ext cx="762000" cy="259045"/>
    <xdr:sp macro="" textlink="">
      <xdr:nvSpPr>
        <xdr:cNvPr id="94" name="テキスト ボックス 93">
          <a:extLst>
            <a:ext uri="{FF2B5EF4-FFF2-40B4-BE49-F238E27FC236}">
              <a16:creationId xmlns:a16="http://schemas.microsoft.com/office/drawing/2014/main" id="{79FCF8AB-CD2B-4DD5-AE86-9B1720D7C6E0}"/>
            </a:ext>
          </a:extLst>
        </xdr:cNvPr>
        <xdr:cNvSpPr txBox="1"/>
      </xdr:nvSpPr>
      <xdr:spPr>
        <a:xfrm>
          <a:off x="2844800"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137281</xdr:rowOff>
    </xdr:from>
    <xdr:to>
      <xdr:col>11</xdr:col>
      <xdr:colOff>82550</xdr:colOff>
      <xdr:row>45</xdr:row>
      <xdr:rowOff>67431</xdr:rowOff>
    </xdr:to>
    <xdr:sp macro="" textlink="">
      <xdr:nvSpPr>
        <xdr:cNvPr id="95" name="楕円 94">
          <a:extLst>
            <a:ext uri="{FF2B5EF4-FFF2-40B4-BE49-F238E27FC236}">
              <a16:creationId xmlns:a16="http://schemas.microsoft.com/office/drawing/2014/main" id="{FAD30D07-3694-46B5-BEAC-E4208A9456AA}"/>
            </a:ext>
          </a:extLst>
        </xdr:cNvPr>
        <xdr:cNvSpPr/>
      </xdr:nvSpPr>
      <xdr:spPr>
        <a:xfrm>
          <a:off x="2286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52208</xdr:rowOff>
    </xdr:from>
    <xdr:ext cx="762000" cy="259045"/>
    <xdr:sp macro="" textlink="">
      <xdr:nvSpPr>
        <xdr:cNvPr id="96" name="テキスト ボックス 95">
          <a:extLst>
            <a:ext uri="{FF2B5EF4-FFF2-40B4-BE49-F238E27FC236}">
              <a16:creationId xmlns:a16="http://schemas.microsoft.com/office/drawing/2014/main" id="{A8F7D674-666E-433E-9F8F-DF918904A34D}"/>
            </a:ext>
          </a:extLst>
        </xdr:cNvPr>
        <xdr:cNvSpPr txBox="1"/>
      </xdr:nvSpPr>
      <xdr:spPr>
        <a:xfrm>
          <a:off x="1955800"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137281</xdr:rowOff>
    </xdr:from>
    <xdr:to>
      <xdr:col>7</xdr:col>
      <xdr:colOff>31750</xdr:colOff>
      <xdr:row>45</xdr:row>
      <xdr:rowOff>67431</xdr:rowOff>
    </xdr:to>
    <xdr:sp macro="" textlink="">
      <xdr:nvSpPr>
        <xdr:cNvPr id="97" name="楕円 96">
          <a:extLst>
            <a:ext uri="{FF2B5EF4-FFF2-40B4-BE49-F238E27FC236}">
              <a16:creationId xmlns:a16="http://schemas.microsoft.com/office/drawing/2014/main" id="{48E36092-D761-4A3A-90CD-5FB4FF5CBE61}"/>
            </a:ext>
          </a:extLst>
        </xdr:cNvPr>
        <xdr:cNvSpPr/>
      </xdr:nvSpPr>
      <xdr:spPr>
        <a:xfrm>
          <a:off x="1397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52208</xdr:rowOff>
    </xdr:from>
    <xdr:ext cx="762000" cy="259045"/>
    <xdr:sp macro="" textlink="">
      <xdr:nvSpPr>
        <xdr:cNvPr id="98" name="テキスト ボックス 97">
          <a:extLst>
            <a:ext uri="{FF2B5EF4-FFF2-40B4-BE49-F238E27FC236}">
              <a16:creationId xmlns:a16="http://schemas.microsoft.com/office/drawing/2014/main" id="{7365E50C-E0C8-40E8-B829-CE440FFE9D9B}"/>
            </a:ext>
          </a:extLst>
        </xdr:cNvPr>
        <xdr:cNvSpPr txBox="1"/>
      </xdr:nvSpPr>
      <xdr:spPr>
        <a:xfrm>
          <a:off x="1066800"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D4F33E09-F7EA-4365-BC44-480FB505E77C}"/>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34650C59-9AA3-44A7-B980-3CAFBFE981D6}"/>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2BD85580-63AA-46D0-B81B-1682F609EDAA}"/>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C40B0CCF-248F-4100-89C0-507059B7DEDC}"/>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73B8AC22-12A2-4B03-8006-A88993C84909}"/>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83A25CFC-15C8-4810-9CD2-C2BA0AF50F96}"/>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1EA1E1FC-58DB-4B57-B6D6-0FE49FECA101}"/>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775B5749-B665-4B60-93F7-CECD0242B6F4}"/>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15DB3F94-F13E-4507-9671-D89F7CBAB41B}"/>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178399B1-0371-4F57-9B32-79D665698A94}"/>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CE4B665-1CFA-4721-8BBB-FC885AFC4DE6}"/>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24B54BB5-A7A1-44BC-B1ED-C17A985B7C5C}"/>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808E625E-880F-4376-87B5-EF2145F04F32}"/>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91.5</a:t>
          </a:r>
          <a:r>
            <a:rPr kumimoji="1" lang="ja-JP" altLang="en-US" sz="1300">
              <a:latin typeface="ＭＳ Ｐゴシック" panose="020B0600070205080204" pitchFamily="50" charset="-128"/>
              <a:ea typeface="ＭＳ Ｐゴシック" panose="020B0600070205080204" pitchFamily="50" charset="-128"/>
            </a:rPr>
            <a:t>％から令和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91.8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％ポイント）と若干の増となっており、沖縄県平均より高い状況にあり弾力性が無い状況である。</a:t>
          </a:r>
        </a:p>
        <a:p>
          <a:r>
            <a:rPr kumimoji="1" lang="ja-JP" altLang="en-US" sz="1300">
              <a:latin typeface="ＭＳ Ｐゴシック" panose="020B0600070205080204" pitchFamily="50" charset="-128"/>
              <a:ea typeface="ＭＳ Ｐゴシック" panose="020B0600070205080204" pitchFamily="50" charset="-128"/>
            </a:rPr>
            <a:t>人件費、物件費等の義務的経費の割合が高くなっていることから経常収支比率が高くなっている。</a:t>
          </a:r>
        </a:p>
        <a:p>
          <a:r>
            <a:rPr kumimoji="1" lang="ja-JP" altLang="en-US" sz="1300">
              <a:latin typeface="ＭＳ Ｐゴシック" panose="020B0600070205080204" pitchFamily="50" charset="-128"/>
              <a:ea typeface="ＭＳ Ｐゴシック" panose="020B0600070205080204" pitchFamily="50" charset="-128"/>
            </a:rPr>
            <a:t>超勤手当の抑制や物件費の抑制などによる公営企業の経営改善に取り組み、一般会計から繰出金の抑制に努める。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7A8E9C8D-EDC9-482A-BAA7-922AB8355B3A}"/>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7AE41534-B624-4C88-87FD-540A6D704AF9}"/>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833F58EE-75DD-4037-AA01-ADD626768175}"/>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C5036461-DF1E-413A-AD54-F75A8B8CC7B9}"/>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559F94F8-7632-49C9-831A-7C1F35B19B4B}"/>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1F4EDAF4-97CF-4AAD-8664-D826717AB526}"/>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900D41DB-2B0F-4E60-9FE6-E04F2B00FF7D}"/>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5D362411-CE6C-4834-8576-3C6143D12414}"/>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AB8DEF86-A568-4B29-A2A8-AB0E4A3001E4}"/>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4F84547E-C7DF-4377-AEEA-02CA3700BE41}"/>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FDC44F7B-CC54-4AD0-9196-CDBCAE8C9FBD}"/>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982DC622-44DA-461D-9E39-BBB507193D26}"/>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AFBEBCF0-F67B-4B8A-ADA2-5D47DEA53118}"/>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E48579CC-BCC8-4A40-A12A-7A7DBF0F82E1}"/>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73B16FC0-1812-431D-AF7F-8EE899691A3C}"/>
            </a:ext>
          </a:extLst>
        </xdr:cNvPr>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F3440040-F539-4480-A097-AED0315EE4A1}"/>
            </a:ext>
          </a:extLst>
        </xdr:cNvPr>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2640893E-9864-4350-A64A-378D1338B418}"/>
            </a:ext>
          </a:extLst>
        </xdr:cNvPr>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ECA271DD-FDB2-456B-8BCC-0D5A6E7EFA9C}"/>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863549FE-8392-47A0-9D0F-A18FF2728B89}"/>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169545</xdr:rowOff>
    </xdr:from>
    <xdr:to>
      <xdr:col>23</xdr:col>
      <xdr:colOff>133350</xdr:colOff>
      <xdr:row>66</xdr:row>
      <xdr:rowOff>5334</xdr:rowOff>
    </xdr:to>
    <xdr:cxnSp macro="">
      <xdr:nvCxnSpPr>
        <xdr:cNvPr id="131" name="直線コネクタ 130">
          <a:extLst>
            <a:ext uri="{FF2B5EF4-FFF2-40B4-BE49-F238E27FC236}">
              <a16:creationId xmlns:a16="http://schemas.microsoft.com/office/drawing/2014/main" id="{E2F05912-2282-41D6-B2EE-F4B473AD4194}"/>
            </a:ext>
          </a:extLst>
        </xdr:cNvPr>
        <xdr:cNvCxnSpPr/>
      </xdr:nvCxnSpPr>
      <xdr:spPr>
        <a:xfrm>
          <a:off x="4114800" y="11313795"/>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99204</xdr:rowOff>
    </xdr:from>
    <xdr:ext cx="762000" cy="259045"/>
    <xdr:sp macro="" textlink="">
      <xdr:nvSpPr>
        <xdr:cNvPr id="132" name="財政構造の弾力性平均値テキスト">
          <a:extLst>
            <a:ext uri="{FF2B5EF4-FFF2-40B4-BE49-F238E27FC236}">
              <a16:creationId xmlns:a16="http://schemas.microsoft.com/office/drawing/2014/main" id="{09B6012A-5A35-4F6E-BB3F-F823B780B4BB}"/>
            </a:ext>
          </a:extLst>
        </xdr:cNvPr>
        <xdr:cNvSpPr txBox="1"/>
      </xdr:nvSpPr>
      <xdr:spPr>
        <a:xfrm>
          <a:off x="5041900" y="10900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380F9F1B-9E9D-421C-8877-C28EA185A42D}"/>
            </a:ext>
          </a:extLst>
        </xdr:cNvPr>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169545</xdr:rowOff>
    </xdr:from>
    <xdr:to>
      <xdr:col>19</xdr:col>
      <xdr:colOff>133350</xdr:colOff>
      <xdr:row>66</xdr:row>
      <xdr:rowOff>12573</xdr:rowOff>
    </xdr:to>
    <xdr:cxnSp macro="">
      <xdr:nvCxnSpPr>
        <xdr:cNvPr id="134" name="直線コネクタ 133">
          <a:extLst>
            <a:ext uri="{FF2B5EF4-FFF2-40B4-BE49-F238E27FC236}">
              <a16:creationId xmlns:a16="http://schemas.microsoft.com/office/drawing/2014/main" id="{4CA533B8-6962-460D-AE80-28E04779562B}"/>
            </a:ext>
          </a:extLst>
        </xdr:cNvPr>
        <xdr:cNvCxnSpPr/>
      </xdr:nvCxnSpPr>
      <xdr:spPr>
        <a:xfrm flipV="1">
          <a:off x="3225800" y="1131379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DB583D71-6FA6-428C-87F9-3A9A2436EE8C}"/>
            </a:ext>
          </a:extLst>
        </xdr:cNvPr>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117238</xdr:rowOff>
    </xdr:from>
    <xdr:ext cx="736600" cy="259045"/>
    <xdr:sp macro="" textlink="">
      <xdr:nvSpPr>
        <xdr:cNvPr id="136" name="テキスト ボックス 135">
          <a:extLst>
            <a:ext uri="{FF2B5EF4-FFF2-40B4-BE49-F238E27FC236}">
              <a16:creationId xmlns:a16="http://schemas.microsoft.com/office/drawing/2014/main" id="{E0CAC291-25A9-47EF-A6E1-F211D5465C81}"/>
            </a:ext>
          </a:extLst>
        </xdr:cNvPr>
        <xdr:cNvSpPr txBox="1"/>
      </xdr:nvSpPr>
      <xdr:spPr>
        <a:xfrm>
          <a:off x="3733800" y="1074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12573</xdr:rowOff>
    </xdr:from>
    <xdr:to>
      <xdr:col>15</xdr:col>
      <xdr:colOff>82550</xdr:colOff>
      <xdr:row>66</xdr:row>
      <xdr:rowOff>150114</xdr:rowOff>
    </xdr:to>
    <xdr:cxnSp macro="">
      <xdr:nvCxnSpPr>
        <xdr:cNvPr id="137" name="直線コネクタ 136">
          <a:extLst>
            <a:ext uri="{FF2B5EF4-FFF2-40B4-BE49-F238E27FC236}">
              <a16:creationId xmlns:a16="http://schemas.microsoft.com/office/drawing/2014/main" id="{DF3AACED-3EB9-46E0-95DE-ED4236A7F7C1}"/>
            </a:ext>
          </a:extLst>
        </xdr:cNvPr>
        <xdr:cNvCxnSpPr/>
      </xdr:nvCxnSpPr>
      <xdr:spPr>
        <a:xfrm flipV="1">
          <a:off x="2336800" y="11328273"/>
          <a:ext cx="8890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138176</xdr:rowOff>
    </xdr:from>
    <xdr:to>
      <xdr:col>15</xdr:col>
      <xdr:colOff>133350</xdr:colOff>
      <xdr:row>65</xdr:row>
      <xdr:rowOff>68326</xdr:rowOff>
    </xdr:to>
    <xdr:sp macro="" textlink="">
      <xdr:nvSpPr>
        <xdr:cNvPr id="138" name="フローチャート: 判断 137">
          <a:extLst>
            <a:ext uri="{FF2B5EF4-FFF2-40B4-BE49-F238E27FC236}">
              <a16:creationId xmlns:a16="http://schemas.microsoft.com/office/drawing/2014/main" id="{A7C75C78-089B-4987-9C64-88E0CB2B1E6B}"/>
            </a:ext>
          </a:extLst>
        </xdr:cNvPr>
        <xdr:cNvSpPr/>
      </xdr:nvSpPr>
      <xdr:spPr>
        <a:xfrm>
          <a:off x="3175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78503</xdr:rowOff>
    </xdr:from>
    <xdr:ext cx="762000" cy="259045"/>
    <xdr:sp macro="" textlink="">
      <xdr:nvSpPr>
        <xdr:cNvPr id="139" name="テキスト ボックス 138">
          <a:extLst>
            <a:ext uri="{FF2B5EF4-FFF2-40B4-BE49-F238E27FC236}">
              <a16:creationId xmlns:a16="http://schemas.microsoft.com/office/drawing/2014/main" id="{B6012F3E-66FE-46F0-9E5A-131DD3C30CFA}"/>
            </a:ext>
          </a:extLst>
        </xdr:cNvPr>
        <xdr:cNvSpPr txBox="1"/>
      </xdr:nvSpPr>
      <xdr:spPr>
        <a:xfrm>
          <a:off x="2844800" y="1087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150114</xdr:rowOff>
    </xdr:from>
    <xdr:to>
      <xdr:col>11</xdr:col>
      <xdr:colOff>31750</xdr:colOff>
      <xdr:row>66</xdr:row>
      <xdr:rowOff>157353</xdr:rowOff>
    </xdr:to>
    <xdr:cxnSp macro="">
      <xdr:nvCxnSpPr>
        <xdr:cNvPr id="140" name="直線コネクタ 139">
          <a:extLst>
            <a:ext uri="{FF2B5EF4-FFF2-40B4-BE49-F238E27FC236}">
              <a16:creationId xmlns:a16="http://schemas.microsoft.com/office/drawing/2014/main" id="{EC62C3D8-0960-46FA-959F-F412A30F8DBF}"/>
            </a:ext>
          </a:extLst>
        </xdr:cNvPr>
        <xdr:cNvCxnSpPr/>
      </xdr:nvCxnSpPr>
      <xdr:spPr>
        <a:xfrm flipV="1">
          <a:off x="1447800" y="1146581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xdr:rowOff>
    </xdr:from>
    <xdr:to>
      <xdr:col>11</xdr:col>
      <xdr:colOff>82550</xdr:colOff>
      <xdr:row>65</xdr:row>
      <xdr:rowOff>106934</xdr:rowOff>
    </xdr:to>
    <xdr:sp macro="" textlink="">
      <xdr:nvSpPr>
        <xdr:cNvPr id="141" name="フローチャート: 判断 140">
          <a:extLst>
            <a:ext uri="{FF2B5EF4-FFF2-40B4-BE49-F238E27FC236}">
              <a16:creationId xmlns:a16="http://schemas.microsoft.com/office/drawing/2014/main" id="{B10FAAE0-B908-4CF5-A1BB-B917BA54F674}"/>
            </a:ext>
          </a:extLst>
        </xdr:cNvPr>
        <xdr:cNvSpPr/>
      </xdr:nvSpPr>
      <xdr:spPr>
        <a:xfrm>
          <a:off x="2286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117111</xdr:rowOff>
    </xdr:from>
    <xdr:ext cx="762000" cy="259045"/>
    <xdr:sp macro="" textlink="">
      <xdr:nvSpPr>
        <xdr:cNvPr id="142" name="テキスト ボックス 141">
          <a:extLst>
            <a:ext uri="{FF2B5EF4-FFF2-40B4-BE49-F238E27FC236}">
              <a16:creationId xmlns:a16="http://schemas.microsoft.com/office/drawing/2014/main" id="{28E560B5-B5CC-4821-935F-48C75748DFCA}"/>
            </a:ext>
          </a:extLst>
        </xdr:cNvPr>
        <xdr:cNvSpPr txBox="1"/>
      </xdr:nvSpPr>
      <xdr:spPr>
        <a:xfrm>
          <a:off x="1955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43" name="フローチャート: 判断 142">
          <a:extLst>
            <a:ext uri="{FF2B5EF4-FFF2-40B4-BE49-F238E27FC236}">
              <a16:creationId xmlns:a16="http://schemas.microsoft.com/office/drawing/2014/main" id="{016BE050-B1C9-4466-A977-CFBF710A83F8}"/>
            </a:ext>
          </a:extLst>
        </xdr:cNvPr>
        <xdr:cNvSpPr/>
      </xdr:nvSpPr>
      <xdr:spPr>
        <a:xfrm>
          <a:off x="1397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150893</xdr:rowOff>
    </xdr:from>
    <xdr:ext cx="762000" cy="259045"/>
    <xdr:sp macro="" textlink="">
      <xdr:nvSpPr>
        <xdr:cNvPr id="144" name="テキスト ボックス 143">
          <a:extLst>
            <a:ext uri="{FF2B5EF4-FFF2-40B4-BE49-F238E27FC236}">
              <a16:creationId xmlns:a16="http://schemas.microsoft.com/office/drawing/2014/main" id="{04D7D8EC-F45C-4A49-A525-AF93D8F71EA0}"/>
            </a:ext>
          </a:extLst>
        </xdr:cNvPr>
        <xdr:cNvSpPr txBox="1"/>
      </xdr:nvSpPr>
      <xdr:spPr>
        <a:xfrm>
          <a:off x="1066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833F195E-05B8-4499-9C07-CE1CF1EE6285}"/>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814382F9-71A6-4440-8017-BBD9062E2D5E}"/>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2799B847-E554-42E5-B1B8-3BAEA320C0B5}"/>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7B4F294A-DE5D-41C4-93C6-03002F55B059}"/>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E358D102-1E96-4330-9CA8-0354B250E169}"/>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125984</xdr:rowOff>
    </xdr:from>
    <xdr:to>
      <xdr:col>23</xdr:col>
      <xdr:colOff>184150</xdr:colOff>
      <xdr:row>66</xdr:row>
      <xdr:rowOff>56134</xdr:rowOff>
    </xdr:to>
    <xdr:sp macro="" textlink="">
      <xdr:nvSpPr>
        <xdr:cNvPr id="150" name="楕円 149">
          <a:extLst>
            <a:ext uri="{FF2B5EF4-FFF2-40B4-BE49-F238E27FC236}">
              <a16:creationId xmlns:a16="http://schemas.microsoft.com/office/drawing/2014/main" id="{C16B6790-169E-4EB2-BB54-275205DD5F04}"/>
            </a:ext>
          </a:extLst>
        </xdr:cNvPr>
        <xdr:cNvSpPr/>
      </xdr:nvSpPr>
      <xdr:spPr>
        <a:xfrm>
          <a:off x="4902200" y="112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98061</xdr:rowOff>
    </xdr:from>
    <xdr:ext cx="762000" cy="259045"/>
    <xdr:sp macro="" textlink="">
      <xdr:nvSpPr>
        <xdr:cNvPr id="151" name="財政構造の弾力性該当値テキスト">
          <a:extLst>
            <a:ext uri="{FF2B5EF4-FFF2-40B4-BE49-F238E27FC236}">
              <a16:creationId xmlns:a16="http://schemas.microsoft.com/office/drawing/2014/main" id="{A37FBC14-F90D-4D19-B37C-B4511BFD7E8C}"/>
            </a:ext>
          </a:extLst>
        </xdr:cNvPr>
        <xdr:cNvSpPr txBox="1"/>
      </xdr:nvSpPr>
      <xdr:spPr>
        <a:xfrm>
          <a:off x="5041900" y="1124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118745</xdr:rowOff>
    </xdr:from>
    <xdr:to>
      <xdr:col>19</xdr:col>
      <xdr:colOff>184150</xdr:colOff>
      <xdr:row>66</xdr:row>
      <xdr:rowOff>48895</xdr:rowOff>
    </xdr:to>
    <xdr:sp macro="" textlink="">
      <xdr:nvSpPr>
        <xdr:cNvPr id="152" name="楕円 151">
          <a:extLst>
            <a:ext uri="{FF2B5EF4-FFF2-40B4-BE49-F238E27FC236}">
              <a16:creationId xmlns:a16="http://schemas.microsoft.com/office/drawing/2014/main" id="{782B016C-5A02-40E7-8B67-FC3E9156DB94}"/>
            </a:ext>
          </a:extLst>
        </xdr:cNvPr>
        <xdr:cNvSpPr/>
      </xdr:nvSpPr>
      <xdr:spPr>
        <a:xfrm>
          <a:off x="4064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33672</xdr:rowOff>
    </xdr:from>
    <xdr:ext cx="736600" cy="259045"/>
    <xdr:sp macro="" textlink="">
      <xdr:nvSpPr>
        <xdr:cNvPr id="153" name="テキスト ボックス 152">
          <a:extLst>
            <a:ext uri="{FF2B5EF4-FFF2-40B4-BE49-F238E27FC236}">
              <a16:creationId xmlns:a16="http://schemas.microsoft.com/office/drawing/2014/main" id="{318EE88F-A886-44FD-9CC6-73CB9AFA40BA}"/>
            </a:ext>
          </a:extLst>
        </xdr:cNvPr>
        <xdr:cNvSpPr txBox="1"/>
      </xdr:nvSpPr>
      <xdr:spPr>
        <a:xfrm>
          <a:off x="3733800" y="11349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133223</xdr:rowOff>
    </xdr:from>
    <xdr:to>
      <xdr:col>15</xdr:col>
      <xdr:colOff>133350</xdr:colOff>
      <xdr:row>66</xdr:row>
      <xdr:rowOff>63373</xdr:rowOff>
    </xdr:to>
    <xdr:sp macro="" textlink="">
      <xdr:nvSpPr>
        <xdr:cNvPr id="154" name="楕円 153">
          <a:extLst>
            <a:ext uri="{FF2B5EF4-FFF2-40B4-BE49-F238E27FC236}">
              <a16:creationId xmlns:a16="http://schemas.microsoft.com/office/drawing/2014/main" id="{C48CB1E2-ADFE-4DAC-842B-9E7D75FCD41B}"/>
            </a:ext>
          </a:extLst>
        </xdr:cNvPr>
        <xdr:cNvSpPr/>
      </xdr:nvSpPr>
      <xdr:spPr>
        <a:xfrm>
          <a:off x="3175000" y="1127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48150</xdr:rowOff>
    </xdr:from>
    <xdr:ext cx="762000" cy="259045"/>
    <xdr:sp macro="" textlink="">
      <xdr:nvSpPr>
        <xdr:cNvPr id="155" name="テキスト ボックス 154">
          <a:extLst>
            <a:ext uri="{FF2B5EF4-FFF2-40B4-BE49-F238E27FC236}">
              <a16:creationId xmlns:a16="http://schemas.microsoft.com/office/drawing/2014/main" id="{E9A34176-CDF4-492A-964D-220370B5750A}"/>
            </a:ext>
          </a:extLst>
        </xdr:cNvPr>
        <xdr:cNvSpPr txBox="1"/>
      </xdr:nvSpPr>
      <xdr:spPr>
        <a:xfrm>
          <a:off x="2844800" y="11363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99314</xdr:rowOff>
    </xdr:from>
    <xdr:to>
      <xdr:col>11</xdr:col>
      <xdr:colOff>82550</xdr:colOff>
      <xdr:row>67</xdr:row>
      <xdr:rowOff>29464</xdr:rowOff>
    </xdr:to>
    <xdr:sp macro="" textlink="">
      <xdr:nvSpPr>
        <xdr:cNvPr id="156" name="楕円 155">
          <a:extLst>
            <a:ext uri="{FF2B5EF4-FFF2-40B4-BE49-F238E27FC236}">
              <a16:creationId xmlns:a16="http://schemas.microsoft.com/office/drawing/2014/main" id="{FE5F9400-A13A-4E90-85AE-7380F9C22530}"/>
            </a:ext>
          </a:extLst>
        </xdr:cNvPr>
        <xdr:cNvSpPr/>
      </xdr:nvSpPr>
      <xdr:spPr>
        <a:xfrm>
          <a:off x="2286000" y="1141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14241</xdr:rowOff>
    </xdr:from>
    <xdr:ext cx="762000" cy="259045"/>
    <xdr:sp macro="" textlink="">
      <xdr:nvSpPr>
        <xdr:cNvPr id="157" name="テキスト ボックス 156">
          <a:extLst>
            <a:ext uri="{FF2B5EF4-FFF2-40B4-BE49-F238E27FC236}">
              <a16:creationId xmlns:a16="http://schemas.microsoft.com/office/drawing/2014/main" id="{7E319D24-FEB4-4BFF-84A4-51FD56C38421}"/>
            </a:ext>
          </a:extLst>
        </xdr:cNvPr>
        <xdr:cNvSpPr txBox="1"/>
      </xdr:nvSpPr>
      <xdr:spPr>
        <a:xfrm>
          <a:off x="1955800" y="1150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106553</xdr:rowOff>
    </xdr:from>
    <xdr:to>
      <xdr:col>7</xdr:col>
      <xdr:colOff>31750</xdr:colOff>
      <xdr:row>67</xdr:row>
      <xdr:rowOff>36703</xdr:rowOff>
    </xdr:to>
    <xdr:sp macro="" textlink="">
      <xdr:nvSpPr>
        <xdr:cNvPr id="158" name="楕円 157">
          <a:extLst>
            <a:ext uri="{FF2B5EF4-FFF2-40B4-BE49-F238E27FC236}">
              <a16:creationId xmlns:a16="http://schemas.microsoft.com/office/drawing/2014/main" id="{E03B670E-0A98-4A39-83B1-D181571C1989}"/>
            </a:ext>
          </a:extLst>
        </xdr:cNvPr>
        <xdr:cNvSpPr/>
      </xdr:nvSpPr>
      <xdr:spPr>
        <a:xfrm>
          <a:off x="1397000" y="1142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21480</xdr:rowOff>
    </xdr:from>
    <xdr:ext cx="762000" cy="259045"/>
    <xdr:sp macro="" textlink="">
      <xdr:nvSpPr>
        <xdr:cNvPr id="159" name="テキスト ボックス 158">
          <a:extLst>
            <a:ext uri="{FF2B5EF4-FFF2-40B4-BE49-F238E27FC236}">
              <a16:creationId xmlns:a16="http://schemas.microsoft.com/office/drawing/2014/main" id="{229AB44E-7D45-4DE1-9280-58BA50BF4758}"/>
            </a:ext>
          </a:extLst>
        </xdr:cNvPr>
        <xdr:cNvSpPr txBox="1"/>
      </xdr:nvSpPr>
      <xdr:spPr>
        <a:xfrm>
          <a:off x="1066800" y="11508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3F6056BA-B346-45B3-9CEF-61E0A0C9816F}"/>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E9795AEF-3472-4BC4-8DA6-784B00520289}"/>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4CE6C5AB-CF25-45BB-98DA-1456C55160A6}"/>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[1,274,707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8FD3C5EA-5BE2-4AAE-BF89-A3994EEE293D}"/>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29FDA171-0B88-4730-A814-EB106504EC5A}"/>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A147F057-2D2A-4213-A577-5C38E99B3E3E}"/>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C95EDF66-AFD8-4CB7-B698-4BA1D8A009A9}"/>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6C1A721B-7AF8-44A7-AC73-0C3E1A0071AD}"/>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53B77E3-1F64-42CA-83F1-E0C604E4407F}"/>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4A33969B-AA0A-422B-A281-957E467E5DD5}"/>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5053A110-EDE9-4FF5-BF96-87B42B092A16}"/>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45DE2D8E-66C6-4213-85EA-339F09EE56A3}"/>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B4F97622-D0D7-4A2C-8C89-A421CE6A222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１島１村で小規模自治体である本村は、通常の行政サービスだけではなく空港や航路もあることから、フェリーや船舶事務所及び空港に職員を配置しなければならない状況にある。引き続き、定員管理の適正化に努めるとともに、超勤手当の抑制や物件費（需用費や委託料等）の義務的経費削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A044B6E9-A745-45DE-9D91-9E9490C76373}"/>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50F58D27-0C95-4730-8232-05B0FA3B785E}"/>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5A8C5741-BB26-40F0-8873-2CCDFFFFF1B5}"/>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A0338695-9282-4CC6-A77C-EC9488D1FADB}"/>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CE40CE42-D797-484C-B64F-EBF5606A358E}"/>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D945F9FB-C2FB-4A73-B96F-7D9ABA5BBCC8}"/>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6534CD63-8BB0-4CF9-8C1D-09009CBADC0B}"/>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DC8916FC-6D5A-4C71-B3C6-CF882A90B45E}"/>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F7CA0103-F02B-49F7-9981-D03BBB0968F5}"/>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81431F5B-0CD8-425F-86B5-AAAA8C917951}"/>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C1D1D912-A17A-4B7D-8941-E30A123FA9FA}"/>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5DD084F1-DCCE-4BDA-BEF0-A0E26588995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1A5AE242-19D2-4EA8-94A4-DEAC81E6D9BA}"/>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486D48F6-C5B3-4072-A6F4-492CE813BB46}"/>
            </a:ext>
          </a:extLst>
        </xdr:cNvPr>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0AA5604F-4D06-4505-B12E-2BAAFF158399}"/>
            </a:ext>
          </a:extLst>
        </xdr:cNvPr>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2E425B94-C9ED-4D80-9D41-224290FC6DC2}"/>
            </a:ext>
          </a:extLst>
        </xdr:cNvPr>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5185AB61-A46B-4D99-A5C7-58527382FB65}"/>
            </a:ext>
          </a:extLst>
        </xdr:cNvPr>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BB650EEE-358B-45DF-B093-7232112574FC}"/>
            </a:ext>
          </a:extLst>
        </xdr:cNvPr>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54022</xdr:rowOff>
    </xdr:from>
    <xdr:to>
      <xdr:col>23</xdr:col>
      <xdr:colOff>133350</xdr:colOff>
      <xdr:row>84</xdr:row>
      <xdr:rowOff>94473</xdr:rowOff>
    </xdr:to>
    <xdr:cxnSp macro="">
      <xdr:nvCxnSpPr>
        <xdr:cNvPr id="191" name="直線コネクタ 190">
          <a:extLst>
            <a:ext uri="{FF2B5EF4-FFF2-40B4-BE49-F238E27FC236}">
              <a16:creationId xmlns:a16="http://schemas.microsoft.com/office/drawing/2014/main" id="{11E1AC70-A964-49BE-B1D0-977769FCC499}"/>
            </a:ext>
          </a:extLst>
        </xdr:cNvPr>
        <xdr:cNvCxnSpPr/>
      </xdr:nvCxnSpPr>
      <xdr:spPr>
        <a:xfrm>
          <a:off x="4114800" y="14455822"/>
          <a:ext cx="838200" cy="4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55768</xdr:rowOff>
    </xdr:from>
    <xdr:ext cx="762000" cy="259045"/>
    <xdr:sp macro="" textlink="">
      <xdr:nvSpPr>
        <xdr:cNvPr id="192" name="人件費・物件費等の状況平均値テキスト">
          <a:extLst>
            <a:ext uri="{FF2B5EF4-FFF2-40B4-BE49-F238E27FC236}">
              <a16:creationId xmlns:a16="http://schemas.microsoft.com/office/drawing/2014/main" id="{0B3EAEAA-B5A0-405D-A490-CC2BB2FAFAC9}"/>
            </a:ext>
          </a:extLst>
        </xdr:cNvPr>
        <xdr:cNvSpPr txBox="1"/>
      </xdr:nvSpPr>
      <xdr:spPr>
        <a:xfrm>
          <a:off x="5041900" y="13943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86449DA3-3D76-4282-99DF-5CDD95171457}"/>
            </a:ext>
          </a:extLst>
        </xdr:cNvPr>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32882</xdr:rowOff>
    </xdr:from>
    <xdr:to>
      <xdr:col>19</xdr:col>
      <xdr:colOff>133350</xdr:colOff>
      <xdr:row>84</xdr:row>
      <xdr:rowOff>54022</xdr:rowOff>
    </xdr:to>
    <xdr:cxnSp macro="">
      <xdr:nvCxnSpPr>
        <xdr:cNvPr id="194" name="直線コネクタ 193">
          <a:extLst>
            <a:ext uri="{FF2B5EF4-FFF2-40B4-BE49-F238E27FC236}">
              <a16:creationId xmlns:a16="http://schemas.microsoft.com/office/drawing/2014/main" id="{353F509C-ED1D-41DB-8BE0-563DCEA98014}"/>
            </a:ext>
          </a:extLst>
        </xdr:cNvPr>
        <xdr:cNvCxnSpPr/>
      </xdr:nvCxnSpPr>
      <xdr:spPr>
        <a:xfrm>
          <a:off x="3225800" y="14434682"/>
          <a:ext cx="889000" cy="2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BAE2F0CC-8020-4EE9-9288-C1AC7EFEBF6B}"/>
            </a:ext>
          </a:extLst>
        </xdr:cNvPr>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127026</xdr:rowOff>
    </xdr:from>
    <xdr:ext cx="736600" cy="259045"/>
    <xdr:sp macro="" textlink="">
      <xdr:nvSpPr>
        <xdr:cNvPr id="196" name="テキスト ボックス 195">
          <a:extLst>
            <a:ext uri="{FF2B5EF4-FFF2-40B4-BE49-F238E27FC236}">
              <a16:creationId xmlns:a16="http://schemas.microsoft.com/office/drawing/2014/main" id="{B64F6640-9A7C-4F21-8DEC-29AFCD89F0D9}"/>
            </a:ext>
          </a:extLst>
        </xdr:cNvPr>
        <xdr:cNvSpPr txBox="1"/>
      </xdr:nvSpPr>
      <xdr:spPr>
        <a:xfrm>
          <a:off x="3733800" y="13843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32882</xdr:rowOff>
    </xdr:from>
    <xdr:to>
      <xdr:col>15</xdr:col>
      <xdr:colOff>82550</xdr:colOff>
      <xdr:row>84</xdr:row>
      <xdr:rowOff>38562</xdr:rowOff>
    </xdr:to>
    <xdr:cxnSp macro="">
      <xdr:nvCxnSpPr>
        <xdr:cNvPr id="197" name="直線コネクタ 196">
          <a:extLst>
            <a:ext uri="{FF2B5EF4-FFF2-40B4-BE49-F238E27FC236}">
              <a16:creationId xmlns:a16="http://schemas.microsoft.com/office/drawing/2014/main" id="{9EBA2722-2642-4DF8-91D2-7743AA741837}"/>
            </a:ext>
          </a:extLst>
        </xdr:cNvPr>
        <xdr:cNvCxnSpPr/>
      </xdr:nvCxnSpPr>
      <xdr:spPr>
        <a:xfrm flipV="1">
          <a:off x="2336800" y="14434682"/>
          <a:ext cx="889000" cy="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20131</xdr:rowOff>
    </xdr:from>
    <xdr:to>
      <xdr:col>15</xdr:col>
      <xdr:colOff>133350</xdr:colOff>
      <xdr:row>82</xdr:row>
      <xdr:rowOff>121731</xdr:rowOff>
    </xdr:to>
    <xdr:sp macro="" textlink="">
      <xdr:nvSpPr>
        <xdr:cNvPr id="198" name="フローチャート: 判断 197">
          <a:extLst>
            <a:ext uri="{FF2B5EF4-FFF2-40B4-BE49-F238E27FC236}">
              <a16:creationId xmlns:a16="http://schemas.microsoft.com/office/drawing/2014/main" id="{8853DE32-705D-41D4-BC4B-67C068489A0A}"/>
            </a:ext>
          </a:extLst>
        </xdr:cNvPr>
        <xdr:cNvSpPr/>
      </xdr:nvSpPr>
      <xdr:spPr>
        <a:xfrm>
          <a:off x="3175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131908</xdr:rowOff>
    </xdr:from>
    <xdr:ext cx="762000" cy="259045"/>
    <xdr:sp macro="" textlink="">
      <xdr:nvSpPr>
        <xdr:cNvPr id="199" name="テキスト ボックス 198">
          <a:extLst>
            <a:ext uri="{FF2B5EF4-FFF2-40B4-BE49-F238E27FC236}">
              <a16:creationId xmlns:a16="http://schemas.microsoft.com/office/drawing/2014/main" id="{1134DAC5-105C-4BD9-899D-EC77F8182616}"/>
            </a:ext>
          </a:extLst>
        </xdr:cNvPr>
        <xdr:cNvSpPr txBox="1"/>
      </xdr:nvSpPr>
      <xdr:spPr>
        <a:xfrm>
          <a:off x="2844800" y="1384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170921</xdr:rowOff>
    </xdr:from>
    <xdr:to>
      <xdr:col>11</xdr:col>
      <xdr:colOff>31750</xdr:colOff>
      <xdr:row>84</xdr:row>
      <xdr:rowOff>38562</xdr:rowOff>
    </xdr:to>
    <xdr:cxnSp macro="">
      <xdr:nvCxnSpPr>
        <xdr:cNvPr id="200" name="直線コネクタ 199">
          <a:extLst>
            <a:ext uri="{FF2B5EF4-FFF2-40B4-BE49-F238E27FC236}">
              <a16:creationId xmlns:a16="http://schemas.microsoft.com/office/drawing/2014/main" id="{500D943D-5307-4B3A-9B32-C9DD69E89E6B}"/>
            </a:ext>
          </a:extLst>
        </xdr:cNvPr>
        <xdr:cNvCxnSpPr/>
      </xdr:nvCxnSpPr>
      <xdr:spPr>
        <a:xfrm>
          <a:off x="1447800" y="14401271"/>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12669</xdr:rowOff>
    </xdr:from>
    <xdr:to>
      <xdr:col>11</xdr:col>
      <xdr:colOff>82550</xdr:colOff>
      <xdr:row>82</xdr:row>
      <xdr:rowOff>114269</xdr:rowOff>
    </xdr:to>
    <xdr:sp macro="" textlink="">
      <xdr:nvSpPr>
        <xdr:cNvPr id="201" name="フローチャート: 判断 200">
          <a:extLst>
            <a:ext uri="{FF2B5EF4-FFF2-40B4-BE49-F238E27FC236}">
              <a16:creationId xmlns:a16="http://schemas.microsoft.com/office/drawing/2014/main" id="{619FA8A7-0711-419A-920C-B31E9A5086F1}"/>
            </a:ext>
          </a:extLst>
        </xdr:cNvPr>
        <xdr:cNvSpPr/>
      </xdr:nvSpPr>
      <xdr:spPr>
        <a:xfrm>
          <a:off x="2286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124446</xdr:rowOff>
    </xdr:from>
    <xdr:ext cx="762000" cy="259045"/>
    <xdr:sp macro="" textlink="">
      <xdr:nvSpPr>
        <xdr:cNvPr id="202" name="テキスト ボックス 201">
          <a:extLst>
            <a:ext uri="{FF2B5EF4-FFF2-40B4-BE49-F238E27FC236}">
              <a16:creationId xmlns:a16="http://schemas.microsoft.com/office/drawing/2014/main" id="{6DE92413-69CF-4B57-9D57-FB72745F127A}"/>
            </a:ext>
          </a:extLst>
        </xdr:cNvPr>
        <xdr:cNvSpPr txBox="1"/>
      </xdr:nvSpPr>
      <xdr:spPr>
        <a:xfrm>
          <a:off x="1955800" y="1384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12274</xdr:rowOff>
    </xdr:from>
    <xdr:to>
      <xdr:col>7</xdr:col>
      <xdr:colOff>31750</xdr:colOff>
      <xdr:row>82</xdr:row>
      <xdr:rowOff>113874</xdr:rowOff>
    </xdr:to>
    <xdr:sp macro="" textlink="">
      <xdr:nvSpPr>
        <xdr:cNvPr id="203" name="フローチャート: 判断 202">
          <a:extLst>
            <a:ext uri="{FF2B5EF4-FFF2-40B4-BE49-F238E27FC236}">
              <a16:creationId xmlns:a16="http://schemas.microsoft.com/office/drawing/2014/main" id="{BD755B5B-EC4E-48E9-BECD-3B2740C1D96D}"/>
            </a:ext>
          </a:extLst>
        </xdr:cNvPr>
        <xdr:cNvSpPr/>
      </xdr:nvSpPr>
      <xdr:spPr>
        <a:xfrm>
          <a:off x="1397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124051</xdr:rowOff>
    </xdr:from>
    <xdr:ext cx="762000" cy="259045"/>
    <xdr:sp macro="" textlink="">
      <xdr:nvSpPr>
        <xdr:cNvPr id="204" name="テキスト ボックス 203">
          <a:extLst>
            <a:ext uri="{FF2B5EF4-FFF2-40B4-BE49-F238E27FC236}">
              <a16:creationId xmlns:a16="http://schemas.microsoft.com/office/drawing/2014/main" id="{2696653B-530D-44C4-9CAE-3CE7BA0FA623}"/>
            </a:ext>
          </a:extLst>
        </xdr:cNvPr>
        <xdr:cNvSpPr txBox="1"/>
      </xdr:nvSpPr>
      <xdr:spPr>
        <a:xfrm>
          <a:off x="1066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4E526D4C-0CB6-4025-B6CF-2E36C2B2D99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13554A0A-3810-414B-9FC1-BB7A85A041D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AA3C939B-5359-4D7E-B566-5337A3388084}"/>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62ACB3B9-E073-4A73-B59F-3792F84F1F07}"/>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6F2F39D3-B059-4182-9052-D0639A0CA9A8}"/>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43673</xdr:rowOff>
    </xdr:from>
    <xdr:to>
      <xdr:col>23</xdr:col>
      <xdr:colOff>184150</xdr:colOff>
      <xdr:row>84</xdr:row>
      <xdr:rowOff>145273</xdr:rowOff>
    </xdr:to>
    <xdr:sp macro="" textlink="">
      <xdr:nvSpPr>
        <xdr:cNvPr id="210" name="楕円 209">
          <a:extLst>
            <a:ext uri="{FF2B5EF4-FFF2-40B4-BE49-F238E27FC236}">
              <a16:creationId xmlns:a16="http://schemas.microsoft.com/office/drawing/2014/main" id="{76D2B839-8D57-4262-888F-C709BBAEB4B1}"/>
            </a:ext>
          </a:extLst>
        </xdr:cNvPr>
        <xdr:cNvSpPr/>
      </xdr:nvSpPr>
      <xdr:spPr>
        <a:xfrm>
          <a:off x="4902200" y="1444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15750</xdr:rowOff>
    </xdr:from>
    <xdr:ext cx="762000" cy="259045"/>
    <xdr:sp macro="" textlink="">
      <xdr:nvSpPr>
        <xdr:cNvPr id="211" name="人件費・物件費等の状況該当値テキスト">
          <a:extLst>
            <a:ext uri="{FF2B5EF4-FFF2-40B4-BE49-F238E27FC236}">
              <a16:creationId xmlns:a16="http://schemas.microsoft.com/office/drawing/2014/main" id="{814A157D-A15C-4CE2-ACF6-58E25F524FD9}"/>
            </a:ext>
          </a:extLst>
        </xdr:cNvPr>
        <xdr:cNvSpPr txBox="1"/>
      </xdr:nvSpPr>
      <xdr:spPr>
        <a:xfrm>
          <a:off x="5041900" y="14417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3222</xdr:rowOff>
    </xdr:from>
    <xdr:to>
      <xdr:col>19</xdr:col>
      <xdr:colOff>184150</xdr:colOff>
      <xdr:row>84</xdr:row>
      <xdr:rowOff>104822</xdr:rowOff>
    </xdr:to>
    <xdr:sp macro="" textlink="">
      <xdr:nvSpPr>
        <xdr:cNvPr id="212" name="楕円 211">
          <a:extLst>
            <a:ext uri="{FF2B5EF4-FFF2-40B4-BE49-F238E27FC236}">
              <a16:creationId xmlns:a16="http://schemas.microsoft.com/office/drawing/2014/main" id="{5C775F5C-4424-49E0-BD49-30156E1E7173}"/>
            </a:ext>
          </a:extLst>
        </xdr:cNvPr>
        <xdr:cNvSpPr/>
      </xdr:nvSpPr>
      <xdr:spPr>
        <a:xfrm>
          <a:off x="4064000" y="1440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89599</xdr:rowOff>
    </xdr:from>
    <xdr:ext cx="736600" cy="259045"/>
    <xdr:sp macro="" textlink="">
      <xdr:nvSpPr>
        <xdr:cNvPr id="213" name="テキスト ボックス 212">
          <a:extLst>
            <a:ext uri="{FF2B5EF4-FFF2-40B4-BE49-F238E27FC236}">
              <a16:creationId xmlns:a16="http://schemas.microsoft.com/office/drawing/2014/main" id="{4E9730D7-17DA-4005-B576-3B74A0289660}"/>
            </a:ext>
          </a:extLst>
        </xdr:cNvPr>
        <xdr:cNvSpPr txBox="1"/>
      </xdr:nvSpPr>
      <xdr:spPr>
        <a:xfrm>
          <a:off x="3733800" y="14491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153532</xdr:rowOff>
    </xdr:from>
    <xdr:to>
      <xdr:col>15</xdr:col>
      <xdr:colOff>133350</xdr:colOff>
      <xdr:row>84</xdr:row>
      <xdr:rowOff>83682</xdr:rowOff>
    </xdr:to>
    <xdr:sp macro="" textlink="">
      <xdr:nvSpPr>
        <xdr:cNvPr id="214" name="楕円 213">
          <a:extLst>
            <a:ext uri="{FF2B5EF4-FFF2-40B4-BE49-F238E27FC236}">
              <a16:creationId xmlns:a16="http://schemas.microsoft.com/office/drawing/2014/main" id="{0AAE125A-CC89-4EE9-856F-42AB2E2C578F}"/>
            </a:ext>
          </a:extLst>
        </xdr:cNvPr>
        <xdr:cNvSpPr/>
      </xdr:nvSpPr>
      <xdr:spPr>
        <a:xfrm>
          <a:off x="3175000" y="1438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68459</xdr:rowOff>
    </xdr:from>
    <xdr:ext cx="762000" cy="259045"/>
    <xdr:sp macro="" textlink="">
      <xdr:nvSpPr>
        <xdr:cNvPr id="215" name="テキスト ボックス 214">
          <a:extLst>
            <a:ext uri="{FF2B5EF4-FFF2-40B4-BE49-F238E27FC236}">
              <a16:creationId xmlns:a16="http://schemas.microsoft.com/office/drawing/2014/main" id="{1D9654EC-08F2-48EC-90D8-9DF94DA16375}"/>
            </a:ext>
          </a:extLst>
        </xdr:cNvPr>
        <xdr:cNvSpPr txBox="1"/>
      </xdr:nvSpPr>
      <xdr:spPr>
        <a:xfrm>
          <a:off x="2844800" y="14470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159212</xdr:rowOff>
    </xdr:from>
    <xdr:to>
      <xdr:col>11</xdr:col>
      <xdr:colOff>82550</xdr:colOff>
      <xdr:row>84</xdr:row>
      <xdr:rowOff>89362</xdr:rowOff>
    </xdr:to>
    <xdr:sp macro="" textlink="">
      <xdr:nvSpPr>
        <xdr:cNvPr id="216" name="楕円 215">
          <a:extLst>
            <a:ext uri="{FF2B5EF4-FFF2-40B4-BE49-F238E27FC236}">
              <a16:creationId xmlns:a16="http://schemas.microsoft.com/office/drawing/2014/main" id="{9AE82B2C-5FD0-4D80-8832-4622EE44BD9F}"/>
            </a:ext>
          </a:extLst>
        </xdr:cNvPr>
        <xdr:cNvSpPr/>
      </xdr:nvSpPr>
      <xdr:spPr>
        <a:xfrm>
          <a:off x="2286000" y="1438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74139</xdr:rowOff>
    </xdr:from>
    <xdr:ext cx="762000" cy="259045"/>
    <xdr:sp macro="" textlink="">
      <xdr:nvSpPr>
        <xdr:cNvPr id="217" name="テキスト ボックス 216">
          <a:extLst>
            <a:ext uri="{FF2B5EF4-FFF2-40B4-BE49-F238E27FC236}">
              <a16:creationId xmlns:a16="http://schemas.microsoft.com/office/drawing/2014/main" id="{58E40EFA-77E0-4753-9A1E-79F950468418}"/>
            </a:ext>
          </a:extLst>
        </xdr:cNvPr>
        <xdr:cNvSpPr txBox="1"/>
      </xdr:nvSpPr>
      <xdr:spPr>
        <a:xfrm>
          <a:off x="1955800" y="14475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120121</xdr:rowOff>
    </xdr:from>
    <xdr:to>
      <xdr:col>7</xdr:col>
      <xdr:colOff>31750</xdr:colOff>
      <xdr:row>84</xdr:row>
      <xdr:rowOff>50271</xdr:rowOff>
    </xdr:to>
    <xdr:sp macro="" textlink="">
      <xdr:nvSpPr>
        <xdr:cNvPr id="218" name="楕円 217">
          <a:extLst>
            <a:ext uri="{FF2B5EF4-FFF2-40B4-BE49-F238E27FC236}">
              <a16:creationId xmlns:a16="http://schemas.microsoft.com/office/drawing/2014/main" id="{5E0FF140-0F36-45EF-A786-693422C3CA06}"/>
            </a:ext>
          </a:extLst>
        </xdr:cNvPr>
        <xdr:cNvSpPr/>
      </xdr:nvSpPr>
      <xdr:spPr>
        <a:xfrm>
          <a:off x="1397000" y="1435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35048</xdr:rowOff>
    </xdr:from>
    <xdr:ext cx="762000" cy="259045"/>
    <xdr:sp macro="" textlink="">
      <xdr:nvSpPr>
        <xdr:cNvPr id="219" name="テキスト ボックス 218">
          <a:extLst>
            <a:ext uri="{FF2B5EF4-FFF2-40B4-BE49-F238E27FC236}">
              <a16:creationId xmlns:a16="http://schemas.microsoft.com/office/drawing/2014/main" id="{9FEBA819-1DE4-492D-A7E4-D49B5D05EA61}"/>
            </a:ext>
          </a:extLst>
        </xdr:cNvPr>
        <xdr:cNvSpPr txBox="1"/>
      </xdr:nvSpPr>
      <xdr:spPr>
        <a:xfrm>
          <a:off x="1066800" y="1443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7B00E82F-F422-404E-8319-D1DD55E48B9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F2ADA62B-DDBA-4A19-9038-212DFDE5B5F5}"/>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ECB31FC2-57DD-4124-B252-9A31DFE560EE}"/>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EF36D2A1-BFC2-49D8-B1E2-78F28B7A1404}"/>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3B17C6F5-774A-481C-8A8C-9E0FF9C4DD5B}"/>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693167F2-8545-475E-B99D-C7B17AEE1C57}"/>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EEEF9A93-C90C-45D0-8A7E-419398577BE4}"/>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98455718-61AF-44AB-BF43-3A8E9478732E}"/>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51E0359E-6A7E-40E5-9DAB-F5EF06B3C632}"/>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755F0F47-01EA-4A6D-92DE-233333F762A6}"/>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D97A4B4F-3D90-4957-BD00-4C0E32A9250F}"/>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675B10D1-2B1B-43CD-B634-7AF1280464D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BCAEE1C5-7A8A-464B-9174-B4A5A1E8AE36}"/>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本村は全国町村平均</a:t>
          </a:r>
          <a:r>
            <a:rPr kumimoji="1" lang="en-US" altLang="ja-JP" sz="1300">
              <a:latin typeface="ＭＳ Ｐゴシック" panose="020B0600070205080204" pitchFamily="50" charset="-128"/>
              <a:ea typeface="ＭＳ Ｐゴシック" panose="020B0600070205080204" pitchFamily="50" charset="-128"/>
            </a:rPr>
            <a:t>96.3</a:t>
          </a:r>
          <a:r>
            <a:rPr kumimoji="1" lang="ja-JP" altLang="en-US" sz="1300">
              <a:latin typeface="ＭＳ Ｐゴシック" panose="020B0600070205080204" pitchFamily="50" charset="-128"/>
              <a:ea typeface="ＭＳ Ｐゴシック" panose="020B0600070205080204" pitchFamily="50" charset="-128"/>
            </a:rPr>
            <a:t>より</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ポイント少ない</a:t>
          </a:r>
          <a:r>
            <a:rPr kumimoji="1" lang="en-US" altLang="ja-JP" sz="1300">
              <a:latin typeface="ＭＳ Ｐゴシック" panose="020B0600070205080204" pitchFamily="50" charset="-128"/>
              <a:ea typeface="ＭＳ Ｐゴシック" panose="020B0600070205080204" pitchFamily="50" charset="-128"/>
            </a:rPr>
            <a:t>91.4</a:t>
          </a:r>
          <a:r>
            <a:rPr kumimoji="1" lang="ja-JP" altLang="en-US" sz="1300">
              <a:latin typeface="ＭＳ Ｐゴシック" panose="020B0600070205080204" pitchFamily="50" charset="-128"/>
              <a:ea typeface="ＭＳ Ｐゴシック" panose="020B0600070205080204" pitchFamily="50" charset="-128"/>
            </a:rPr>
            <a:t>で低水準であるが、今後は個々のスキルを上げるためマネジメントをしっかりと行う等、人事評価制度を活用し対応を行う。</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228D824F-052A-4054-A907-C07B568698F3}"/>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1299737F-E5C6-40AD-B9E4-A4718465A8EB}"/>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6A640BAA-62BC-4132-BDAC-0EA27A1D208C}"/>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E2AA15F3-6D71-4544-A4F4-FAC8E83B30D6}"/>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D4830D71-B3B5-4301-ADDE-F13853449AB4}"/>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E5605643-B48D-499B-B9FA-E80EFE191761}"/>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B900E9DA-43A6-42F6-8C2F-7A42641F51FD}"/>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45DED914-9D38-4F58-9874-7579B76C90CF}"/>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1BB1E821-4C2B-42DF-810A-2138094AC8AB}"/>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AD5B1380-02E2-4BF5-AC34-857FAC161BAD}"/>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4A305A37-3137-4DAB-BEE0-8080DCB22FE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DC6CC21A-737F-4C34-95E0-C0AE0CA4C75F}"/>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33A30E26-1462-4DA4-ACF3-513C0517107F}"/>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F1F9E51-8AFE-43BF-B443-93FB8A735CA9}"/>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C75F0B44-A5C0-43E3-9C38-D2D8FA59EBA3}"/>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9CE16220-EB97-4293-932C-B82BBEC83441}"/>
            </a:ext>
          </a:extLst>
        </xdr:cNvPr>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8EB80635-07AF-4EBE-8086-CAB294F38974}"/>
            </a:ext>
          </a:extLst>
        </xdr:cNvPr>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19CAE65F-6DAF-4956-97D6-1B44F8D73F0F}"/>
            </a:ext>
          </a:extLst>
        </xdr:cNvPr>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C6A3B0FD-28AE-4D49-883E-180A9680876E}"/>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82C3BB74-D763-49C6-A269-4393EDC8A2C2}"/>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120227</xdr:rowOff>
    </xdr:from>
    <xdr:to>
      <xdr:col>81</xdr:col>
      <xdr:colOff>44450</xdr:colOff>
      <xdr:row>85</xdr:row>
      <xdr:rowOff>144357</xdr:rowOff>
    </xdr:to>
    <xdr:cxnSp macro="">
      <xdr:nvCxnSpPr>
        <xdr:cNvPr id="253" name="直線コネクタ 252">
          <a:extLst>
            <a:ext uri="{FF2B5EF4-FFF2-40B4-BE49-F238E27FC236}">
              <a16:creationId xmlns:a16="http://schemas.microsoft.com/office/drawing/2014/main" id="{6C79505B-2684-4C9D-8985-BB0B898D61D8}"/>
            </a:ext>
          </a:extLst>
        </xdr:cNvPr>
        <xdr:cNvCxnSpPr/>
      </xdr:nvCxnSpPr>
      <xdr:spPr>
        <a:xfrm>
          <a:off x="16179800" y="1469347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143527</xdr:rowOff>
    </xdr:from>
    <xdr:ext cx="762000" cy="259045"/>
    <xdr:sp macro="" textlink="">
      <xdr:nvSpPr>
        <xdr:cNvPr id="254" name="給与水準   （国との比較）平均値テキスト">
          <a:extLst>
            <a:ext uri="{FF2B5EF4-FFF2-40B4-BE49-F238E27FC236}">
              <a16:creationId xmlns:a16="http://schemas.microsoft.com/office/drawing/2014/main" id="{7DA51F0F-A955-4E27-8F2C-38C77687C7BC}"/>
            </a:ext>
          </a:extLst>
        </xdr:cNvPr>
        <xdr:cNvSpPr txBox="1"/>
      </xdr:nvSpPr>
      <xdr:spPr>
        <a:xfrm>
          <a:off x="17106900" y="1488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94A0CAAA-9F98-4EAF-A4D7-79A08BB1C538}"/>
            </a:ext>
          </a:extLst>
        </xdr:cNvPr>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58420</xdr:rowOff>
    </xdr:from>
    <xdr:to>
      <xdr:col>77</xdr:col>
      <xdr:colOff>44450</xdr:colOff>
      <xdr:row>85</xdr:row>
      <xdr:rowOff>120227</xdr:rowOff>
    </xdr:to>
    <xdr:cxnSp macro="">
      <xdr:nvCxnSpPr>
        <xdr:cNvPr id="256" name="直線コネクタ 255">
          <a:extLst>
            <a:ext uri="{FF2B5EF4-FFF2-40B4-BE49-F238E27FC236}">
              <a16:creationId xmlns:a16="http://schemas.microsoft.com/office/drawing/2014/main" id="{B8BE58CA-89A4-41EC-9F53-E68E535D40A9}"/>
            </a:ext>
          </a:extLst>
        </xdr:cNvPr>
        <xdr:cNvCxnSpPr/>
      </xdr:nvCxnSpPr>
      <xdr:spPr>
        <a:xfrm>
          <a:off x="15290800" y="14460220"/>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7CED1C85-EB19-46E9-BE69-06138AFC7FA9}"/>
            </a:ext>
          </a:extLst>
        </xdr:cNvPr>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94420</xdr:rowOff>
    </xdr:from>
    <xdr:ext cx="736600" cy="259045"/>
    <xdr:sp macro="" textlink="">
      <xdr:nvSpPr>
        <xdr:cNvPr id="258" name="テキスト ボックス 257">
          <a:extLst>
            <a:ext uri="{FF2B5EF4-FFF2-40B4-BE49-F238E27FC236}">
              <a16:creationId xmlns:a16="http://schemas.microsoft.com/office/drawing/2014/main" id="{012B8B0A-C2B5-42FC-8A4C-5DE09FB9ECCF}"/>
            </a:ext>
          </a:extLst>
        </xdr:cNvPr>
        <xdr:cNvSpPr txBox="1"/>
      </xdr:nvSpPr>
      <xdr:spPr>
        <a:xfrm>
          <a:off x="15798800" y="15010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84</xdr:row>
      <xdr:rowOff>58420</xdr:rowOff>
    </xdr:to>
    <xdr:cxnSp macro="">
      <xdr:nvCxnSpPr>
        <xdr:cNvPr id="259" name="直線コネクタ 258">
          <a:extLst>
            <a:ext uri="{FF2B5EF4-FFF2-40B4-BE49-F238E27FC236}">
              <a16:creationId xmlns:a16="http://schemas.microsoft.com/office/drawing/2014/main" id="{5BAAF351-D3F8-449A-9EF3-A027F0160431}"/>
            </a:ext>
          </a:extLst>
        </xdr:cNvPr>
        <xdr:cNvCxnSpPr/>
      </xdr:nvCxnSpPr>
      <xdr:spPr>
        <a:xfrm>
          <a:off x="14401800" y="143637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107104</xdr:rowOff>
    </xdr:from>
    <xdr:to>
      <xdr:col>73</xdr:col>
      <xdr:colOff>44450</xdr:colOff>
      <xdr:row>87</xdr:row>
      <xdr:rowOff>37254</xdr:rowOff>
    </xdr:to>
    <xdr:sp macro="" textlink="">
      <xdr:nvSpPr>
        <xdr:cNvPr id="260" name="フローチャート: 判断 259">
          <a:extLst>
            <a:ext uri="{FF2B5EF4-FFF2-40B4-BE49-F238E27FC236}">
              <a16:creationId xmlns:a16="http://schemas.microsoft.com/office/drawing/2014/main" id="{C10DC8F1-FE79-4A2C-9C32-B5CBD1CDBF86}"/>
            </a:ext>
          </a:extLst>
        </xdr:cNvPr>
        <xdr:cNvSpPr/>
      </xdr:nvSpPr>
      <xdr:spPr>
        <a:xfrm>
          <a:off x="15240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22031</xdr:rowOff>
    </xdr:from>
    <xdr:ext cx="762000" cy="259045"/>
    <xdr:sp macro="" textlink="">
      <xdr:nvSpPr>
        <xdr:cNvPr id="261" name="テキスト ボックス 260">
          <a:extLst>
            <a:ext uri="{FF2B5EF4-FFF2-40B4-BE49-F238E27FC236}">
              <a16:creationId xmlns:a16="http://schemas.microsoft.com/office/drawing/2014/main" id="{3208BE02-5D6C-4462-BEA8-2AE4BFBDA113}"/>
            </a:ext>
          </a:extLst>
        </xdr:cNvPr>
        <xdr:cNvSpPr txBox="1"/>
      </xdr:nvSpPr>
      <xdr:spPr>
        <a:xfrm>
          <a:off x="14909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84</xdr:row>
      <xdr:rowOff>50377</xdr:rowOff>
    </xdr:to>
    <xdr:cxnSp macro="">
      <xdr:nvCxnSpPr>
        <xdr:cNvPr id="262" name="直線コネクタ 261">
          <a:extLst>
            <a:ext uri="{FF2B5EF4-FFF2-40B4-BE49-F238E27FC236}">
              <a16:creationId xmlns:a16="http://schemas.microsoft.com/office/drawing/2014/main" id="{20790CF1-EA6B-4CDD-9547-AEFDF063EF4A}"/>
            </a:ext>
          </a:extLst>
        </xdr:cNvPr>
        <xdr:cNvCxnSpPr/>
      </xdr:nvCxnSpPr>
      <xdr:spPr>
        <a:xfrm flipV="1">
          <a:off x="13512800" y="1436370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107104</xdr:rowOff>
    </xdr:from>
    <xdr:to>
      <xdr:col>68</xdr:col>
      <xdr:colOff>203200</xdr:colOff>
      <xdr:row>87</xdr:row>
      <xdr:rowOff>37254</xdr:rowOff>
    </xdr:to>
    <xdr:sp macro="" textlink="">
      <xdr:nvSpPr>
        <xdr:cNvPr id="263" name="フローチャート: 判断 262">
          <a:extLst>
            <a:ext uri="{FF2B5EF4-FFF2-40B4-BE49-F238E27FC236}">
              <a16:creationId xmlns:a16="http://schemas.microsoft.com/office/drawing/2014/main" id="{787C91F4-2B4F-45FF-81FD-7B14AC99B85A}"/>
            </a:ext>
          </a:extLst>
        </xdr:cNvPr>
        <xdr:cNvSpPr/>
      </xdr:nvSpPr>
      <xdr:spPr>
        <a:xfrm>
          <a:off x="14351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22031</xdr:rowOff>
    </xdr:from>
    <xdr:ext cx="762000" cy="259045"/>
    <xdr:sp macro="" textlink="">
      <xdr:nvSpPr>
        <xdr:cNvPr id="264" name="テキスト ボックス 263">
          <a:extLst>
            <a:ext uri="{FF2B5EF4-FFF2-40B4-BE49-F238E27FC236}">
              <a16:creationId xmlns:a16="http://schemas.microsoft.com/office/drawing/2014/main" id="{0D0DF93E-DEDE-4A86-8FE8-92ED0FCF7DBC}"/>
            </a:ext>
          </a:extLst>
        </xdr:cNvPr>
        <xdr:cNvSpPr txBox="1"/>
      </xdr:nvSpPr>
      <xdr:spPr>
        <a:xfrm>
          <a:off x="14020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65" name="フローチャート: 判断 264">
          <a:extLst>
            <a:ext uri="{FF2B5EF4-FFF2-40B4-BE49-F238E27FC236}">
              <a16:creationId xmlns:a16="http://schemas.microsoft.com/office/drawing/2014/main" id="{44C1C310-9DE0-4CDA-9035-BBB70C2AB72B}"/>
            </a:ext>
          </a:extLst>
        </xdr:cNvPr>
        <xdr:cNvSpPr/>
      </xdr:nvSpPr>
      <xdr:spPr>
        <a:xfrm>
          <a:off x="13462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66" name="テキスト ボックス 265">
          <a:extLst>
            <a:ext uri="{FF2B5EF4-FFF2-40B4-BE49-F238E27FC236}">
              <a16:creationId xmlns:a16="http://schemas.microsoft.com/office/drawing/2014/main" id="{4BF7C08E-DE1F-4753-8852-53A1B7AACDB0}"/>
            </a:ext>
          </a:extLst>
        </xdr:cNvPr>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E4EF3B3C-CC65-4B70-B9EC-021F927AB5A3}"/>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DAFD5257-3FA6-4864-9794-5C688FD095D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818266-AF63-42AA-AFD2-E80326CB226B}"/>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EBA8B633-A0BC-4B83-803A-2A4737A902DD}"/>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46650748-1A73-42F9-AA2F-C5BB0BD0FD66}"/>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93557</xdr:rowOff>
    </xdr:from>
    <xdr:to>
      <xdr:col>81</xdr:col>
      <xdr:colOff>95250</xdr:colOff>
      <xdr:row>86</xdr:row>
      <xdr:rowOff>23707</xdr:rowOff>
    </xdr:to>
    <xdr:sp macro="" textlink="">
      <xdr:nvSpPr>
        <xdr:cNvPr id="272" name="楕円 271">
          <a:extLst>
            <a:ext uri="{FF2B5EF4-FFF2-40B4-BE49-F238E27FC236}">
              <a16:creationId xmlns:a16="http://schemas.microsoft.com/office/drawing/2014/main" id="{275E46CA-2471-4130-8272-002943931EC2}"/>
            </a:ext>
          </a:extLst>
        </xdr:cNvPr>
        <xdr:cNvSpPr/>
      </xdr:nvSpPr>
      <xdr:spPr>
        <a:xfrm>
          <a:off x="169672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110084</xdr:rowOff>
    </xdr:from>
    <xdr:ext cx="762000" cy="259045"/>
    <xdr:sp macro="" textlink="">
      <xdr:nvSpPr>
        <xdr:cNvPr id="273" name="給与水準   （国との比較）該当値テキスト">
          <a:extLst>
            <a:ext uri="{FF2B5EF4-FFF2-40B4-BE49-F238E27FC236}">
              <a16:creationId xmlns:a16="http://schemas.microsoft.com/office/drawing/2014/main" id="{023B8E82-5780-4850-B578-D61ACBCB3354}"/>
            </a:ext>
          </a:extLst>
        </xdr:cNvPr>
        <xdr:cNvSpPr txBox="1"/>
      </xdr:nvSpPr>
      <xdr:spPr>
        <a:xfrm>
          <a:off x="17106900" y="1451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69427</xdr:rowOff>
    </xdr:from>
    <xdr:to>
      <xdr:col>77</xdr:col>
      <xdr:colOff>95250</xdr:colOff>
      <xdr:row>85</xdr:row>
      <xdr:rowOff>171027</xdr:rowOff>
    </xdr:to>
    <xdr:sp macro="" textlink="">
      <xdr:nvSpPr>
        <xdr:cNvPr id="274" name="楕円 273">
          <a:extLst>
            <a:ext uri="{FF2B5EF4-FFF2-40B4-BE49-F238E27FC236}">
              <a16:creationId xmlns:a16="http://schemas.microsoft.com/office/drawing/2014/main" id="{EEC58B1C-C94E-4D04-81CF-3308A0BF3E48}"/>
            </a:ext>
          </a:extLst>
        </xdr:cNvPr>
        <xdr:cNvSpPr/>
      </xdr:nvSpPr>
      <xdr:spPr>
        <a:xfrm>
          <a:off x="16129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75" name="テキスト ボックス 274">
          <a:extLst>
            <a:ext uri="{FF2B5EF4-FFF2-40B4-BE49-F238E27FC236}">
              <a16:creationId xmlns:a16="http://schemas.microsoft.com/office/drawing/2014/main" id="{C6A7E055-2A60-45D1-BB50-7CCEBEF6E30F}"/>
            </a:ext>
          </a:extLst>
        </xdr:cNvPr>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7620</xdr:rowOff>
    </xdr:from>
    <xdr:to>
      <xdr:col>73</xdr:col>
      <xdr:colOff>44450</xdr:colOff>
      <xdr:row>84</xdr:row>
      <xdr:rowOff>109220</xdr:rowOff>
    </xdr:to>
    <xdr:sp macro="" textlink="">
      <xdr:nvSpPr>
        <xdr:cNvPr id="276" name="楕円 275">
          <a:extLst>
            <a:ext uri="{FF2B5EF4-FFF2-40B4-BE49-F238E27FC236}">
              <a16:creationId xmlns:a16="http://schemas.microsoft.com/office/drawing/2014/main" id="{3084E19B-A275-4067-BDA0-E591273CE7FA}"/>
            </a:ext>
          </a:extLst>
        </xdr:cNvPr>
        <xdr:cNvSpPr/>
      </xdr:nvSpPr>
      <xdr:spPr>
        <a:xfrm>
          <a:off x="15240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119397</xdr:rowOff>
    </xdr:from>
    <xdr:ext cx="762000" cy="259045"/>
    <xdr:sp macro="" textlink="">
      <xdr:nvSpPr>
        <xdr:cNvPr id="277" name="テキスト ボックス 276">
          <a:extLst>
            <a:ext uri="{FF2B5EF4-FFF2-40B4-BE49-F238E27FC236}">
              <a16:creationId xmlns:a16="http://schemas.microsoft.com/office/drawing/2014/main" id="{22216BA4-2EA4-4077-9133-EF8B9D9CB339}"/>
            </a:ext>
          </a:extLst>
        </xdr:cNvPr>
        <xdr:cNvSpPr txBox="1"/>
      </xdr:nvSpPr>
      <xdr:spPr>
        <a:xfrm>
          <a:off x="14909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78" name="楕円 277">
          <a:extLst>
            <a:ext uri="{FF2B5EF4-FFF2-40B4-BE49-F238E27FC236}">
              <a16:creationId xmlns:a16="http://schemas.microsoft.com/office/drawing/2014/main" id="{050D2EC5-0A7C-412B-B945-980B05FB7C7C}"/>
            </a:ext>
          </a:extLst>
        </xdr:cNvPr>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79" name="テキスト ボックス 278">
          <a:extLst>
            <a:ext uri="{FF2B5EF4-FFF2-40B4-BE49-F238E27FC236}">
              <a16:creationId xmlns:a16="http://schemas.microsoft.com/office/drawing/2014/main" id="{39308F5C-821D-4711-995F-E4CD94186CF3}"/>
            </a:ext>
          </a:extLst>
        </xdr:cNvPr>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171027</xdr:rowOff>
    </xdr:from>
    <xdr:to>
      <xdr:col>64</xdr:col>
      <xdr:colOff>152400</xdr:colOff>
      <xdr:row>84</xdr:row>
      <xdr:rowOff>101177</xdr:rowOff>
    </xdr:to>
    <xdr:sp macro="" textlink="">
      <xdr:nvSpPr>
        <xdr:cNvPr id="280" name="楕円 279">
          <a:extLst>
            <a:ext uri="{FF2B5EF4-FFF2-40B4-BE49-F238E27FC236}">
              <a16:creationId xmlns:a16="http://schemas.microsoft.com/office/drawing/2014/main" id="{3FF1D6EC-7EF0-467C-9C63-EC683DC3AE45}"/>
            </a:ext>
          </a:extLst>
        </xdr:cNvPr>
        <xdr:cNvSpPr/>
      </xdr:nvSpPr>
      <xdr:spPr>
        <a:xfrm>
          <a:off x="13462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111354</xdr:rowOff>
    </xdr:from>
    <xdr:ext cx="762000" cy="259045"/>
    <xdr:sp macro="" textlink="">
      <xdr:nvSpPr>
        <xdr:cNvPr id="281" name="テキスト ボックス 280">
          <a:extLst>
            <a:ext uri="{FF2B5EF4-FFF2-40B4-BE49-F238E27FC236}">
              <a16:creationId xmlns:a16="http://schemas.microsoft.com/office/drawing/2014/main" id="{CCCD3534-9271-43AD-892D-D88FE25041E5}"/>
            </a:ext>
          </a:extLst>
        </xdr:cNvPr>
        <xdr:cNvSpPr txBox="1"/>
      </xdr:nvSpPr>
      <xdr:spPr>
        <a:xfrm>
          <a:off x="13131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FAB716E1-862D-4F42-82D0-FDECC475A771}"/>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2C6AF7E0-DE5C-4440-93B5-C71F0AA00F2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9BB19F94-C719-483D-BD3E-0D1C01AAE435}"/>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E9CDEF0B-B022-44E1-B19C-274A653146EC}"/>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5A02ABAE-190E-435A-A335-2F92346D95FD}"/>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3BEC7BC6-075B-46EE-9CC2-53EB2B14C009}"/>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2D2E49BA-7191-4854-B228-4A3DE7F495C2}"/>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A750A062-B207-43D1-BA0A-8742060DCFDC}"/>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15248B7F-0BA0-4EC0-AE18-13822DFE8A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E3E4C836-3B49-436E-9A8A-D11DE10BA934}"/>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AAAF2606-7BFE-455C-BE18-40018C743822}"/>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652C26DF-E8D5-4F31-9137-F67FD1576AC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995437AA-91FE-4D59-9978-CA925185E91A}"/>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離島である本村は、通常の行政サービス以外に港や空港に職員を配置することから必然的に職員数が多くなっている。今後は、退職者不補充や会計年度任用職員で対応するなど、住民サービスの低下がない範囲で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B5E863C1-9F5C-4FC5-89EA-2ADD6A54FC5E}"/>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50E8B044-205D-4520-8C30-6328C18D33A1}"/>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B6EFB35D-A09B-48BD-A74F-D6DE317631FA}"/>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3B397041-562E-4BF9-9830-A06A895E53E8}"/>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CC7B0DDA-8337-406C-A04C-F44067EA0519}"/>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64D8D143-B785-4351-8F5D-4FD23C7F8494}"/>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F11A5085-3B43-4256-A79F-18F2D67EFC4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593EECB-8E79-4529-A6C2-97DBF04E1CD8}"/>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F9816E8B-9C06-4C19-89CD-FBCD1112E2E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E4101FFB-4FC5-422A-9ED0-85509D0A774B}"/>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D6C8C6FE-DE4F-40A3-BC77-2728A9FA26B6}"/>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12B6FB88-FD82-4C7B-BF83-E9FC9D737E58}"/>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F17BE442-B0FD-4684-8DAA-F3D68D18B918}"/>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65467027-8E90-4855-A767-E7172652D285}"/>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6910D459-817F-4705-AB04-23C4063810F6}"/>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6F27EC95-AD7B-4387-8A80-0C492A963649}"/>
            </a:ext>
          </a:extLst>
        </xdr:cNvPr>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CB60EF73-183C-401F-8A86-B1BDA492B578}"/>
            </a:ext>
          </a:extLst>
        </xdr:cNvPr>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7F186002-8E24-45DC-9A8B-4955B09951BF}"/>
            </a:ext>
          </a:extLst>
        </xdr:cNvPr>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2FBA4FA4-C21C-4288-B0DE-6C3BE86726C0}"/>
            </a:ext>
          </a:extLst>
        </xdr:cNvPr>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D57B9D09-8E0F-4200-AF7F-ECC4ECA9695E}"/>
            </a:ext>
          </a:extLst>
        </xdr:cNvPr>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156246</xdr:rowOff>
    </xdr:from>
    <xdr:to>
      <xdr:col>81</xdr:col>
      <xdr:colOff>44450</xdr:colOff>
      <xdr:row>62</xdr:row>
      <xdr:rowOff>30106</xdr:rowOff>
    </xdr:to>
    <xdr:cxnSp macro="">
      <xdr:nvCxnSpPr>
        <xdr:cNvPr id="315" name="直線コネクタ 314">
          <a:extLst>
            <a:ext uri="{FF2B5EF4-FFF2-40B4-BE49-F238E27FC236}">
              <a16:creationId xmlns:a16="http://schemas.microsoft.com/office/drawing/2014/main" id="{3E1404F5-D087-480D-AC24-2DA14859ADBC}"/>
            </a:ext>
          </a:extLst>
        </xdr:cNvPr>
        <xdr:cNvCxnSpPr/>
      </xdr:nvCxnSpPr>
      <xdr:spPr>
        <a:xfrm flipV="1">
          <a:off x="16179800" y="10614696"/>
          <a:ext cx="838200" cy="4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5471</xdr:rowOff>
    </xdr:from>
    <xdr:ext cx="762000" cy="259045"/>
    <xdr:sp macro="" textlink="">
      <xdr:nvSpPr>
        <xdr:cNvPr id="316" name="定員管理の状況平均値テキスト">
          <a:extLst>
            <a:ext uri="{FF2B5EF4-FFF2-40B4-BE49-F238E27FC236}">
              <a16:creationId xmlns:a16="http://schemas.microsoft.com/office/drawing/2014/main" id="{B6A211AF-722F-46C8-A8A0-F49DBA85AB29}"/>
            </a:ext>
          </a:extLst>
        </xdr:cNvPr>
        <xdr:cNvSpPr txBox="1"/>
      </xdr:nvSpPr>
      <xdr:spPr>
        <a:xfrm>
          <a:off x="17106900" y="10121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8DF95E64-D2EC-4A69-8066-6EA12B16670F}"/>
            </a:ext>
          </a:extLst>
        </xdr:cNvPr>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22331</xdr:rowOff>
    </xdr:from>
    <xdr:to>
      <xdr:col>77</xdr:col>
      <xdr:colOff>44450</xdr:colOff>
      <xdr:row>62</xdr:row>
      <xdr:rowOff>30106</xdr:rowOff>
    </xdr:to>
    <xdr:cxnSp macro="">
      <xdr:nvCxnSpPr>
        <xdr:cNvPr id="318" name="直線コネクタ 317">
          <a:extLst>
            <a:ext uri="{FF2B5EF4-FFF2-40B4-BE49-F238E27FC236}">
              <a16:creationId xmlns:a16="http://schemas.microsoft.com/office/drawing/2014/main" id="{C0769E4E-8C62-4C31-9157-3188A83733DC}"/>
            </a:ext>
          </a:extLst>
        </xdr:cNvPr>
        <xdr:cNvCxnSpPr/>
      </xdr:nvCxnSpPr>
      <xdr:spPr>
        <a:xfrm>
          <a:off x="15290800" y="10652231"/>
          <a:ext cx="889000" cy="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ED50EF8B-6029-4B74-9E6E-0B644CDD52A2}"/>
            </a:ext>
          </a:extLst>
        </xdr:cNvPr>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87316</xdr:rowOff>
    </xdr:from>
    <xdr:ext cx="736600" cy="259045"/>
    <xdr:sp macro="" textlink="">
      <xdr:nvSpPr>
        <xdr:cNvPr id="320" name="テキスト ボックス 319">
          <a:extLst>
            <a:ext uri="{FF2B5EF4-FFF2-40B4-BE49-F238E27FC236}">
              <a16:creationId xmlns:a16="http://schemas.microsoft.com/office/drawing/2014/main" id="{88F943E4-B112-499C-AF36-0136D6DD2B4E}"/>
            </a:ext>
          </a:extLst>
        </xdr:cNvPr>
        <xdr:cNvSpPr txBox="1"/>
      </xdr:nvSpPr>
      <xdr:spPr>
        <a:xfrm>
          <a:off x="15798800" y="1003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15628</xdr:rowOff>
    </xdr:from>
    <xdr:to>
      <xdr:col>72</xdr:col>
      <xdr:colOff>203200</xdr:colOff>
      <xdr:row>62</xdr:row>
      <xdr:rowOff>22331</xdr:rowOff>
    </xdr:to>
    <xdr:cxnSp macro="">
      <xdr:nvCxnSpPr>
        <xdr:cNvPr id="321" name="直線コネクタ 320">
          <a:extLst>
            <a:ext uri="{FF2B5EF4-FFF2-40B4-BE49-F238E27FC236}">
              <a16:creationId xmlns:a16="http://schemas.microsoft.com/office/drawing/2014/main" id="{24A7019D-E4BD-4E0A-B30C-EFEEE94D10F3}"/>
            </a:ext>
          </a:extLst>
        </xdr:cNvPr>
        <xdr:cNvCxnSpPr/>
      </xdr:nvCxnSpPr>
      <xdr:spPr>
        <a:xfrm>
          <a:off x="14401800" y="10645528"/>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153557</xdr:rowOff>
    </xdr:from>
    <xdr:to>
      <xdr:col>73</xdr:col>
      <xdr:colOff>44450</xdr:colOff>
      <xdr:row>60</xdr:row>
      <xdr:rowOff>83707</xdr:rowOff>
    </xdr:to>
    <xdr:sp macro="" textlink="">
      <xdr:nvSpPr>
        <xdr:cNvPr id="322" name="フローチャート: 判断 321">
          <a:extLst>
            <a:ext uri="{FF2B5EF4-FFF2-40B4-BE49-F238E27FC236}">
              <a16:creationId xmlns:a16="http://schemas.microsoft.com/office/drawing/2014/main" id="{1EEEA8AA-13B9-42B9-B804-392FF11CA488}"/>
            </a:ext>
          </a:extLst>
        </xdr:cNvPr>
        <xdr:cNvSpPr/>
      </xdr:nvSpPr>
      <xdr:spPr>
        <a:xfrm>
          <a:off x="15240000" y="102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93884</xdr:rowOff>
    </xdr:from>
    <xdr:ext cx="762000" cy="259045"/>
    <xdr:sp macro="" textlink="">
      <xdr:nvSpPr>
        <xdr:cNvPr id="323" name="テキスト ボックス 322">
          <a:extLst>
            <a:ext uri="{FF2B5EF4-FFF2-40B4-BE49-F238E27FC236}">
              <a16:creationId xmlns:a16="http://schemas.microsoft.com/office/drawing/2014/main" id="{58AEC46C-C8F3-4E2F-901A-261B917E12E9}"/>
            </a:ext>
          </a:extLst>
        </xdr:cNvPr>
        <xdr:cNvSpPr txBox="1"/>
      </xdr:nvSpPr>
      <xdr:spPr>
        <a:xfrm>
          <a:off x="14909800" y="1003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163350</xdr:rowOff>
    </xdr:from>
    <xdr:to>
      <xdr:col>68</xdr:col>
      <xdr:colOff>152400</xdr:colOff>
      <xdr:row>62</xdr:row>
      <xdr:rowOff>15628</xdr:rowOff>
    </xdr:to>
    <xdr:cxnSp macro="">
      <xdr:nvCxnSpPr>
        <xdr:cNvPr id="324" name="直線コネクタ 323">
          <a:extLst>
            <a:ext uri="{FF2B5EF4-FFF2-40B4-BE49-F238E27FC236}">
              <a16:creationId xmlns:a16="http://schemas.microsoft.com/office/drawing/2014/main" id="{0AA49E4D-5A68-40B4-9D85-69624529E4C5}"/>
            </a:ext>
          </a:extLst>
        </xdr:cNvPr>
        <xdr:cNvCxnSpPr/>
      </xdr:nvCxnSpPr>
      <xdr:spPr>
        <a:xfrm>
          <a:off x="13512800" y="10621800"/>
          <a:ext cx="889000" cy="2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165622</xdr:rowOff>
    </xdr:from>
    <xdr:to>
      <xdr:col>68</xdr:col>
      <xdr:colOff>203200</xdr:colOff>
      <xdr:row>60</xdr:row>
      <xdr:rowOff>95772</xdr:rowOff>
    </xdr:to>
    <xdr:sp macro="" textlink="">
      <xdr:nvSpPr>
        <xdr:cNvPr id="325" name="フローチャート: 判断 324">
          <a:extLst>
            <a:ext uri="{FF2B5EF4-FFF2-40B4-BE49-F238E27FC236}">
              <a16:creationId xmlns:a16="http://schemas.microsoft.com/office/drawing/2014/main" id="{66DCA238-0359-4858-A923-D801270CD2EA}"/>
            </a:ext>
          </a:extLst>
        </xdr:cNvPr>
        <xdr:cNvSpPr/>
      </xdr:nvSpPr>
      <xdr:spPr>
        <a:xfrm>
          <a:off x="14351000" y="102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105949</xdr:rowOff>
    </xdr:from>
    <xdr:ext cx="762000" cy="259045"/>
    <xdr:sp macro="" textlink="">
      <xdr:nvSpPr>
        <xdr:cNvPr id="326" name="テキスト ボックス 325">
          <a:extLst>
            <a:ext uri="{FF2B5EF4-FFF2-40B4-BE49-F238E27FC236}">
              <a16:creationId xmlns:a16="http://schemas.microsoft.com/office/drawing/2014/main" id="{ACB2C02F-5387-4CED-9F50-E3DAB992F7B9}"/>
            </a:ext>
          </a:extLst>
        </xdr:cNvPr>
        <xdr:cNvSpPr txBox="1"/>
      </xdr:nvSpPr>
      <xdr:spPr>
        <a:xfrm>
          <a:off x="14020800" y="1005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160260</xdr:rowOff>
    </xdr:from>
    <xdr:to>
      <xdr:col>64</xdr:col>
      <xdr:colOff>152400</xdr:colOff>
      <xdr:row>60</xdr:row>
      <xdr:rowOff>90410</xdr:rowOff>
    </xdr:to>
    <xdr:sp macro="" textlink="">
      <xdr:nvSpPr>
        <xdr:cNvPr id="327" name="フローチャート: 判断 326">
          <a:extLst>
            <a:ext uri="{FF2B5EF4-FFF2-40B4-BE49-F238E27FC236}">
              <a16:creationId xmlns:a16="http://schemas.microsoft.com/office/drawing/2014/main" id="{AADFEBED-E0E9-4B1D-853A-79F9D5D256EC}"/>
            </a:ext>
          </a:extLst>
        </xdr:cNvPr>
        <xdr:cNvSpPr/>
      </xdr:nvSpPr>
      <xdr:spPr>
        <a:xfrm>
          <a:off x="13462000" y="1027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100587</xdr:rowOff>
    </xdr:from>
    <xdr:ext cx="762000" cy="259045"/>
    <xdr:sp macro="" textlink="">
      <xdr:nvSpPr>
        <xdr:cNvPr id="328" name="テキスト ボックス 327">
          <a:extLst>
            <a:ext uri="{FF2B5EF4-FFF2-40B4-BE49-F238E27FC236}">
              <a16:creationId xmlns:a16="http://schemas.microsoft.com/office/drawing/2014/main" id="{808D8DDF-6E50-41CD-B6A8-174B27342757}"/>
            </a:ext>
          </a:extLst>
        </xdr:cNvPr>
        <xdr:cNvSpPr txBox="1"/>
      </xdr:nvSpPr>
      <xdr:spPr>
        <a:xfrm>
          <a:off x="13131800" y="1004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AC8E0E21-D9E3-4BCD-8358-FE925CDA92E7}"/>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2D1CF53D-5A7F-40F6-9B4B-64D707B9DE2A}"/>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B6CB88CC-B666-40B2-B940-BFAC29EBE16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41F1EB3-9E7C-438A-959D-15756AFB1F95}"/>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57440689-29C2-4DDE-87A3-8617BAF13A59}"/>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105446</xdr:rowOff>
    </xdr:from>
    <xdr:to>
      <xdr:col>81</xdr:col>
      <xdr:colOff>95250</xdr:colOff>
      <xdr:row>62</xdr:row>
      <xdr:rowOff>35596</xdr:rowOff>
    </xdr:to>
    <xdr:sp macro="" textlink="">
      <xdr:nvSpPr>
        <xdr:cNvPr id="334" name="楕円 333">
          <a:extLst>
            <a:ext uri="{FF2B5EF4-FFF2-40B4-BE49-F238E27FC236}">
              <a16:creationId xmlns:a16="http://schemas.microsoft.com/office/drawing/2014/main" id="{377F7D3F-FBBD-4FD9-BB74-A427092C5E42}"/>
            </a:ext>
          </a:extLst>
        </xdr:cNvPr>
        <xdr:cNvSpPr/>
      </xdr:nvSpPr>
      <xdr:spPr>
        <a:xfrm>
          <a:off x="16967200" y="1056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77523</xdr:rowOff>
    </xdr:from>
    <xdr:ext cx="762000" cy="259045"/>
    <xdr:sp macro="" textlink="">
      <xdr:nvSpPr>
        <xdr:cNvPr id="335" name="定員管理の状況該当値テキスト">
          <a:extLst>
            <a:ext uri="{FF2B5EF4-FFF2-40B4-BE49-F238E27FC236}">
              <a16:creationId xmlns:a16="http://schemas.microsoft.com/office/drawing/2014/main" id="{88232A85-FCDB-4FC2-84F2-B38715E21945}"/>
            </a:ext>
          </a:extLst>
        </xdr:cNvPr>
        <xdr:cNvSpPr txBox="1"/>
      </xdr:nvSpPr>
      <xdr:spPr>
        <a:xfrm>
          <a:off x="17106900" y="1053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150756</xdr:rowOff>
    </xdr:from>
    <xdr:to>
      <xdr:col>77</xdr:col>
      <xdr:colOff>95250</xdr:colOff>
      <xdr:row>62</xdr:row>
      <xdr:rowOff>80906</xdr:rowOff>
    </xdr:to>
    <xdr:sp macro="" textlink="">
      <xdr:nvSpPr>
        <xdr:cNvPr id="336" name="楕円 335">
          <a:extLst>
            <a:ext uri="{FF2B5EF4-FFF2-40B4-BE49-F238E27FC236}">
              <a16:creationId xmlns:a16="http://schemas.microsoft.com/office/drawing/2014/main" id="{0E1B99F5-EE90-4458-A910-8F95984A490F}"/>
            </a:ext>
          </a:extLst>
        </xdr:cNvPr>
        <xdr:cNvSpPr/>
      </xdr:nvSpPr>
      <xdr:spPr>
        <a:xfrm>
          <a:off x="16129000" y="1060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65683</xdr:rowOff>
    </xdr:from>
    <xdr:ext cx="736600" cy="259045"/>
    <xdr:sp macro="" textlink="">
      <xdr:nvSpPr>
        <xdr:cNvPr id="337" name="テキスト ボックス 336">
          <a:extLst>
            <a:ext uri="{FF2B5EF4-FFF2-40B4-BE49-F238E27FC236}">
              <a16:creationId xmlns:a16="http://schemas.microsoft.com/office/drawing/2014/main" id="{081EEB0E-6BFC-4D5A-871B-F0EED734C3A3}"/>
            </a:ext>
          </a:extLst>
        </xdr:cNvPr>
        <xdr:cNvSpPr txBox="1"/>
      </xdr:nvSpPr>
      <xdr:spPr>
        <a:xfrm>
          <a:off x="15798800" y="10695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142981</xdr:rowOff>
    </xdr:from>
    <xdr:to>
      <xdr:col>73</xdr:col>
      <xdr:colOff>44450</xdr:colOff>
      <xdr:row>62</xdr:row>
      <xdr:rowOff>73131</xdr:rowOff>
    </xdr:to>
    <xdr:sp macro="" textlink="">
      <xdr:nvSpPr>
        <xdr:cNvPr id="338" name="楕円 337">
          <a:extLst>
            <a:ext uri="{FF2B5EF4-FFF2-40B4-BE49-F238E27FC236}">
              <a16:creationId xmlns:a16="http://schemas.microsoft.com/office/drawing/2014/main" id="{C96CE055-B646-4BDB-A7EC-37D88DD76123}"/>
            </a:ext>
          </a:extLst>
        </xdr:cNvPr>
        <xdr:cNvSpPr/>
      </xdr:nvSpPr>
      <xdr:spPr>
        <a:xfrm>
          <a:off x="15240000" y="1060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57908</xdr:rowOff>
    </xdr:from>
    <xdr:ext cx="762000" cy="259045"/>
    <xdr:sp macro="" textlink="">
      <xdr:nvSpPr>
        <xdr:cNvPr id="339" name="テキスト ボックス 338">
          <a:extLst>
            <a:ext uri="{FF2B5EF4-FFF2-40B4-BE49-F238E27FC236}">
              <a16:creationId xmlns:a16="http://schemas.microsoft.com/office/drawing/2014/main" id="{23F2A03F-072F-4359-BD41-484047732106}"/>
            </a:ext>
          </a:extLst>
        </xdr:cNvPr>
        <xdr:cNvSpPr txBox="1"/>
      </xdr:nvSpPr>
      <xdr:spPr>
        <a:xfrm>
          <a:off x="14909800" y="1068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136278</xdr:rowOff>
    </xdr:from>
    <xdr:to>
      <xdr:col>68</xdr:col>
      <xdr:colOff>203200</xdr:colOff>
      <xdr:row>62</xdr:row>
      <xdr:rowOff>66428</xdr:rowOff>
    </xdr:to>
    <xdr:sp macro="" textlink="">
      <xdr:nvSpPr>
        <xdr:cNvPr id="340" name="楕円 339">
          <a:extLst>
            <a:ext uri="{FF2B5EF4-FFF2-40B4-BE49-F238E27FC236}">
              <a16:creationId xmlns:a16="http://schemas.microsoft.com/office/drawing/2014/main" id="{5E6E2D41-3DCA-49D3-ADA2-7A386A8FFD09}"/>
            </a:ext>
          </a:extLst>
        </xdr:cNvPr>
        <xdr:cNvSpPr/>
      </xdr:nvSpPr>
      <xdr:spPr>
        <a:xfrm>
          <a:off x="14351000" y="1059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51205</xdr:rowOff>
    </xdr:from>
    <xdr:ext cx="762000" cy="259045"/>
    <xdr:sp macro="" textlink="">
      <xdr:nvSpPr>
        <xdr:cNvPr id="341" name="テキスト ボックス 340">
          <a:extLst>
            <a:ext uri="{FF2B5EF4-FFF2-40B4-BE49-F238E27FC236}">
              <a16:creationId xmlns:a16="http://schemas.microsoft.com/office/drawing/2014/main" id="{05D2E8FC-B78E-44A0-9E9C-A2763780B2FA}"/>
            </a:ext>
          </a:extLst>
        </xdr:cNvPr>
        <xdr:cNvSpPr txBox="1"/>
      </xdr:nvSpPr>
      <xdr:spPr>
        <a:xfrm>
          <a:off x="14020800" y="106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112550</xdr:rowOff>
    </xdr:from>
    <xdr:to>
      <xdr:col>64</xdr:col>
      <xdr:colOff>152400</xdr:colOff>
      <xdr:row>62</xdr:row>
      <xdr:rowOff>42700</xdr:rowOff>
    </xdr:to>
    <xdr:sp macro="" textlink="">
      <xdr:nvSpPr>
        <xdr:cNvPr id="342" name="楕円 341">
          <a:extLst>
            <a:ext uri="{FF2B5EF4-FFF2-40B4-BE49-F238E27FC236}">
              <a16:creationId xmlns:a16="http://schemas.microsoft.com/office/drawing/2014/main" id="{D679866E-968E-4B5B-9079-1EB9C17200BA}"/>
            </a:ext>
          </a:extLst>
        </xdr:cNvPr>
        <xdr:cNvSpPr/>
      </xdr:nvSpPr>
      <xdr:spPr>
        <a:xfrm>
          <a:off x="13462000" y="105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27477</xdr:rowOff>
    </xdr:from>
    <xdr:ext cx="762000" cy="259045"/>
    <xdr:sp macro="" textlink="">
      <xdr:nvSpPr>
        <xdr:cNvPr id="343" name="テキスト ボックス 342">
          <a:extLst>
            <a:ext uri="{FF2B5EF4-FFF2-40B4-BE49-F238E27FC236}">
              <a16:creationId xmlns:a16="http://schemas.microsoft.com/office/drawing/2014/main" id="{0E4F6693-6AAF-45DB-A1B0-B23CBC7795FC}"/>
            </a:ext>
          </a:extLst>
        </xdr:cNvPr>
        <xdr:cNvSpPr txBox="1"/>
      </xdr:nvSpPr>
      <xdr:spPr>
        <a:xfrm>
          <a:off x="13131800" y="106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DDE7466C-F68D-491B-B479-BF8AAF308B3F}"/>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1A416359-07D9-4794-8B7D-6F6958DB8211}"/>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4E101BF-C3F0-47E8-9C8A-210A9048598F}"/>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CD782E18-0178-4685-80FF-30B44DE52969}"/>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8E46E73B-4A01-4611-9E87-D6D752130A2A}"/>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FC9C8EDE-FA26-4F02-A8E6-05C6C4688381}"/>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AD04F2B6-54C0-47F5-AAEA-D40CB6CB0659}"/>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43384A6F-F31C-4CC9-9A70-418D171E8FA8}"/>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345F836-74E2-4F0C-87B7-1D41BAD5B74D}"/>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608D56F7-ED5C-4DE6-AEF7-33BF6FDA4EB1}"/>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6ED7BBCB-667A-425D-AD69-35DE93E55702}"/>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E03458F0-2234-4D24-A9B2-2A90EA3456AE}"/>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A0E0943D-690D-41A7-A072-056093AD6A1E}"/>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年度は公債費負担は若干の増となっているが、今後も沖縄振興特別推進交付金等の普通建設事業や教員宿舎建設や旧庁舎解体に伴う新規発行債の増額により実質公債費率の増加が見込まれることから、今後は普通建設費の優先順位を決め、新規発行債の抑制に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AD49079C-B7FC-4DFE-9304-7B7966ED7ADD}"/>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3483DA1E-8457-4FDA-83EB-2B53199D1DA8}"/>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DCF372ED-65C4-4B66-A322-305DE669DF57}"/>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90D8DAD2-0223-4F73-80DC-AEB1F32DA1A6}"/>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75598502-170C-4661-89A3-CCDA66B18D92}"/>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CDED5DC2-C8E4-4F0C-908B-5046913150D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4D159AB4-75A2-4DE9-BA95-28AA055B796A}"/>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A605E5AD-AB99-42DF-81B1-2E567381D3AC}"/>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D4260F0B-DD1C-425A-A271-EE7FAFD82CF5}"/>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93C18BA2-4186-4E82-A2EB-405BA9D09955}"/>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F1E3C9FC-0C2A-4D52-98EE-24599DEB323F}"/>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99EBF4A4-FD9F-4DC8-A760-47F1131AAE3D}"/>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92798456-A1A0-48CA-87F8-0A966BAE0F96}"/>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EFE52332-873D-4FE0-B92D-0F5876EE5231}"/>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15C80CD2-505B-434E-ADC4-24FF622DBE43}"/>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EDEE8CCA-C5E9-4437-9B9F-6D2396F8EF7D}"/>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6EC8D2AF-3260-403E-8B0D-23E79EA55B48}"/>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4224A640-04C2-4AE3-81B0-9AE12BACEFF2}"/>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FB2FB22D-A6F8-47F1-A7BB-0D2A38A336DE}"/>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164677</xdr:rowOff>
    </xdr:from>
    <xdr:to>
      <xdr:col>81</xdr:col>
      <xdr:colOff>44450</xdr:colOff>
      <xdr:row>42</xdr:row>
      <xdr:rowOff>17356</xdr:rowOff>
    </xdr:to>
    <xdr:cxnSp macro="">
      <xdr:nvCxnSpPr>
        <xdr:cNvPr id="376" name="直線コネクタ 375">
          <a:extLst>
            <a:ext uri="{FF2B5EF4-FFF2-40B4-BE49-F238E27FC236}">
              <a16:creationId xmlns:a16="http://schemas.microsoft.com/office/drawing/2014/main" id="{C5FE261B-D166-49A6-8213-8A183B1CDE58}"/>
            </a:ext>
          </a:extLst>
        </xdr:cNvPr>
        <xdr:cNvCxnSpPr/>
      </xdr:nvCxnSpPr>
      <xdr:spPr>
        <a:xfrm>
          <a:off x="16179800" y="719412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77" name="公債費負担の状況平均値テキスト">
          <a:extLst>
            <a:ext uri="{FF2B5EF4-FFF2-40B4-BE49-F238E27FC236}">
              <a16:creationId xmlns:a16="http://schemas.microsoft.com/office/drawing/2014/main" id="{651B2A4B-6D9E-47E9-8468-E56FB8B8508E}"/>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8C0AD3E3-6B5A-4AFE-95D3-68BC8E045D15}"/>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164677</xdr:rowOff>
    </xdr:from>
    <xdr:to>
      <xdr:col>77</xdr:col>
      <xdr:colOff>44450</xdr:colOff>
      <xdr:row>42</xdr:row>
      <xdr:rowOff>25400</xdr:rowOff>
    </xdr:to>
    <xdr:cxnSp macro="">
      <xdr:nvCxnSpPr>
        <xdr:cNvPr id="379" name="直線コネクタ 378">
          <a:extLst>
            <a:ext uri="{FF2B5EF4-FFF2-40B4-BE49-F238E27FC236}">
              <a16:creationId xmlns:a16="http://schemas.microsoft.com/office/drawing/2014/main" id="{2F9D5F09-5493-4781-B6F5-7FBE52DFEFBC}"/>
            </a:ext>
          </a:extLst>
        </xdr:cNvPr>
        <xdr:cNvCxnSpPr/>
      </xdr:nvCxnSpPr>
      <xdr:spPr>
        <a:xfrm flipV="1">
          <a:off x="15290800" y="71941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5D270846-62DA-4E08-BE68-41E440C7697B}"/>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1" name="テキスト ボックス 380">
          <a:extLst>
            <a:ext uri="{FF2B5EF4-FFF2-40B4-BE49-F238E27FC236}">
              <a16:creationId xmlns:a16="http://schemas.microsoft.com/office/drawing/2014/main" id="{0AB0CC18-ABB8-48CC-9934-8D8B2ADACF3E}"/>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108373</xdr:rowOff>
    </xdr:from>
    <xdr:to>
      <xdr:col>72</xdr:col>
      <xdr:colOff>203200</xdr:colOff>
      <xdr:row>42</xdr:row>
      <xdr:rowOff>25400</xdr:rowOff>
    </xdr:to>
    <xdr:cxnSp macro="">
      <xdr:nvCxnSpPr>
        <xdr:cNvPr id="382" name="直線コネクタ 381">
          <a:extLst>
            <a:ext uri="{FF2B5EF4-FFF2-40B4-BE49-F238E27FC236}">
              <a16:creationId xmlns:a16="http://schemas.microsoft.com/office/drawing/2014/main" id="{CB9AAC31-2727-4CF4-AB0A-8E1341304AAE}"/>
            </a:ext>
          </a:extLst>
        </xdr:cNvPr>
        <xdr:cNvCxnSpPr/>
      </xdr:nvCxnSpPr>
      <xdr:spPr>
        <a:xfrm>
          <a:off x="14401800" y="713782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83" name="フローチャート: 判断 382">
          <a:extLst>
            <a:ext uri="{FF2B5EF4-FFF2-40B4-BE49-F238E27FC236}">
              <a16:creationId xmlns:a16="http://schemas.microsoft.com/office/drawing/2014/main" id="{EBD8C305-A3B3-4844-B866-D8E132292494}"/>
            </a:ext>
          </a:extLst>
        </xdr:cNvPr>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86377</xdr:rowOff>
    </xdr:from>
    <xdr:ext cx="762000" cy="259045"/>
    <xdr:sp macro="" textlink="">
      <xdr:nvSpPr>
        <xdr:cNvPr id="384" name="テキスト ボックス 383">
          <a:extLst>
            <a:ext uri="{FF2B5EF4-FFF2-40B4-BE49-F238E27FC236}">
              <a16:creationId xmlns:a16="http://schemas.microsoft.com/office/drawing/2014/main" id="{DC16DE02-4EC4-4D40-B52B-BA4641B8E860}"/>
            </a:ext>
          </a:extLst>
        </xdr:cNvPr>
        <xdr:cNvSpPr txBox="1"/>
      </xdr:nvSpPr>
      <xdr:spPr>
        <a:xfrm>
          <a:off x="1490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44027</xdr:rowOff>
    </xdr:from>
    <xdr:to>
      <xdr:col>68</xdr:col>
      <xdr:colOff>152400</xdr:colOff>
      <xdr:row>41</xdr:row>
      <xdr:rowOff>108373</xdr:rowOff>
    </xdr:to>
    <xdr:cxnSp macro="">
      <xdr:nvCxnSpPr>
        <xdr:cNvPr id="385" name="直線コネクタ 384">
          <a:extLst>
            <a:ext uri="{FF2B5EF4-FFF2-40B4-BE49-F238E27FC236}">
              <a16:creationId xmlns:a16="http://schemas.microsoft.com/office/drawing/2014/main" id="{A32EC1FF-671F-4835-BD7E-ED0539AA5B3D}"/>
            </a:ext>
          </a:extLst>
        </xdr:cNvPr>
        <xdr:cNvCxnSpPr/>
      </xdr:nvCxnSpPr>
      <xdr:spPr>
        <a:xfrm>
          <a:off x="13512800" y="707347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6" name="フローチャート: 判断 385">
          <a:extLst>
            <a:ext uri="{FF2B5EF4-FFF2-40B4-BE49-F238E27FC236}">
              <a16:creationId xmlns:a16="http://schemas.microsoft.com/office/drawing/2014/main" id="{FBB3C350-7038-4315-8E81-1D6BEF6E1AA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79B56129-7FF3-44E1-BB46-5E3BD97E09CD}"/>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88" name="フローチャート: 判断 387">
          <a:extLst>
            <a:ext uri="{FF2B5EF4-FFF2-40B4-BE49-F238E27FC236}">
              <a16:creationId xmlns:a16="http://schemas.microsoft.com/office/drawing/2014/main" id="{73E8F514-E9BC-4027-AFA4-35688A63E1A8}"/>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89" name="テキスト ボックス 388">
          <a:extLst>
            <a:ext uri="{FF2B5EF4-FFF2-40B4-BE49-F238E27FC236}">
              <a16:creationId xmlns:a16="http://schemas.microsoft.com/office/drawing/2014/main" id="{86ABDECB-0BD6-4F7C-9B9D-D170D32658D4}"/>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23ADCA5D-2969-4137-8427-EC82ACB3E273}"/>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379DAEA0-551A-427E-843E-93A3184C21CC}"/>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56FB8B8B-CFDD-4462-AC12-71404A60724C}"/>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4C398870-6D27-4700-9680-63962E82A398}"/>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DBE5A26C-E1A2-4FBC-ACE1-A29285485A13}"/>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95" name="楕円 394">
          <a:extLst>
            <a:ext uri="{FF2B5EF4-FFF2-40B4-BE49-F238E27FC236}">
              <a16:creationId xmlns:a16="http://schemas.microsoft.com/office/drawing/2014/main" id="{D5527C2B-82C8-41DD-A8E4-39D3F3D935D8}"/>
            </a:ext>
          </a:extLst>
        </xdr:cNvPr>
        <xdr:cNvSpPr/>
      </xdr:nvSpPr>
      <xdr:spPr>
        <a:xfrm>
          <a:off x="169672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110083</xdr:rowOff>
    </xdr:from>
    <xdr:ext cx="762000" cy="259045"/>
    <xdr:sp macro="" textlink="">
      <xdr:nvSpPr>
        <xdr:cNvPr id="396" name="公債費負担の状況該当値テキスト">
          <a:extLst>
            <a:ext uri="{FF2B5EF4-FFF2-40B4-BE49-F238E27FC236}">
              <a16:creationId xmlns:a16="http://schemas.microsoft.com/office/drawing/2014/main" id="{1A41A8A8-C2DB-4C5B-99F8-C97EB0A50638}"/>
            </a:ext>
          </a:extLst>
        </xdr:cNvPr>
        <xdr:cNvSpPr txBox="1"/>
      </xdr:nvSpPr>
      <xdr:spPr>
        <a:xfrm>
          <a:off x="17106900" y="71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113877</xdr:rowOff>
    </xdr:from>
    <xdr:to>
      <xdr:col>77</xdr:col>
      <xdr:colOff>95250</xdr:colOff>
      <xdr:row>42</xdr:row>
      <xdr:rowOff>44027</xdr:rowOff>
    </xdr:to>
    <xdr:sp macro="" textlink="">
      <xdr:nvSpPr>
        <xdr:cNvPr id="397" name="楕円 396">
          <a:extLst>
            <a:ext uri="{FF2B5EF4-FFF2-40B4-BE49-F238E27FC236}">
              <a16:creationId xmlns:a16="http://schemas.microsoft.com/office/drawing/2014/main" id="{D4F84F6F-3488-4970-B602-8EE22D5480A2}"/>
            </a:ext>
          </a:extLst>
        </xdr:cNvPr>
        <xdr:cNvSpPr/>
      </xdr:nvSpPr>
      <xdr:spPr>
        <a:xfrm>
          <a:off x="16129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28804</xdr:rowOff>
    </xdr:from>
    <xdr:ext cx="736600" cy="259045"/>
    <xdr:sp macro="" textlink="">
      <xdr:nvSpPr>
        <xdr:cNvPr id="398" name="テキスト ボックス 397">
          <a:extLst>
            <a:ext uri="{FF2B5EF4-FFF2-40B4-BE49-F238E27FC236}">
              <a16:creationId xmlns:a16="http://schemas.microsoft.com/office/drawing/2014/main" id="{907278E4-B299-4400-920B-0484CBFF5C49}"/>
            </a:ext>
          </a:extLst>
        </xdr:cNvPr>
        <xdr:cNvSpPr txBox="1"/>
      </xdr:nvSpPr>
      <xdr:spPr>
        <a:xfrm>
          <a:off x="15798800" y="722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399" name="楕円 398">
          <a:extLst>
            <a:ext uri="{FF2B5EF4-FFF2-40B4-BE49-F238E27FC236}">
              <a16:creationId xmlns:a16="http://schemas.microsoft.com/office/drawing/2014/main" id="{B8AB7A24-96F0-4D0A-A370-0954A924A7E4}"/>
            </a:ext>
          </a:extLst>
        </xdr:cNvPr>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0" name="テキスト ボックス 399">
          <a:extLst>
            <a:ext uri="{FF2B5EF4-FFF2-40B4-BE49-F238E27FC236}">
              <a16:creationId xmlns:a16="http://schemas.microsoft.com/office/drawing/2014/main" id="{8E247D0A-9DAB-497C-B97F-7FB8AC43F41B}"/>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57573</xdr:rowOff>
    </xdr:from>
    <xdr:to>
      <xdr:col>68</xdr:col>
      <xdr:colOff>203200</xdr:colOff>
      <xdr:row>41</xdr:row>
      <xdr:rowOff>159173</xdr:rowOff>
    </xdr:to>
    <xdr:sp macro="" textlink="">
      <xdr:nvSpPr>
        <xdr:cNvPr id="401" name="楕円 400">
          <a:extLst>
            <a:ext uri="{FF2B5EF4-FFF2-40B4-BE49-F238E27FC236}">
              <a16:creationId xmlns:a16="http://schemas.microsoft.com/office/drawing/2014/main" id="{84DB54A6-476A-4D13-9DCF-C4977F54D98B}"/>
            </a:ext>
          </a:extLst>
        </xdr:cNvPr>
        <xdr:cNvSpPr/>
      </xdr:nvSpPr>
      <xdr:spPr>
        <a:xfrm>
          <a:off x="14351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402" name="テキスト ボックス 401">
          <a:extLst>
            <a:ext uri="{FF2B5EF4-FFF2-40B4-BE49-F238E27FC236}">
              <a16:creationId xmlns:a16="http://schemas.microsoft.com/office/drawing/2014/main" id="{2D87E9E7-0984-4B8E-9AB1-300D044E172A}"/>
            </a:ext>
          </a:extLst>
        </xdr:cNvPr>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403" name="楕円 402">
          <a:extLst>
            <a:ext uri="{FF2B5EF4-FFF2-40B4-BE49-F238E27FC236}">
              <a16:creationId xmlns:a16="http://schemas.microsoft.com/office/drawing/2014/main" id="{02E26930-6F4B-4586-BE88-BF1720667057}"/>
            </a:ext>
          </a:extLst>
        </xdr:cNvPr>
        <xdr:cNvSpPr/>
      </xdr:nvSpPr>
      <xdr:spPr>
        <a:xfrm>
          <a:off x="13462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105004</xdr:rowOff>
    </xdr:from>
    <xdr:ext cx="762000" cy="259045"/>
    <xdr:sp macro="" textlink="">
      <xdr:nvSpPr>
        <xdr:cNvPr id="404" name="テキスト ボックス 403">
          <a:extLst>
            <a:ext uri="{FF2B5EF4-FFF2-40B4-BE49-F238E27FC236}">
              <a16:creationId xmlns:a16="http://schemas.microsoft.com/office/drawing/2014/main" id="{36ACF628-47A3-414E-AEAD-E48C0CF02E82}"/>
            </a:ext>
          </a:extLst>
        </xdr:cNvPr>
        <xdr:cNvSpPr txBox="1"/>
      </xdr:nvSpPr>
      <xdr:spPr>
        <a:xfrm>
          <a:off x="13131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C9DD1733-AE90-4CAB-98FB-548F0DA49E6B}"/>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22478895-9C90-4E6A-9258-EEC2F2050B0F}"/>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36000B65-B80E-4BBF-9985-EAB661598BB9}"/>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3A75BDFA-57B9-47EB-B236-D4E5C68DC4AF}"/>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BB28F99F-4BBE-4224-A98A-DA265D25CA34}"/>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E9565FE9-AB4E-45E2-8FB8-BE5A8EAA1B98}"/>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5D648D4D-3CE3-4E27-9409-180A96FE32E6}"/>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128968EA-B162-409C-B729-C80C83B9581C}"/>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D726E6E4-D2BD-48B5-A2BB-24A6F39BFC32}"/>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E8B2F11F-A551-4332-BAA3-7C0C77D26862}"/>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8EB3D359-7A1D-46F9-9E7B-88141890CA9C}"/>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4C7D3B7-25E8-4339-9D51-C5CD724E4CD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E6258BB0-54B2-4029-AAE9-ADC1F8D1C0A1}"/>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年度から将来負担比率は</a:t>
          </a:r>
          <a:r>
            <a:rPr kumimoji="1" lang="en-US" altLang="ja-JP" sz="1300">
              <a:latin typeface="ＭＳ Ｐゴシック" panose="020B0600070205080204" pitchFamily="50" charset="-128"/>
              <a:ea typeface="ＭＳ Ｐゴシック" panose="020B0600070205080204" pitchFamily="50" charset="-128"/>
            </a:rPr>
            <a:t>79.6</a:t>
          </a:r>
          <a:r>
            <a:rPr kumimoji="1" lang="ja-JP" altLang="en-US" sz="1300">
              <a:latin typeface="ＭＳ Ｐゴシック" panose="020B0600070205080204" pitchFamily="50" charset="-128"/>
              <a:ea typeface="ＭＳ Ｐゴシック" panose="020B0600070205080204" pitchFamily="50" charset="-128"/>
            </a:rPr>
            <a:t>ポイントも上昇しており全国平均、沖縄平均よりかなり高くなっている。令和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年度より教員宿舎建設や旧庁舎解体などの大規模な事業があるため、今後は可能な限り新規発行債の削減やその他歳出の削減に努め、基金からの繰入の抑制を図る。</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DC8EE435-017F-457E-9662-D058FC6D4397}"/>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31EAC9D6-BE87-420E-ABD9-76B05F6D97A3}"/>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48A2D340-3910-4C8D-850E-DD7058370C0A}"/>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2F26F095-1BDF-481D-973A-4AF856667453}"/>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70184E00-8E14-4476-9609-6422B0793C56}"/>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907D210C-27A6-4B7C-BB37-F3A6BE011E0F}"/>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739FC5C5-FE3C-4FBE-83BC-112A61B927F1}"/>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7EDB10FC-43B9-40CA-832A-C84D5ED12456}"/>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AEFC461-17E3-4D22-B15D-7635645BB1BC}"/>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D99E3282-F128-40A9-9EB4-326B51FC004A}"/>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9FC61D11-2A8A-44CB-BD04-C3D8476A3905}"/>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5390F927-3111-4A10-896C-013F2D653AD4}"/>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FDE5B9CF-BBED-4420-AA30-850B31599963}"/>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554B7858-BD04-4F58-AC58-29F05BE452C6}"/>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3E3FA6D8-E765-4373-83E0-E00995B6FF54}"/>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366A6BF5-8A3A-4321-B855-9AB61BEB40CB}"/>
            </a:ext>
          </a:extLst>
        </xdr:cNvPr>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42AE22D1-32F9-443F-B484-12BA418196BE}"/>
            </a:ext>
          </a:extLst>
        </xdr:cNvPr>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86182FB0-A9C9-470A-AA03-79B774931936}"/>
            </a:ext>
          </a:extLst>
        </xdr:cNvPr>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ACDD2545-5263-4548-8F6D-71E863EDF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70B693C4-A57A-4AF9-AFAF-ED6E81A02AE4}"/>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53904</xdr:rowOff>
    </xdr:from>
    <xdr:to>
      <xdr:col>81</xdr:col>
      <xdr:colOff>44450</xdr:colOff>
      <xdr:row>23</xdr:row>
      <xdr:rowOff>92287</xdr:rowOff>
    </xdr:to>
    <xdr:cxnSp macro="">
      <xdr:nvCxnSpPr>
        <xdr:cNvPr id="438" name="直線コネクタ 437">
          <a:extLst>
            <a:ext uri="{FF2B5EF4-FFF2-40B4-BE49-F238E27FC236}">
              <a16:creationId xmlns:a16="http://schemas.microsoft.com/office/drawing/2014/main" id="{8BD2BCBA-9F4C-4FF4-9AD1-06858B403948}"/>
            </a:ext>
          </a:extLst>
        </xdr:cNvPr>
        <xdr:cNvCxnSpPr/>
      </xdr:nvCxnSpPr>
      <xdr:spPr>
        <a:xfrm>
          <a:off x="16179800" y="2968554"/>
          <a:ext cx="838200" cy="106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9" name="将来負担の状況平均値テキスト">
          <a:extLst>
            <a:ext uri="{FF2B5EF4-FFF2-40B4-BE49-F238E27FC236}">
              <a16:creationId xmlns:a16="http://schemas.microsoft.com/office/drawing/2014/main" id="{BFEDBE95-C65D-4CA9-B583-584C3D30140E}"/>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a:extLst>
            <a:ext uri="{FF2B5EF4-FFF2-40B4-BE49-F238E27FC236}">
              <a16:creationId xmlns:a16="http://schemas.microsoft.com/office/drawing/2014/main" id="{6B5E2172-E756-43FB-B8BC-4A2157F546C6}"/>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85796</xdr:rowOff>
    </xdr:from>
    <xdr:to>
      <xdr:col>77</xdr:col>
      <xdr:colOff>44450</xdr:colOff>
      <xdr:row>17</xdr:row>
      <xdr:rowOff>53904</xdr:rowOff>
    </xdr:to>
    <xdr:cxnSp macro="">
      <xdr:nvCxnSpPr>
        <xdr:cNvPr id="441" name="直線コネクタ 440">
          <a:extLst>
            <a:ext uri="{FF2B5EF4-FFF2-40B4-BE49-F238E27FC236}">
              <a16:creationId xmlns:a16="http://schemas.microsoft.com/office/drawing/2014/main" id="{CAFD6DBD-EB14-46BF-90FF-82B8592D89BD}"/>
            </a:ext>
          </a:extLst>
        </xdr:cNvPr>
        <xdr:cNvCxnSpPr/>
      </xdr:nvCxnSpPr>
      <xdr:spPr>
        <a:xfrm>
          <a:off x="15290800" y="2657546"/>
          <a:ext cx="889000" cy="31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a:extLst>
            <a:ext uri="{FF2B5EF4-FFF2-40B4-BE49-F238E27FC236}">
              <a16:creationId xmlns:a16="http://schemas.microsoft.com/office/drawing/2014/main" id="{2978545D-6869-46B1-B6BF-41A4AC1ECC98}"/>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a:extLst>
            <a:ext uri="{FF2B5EF4-FFF2-40B4-BE49-F238E27FC236}">
              <a16:creationId xmlns:a16="http://schemas.microsoft.com/office/drawing/2014/main" id="{61241EBB-658E-48F3-85AD-E70FDD33FFA3}"/>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85796</xdr:rowOff>
    </xdr:from>
    <xdr:to>
      <xdr:col>72</xdr:col>
      <xdr:colOff>203200</xdr:colOff>
      <xdr:row>16</xdr:row>
      <xdr:rowOff>14887</xdr:rowOff>
    </xdr:to>
    <xdr:cxnSp macro="">
      <xdr:nvCxnSpPr>
        <xdr:cNvPr id="444" name="直線コネクタ 443">
          <a:extLst>
            <a:ext uri="{FF2B5EF4-FFF2-40B4-BE49-F238E27FC236}">
              <a16:creationId xmlns:a16="http://schemas.microsoft.com/office/drawing/2014/main" id="{B69A78DD-2FD9-461B-B224-E762492DD79A}"/>
            </a:ext>
          </a:extLst>
        </xdr:cNvPr>
        <xdr:cNvCxnSpPr/>
      </xdr:nvCxnSpPr>
      <xdr:spPr>
        <a:xfrm flipV="1">
          <a:off x="14401800" y="2657546"/>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2EDC377F-B31F-429C-A639-AFAA2D073F4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252C291B-B5D2-427F-9868-E06E71F0253E}"/>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14887</xdr:rowOff>
    </xdr:from>
    <xdr:to>
      <xdr:col>68</xdr:col>
      <xdr:colOff>152400</xdr:colOff>
      <xdr:row>16</xdr:row>
      <xdr:rowOff>123472</xdr:rowOff>
    </xdr:to>
    <xdr:cxnSp macro="">
      <xdr:nvCxnSpPr>
        <xdr:cNvPr id="447" name="直線コネクタ 446">
          <a:extLst>
            <a:ext uri="{FF2B5EF4-FFF2-40B4-BE49-F238E27FC236}">
              <a16:creationId xmlns:a16="http://schemas.microsoft.com/office/drawing/2014/main" id="{6E3A428B-2CCF-4DFF-A46C-96D4EC9B2BD8}"/>
            </a:ext>
          </a:extLst>
        </xdr:cNvPr>
        <xdr:cNvCxnSpPr/>
      </xdr:nvCxnSpPr>
      <xdr:spPr>
        <a:xfrm flipV="1">
          <a:off x="13512800" y="2758087"/>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a:extLst>
            <a:ext uri="{FF2B5EF4-FFF2-40B4-BE49-F238E27FC236}">
              <a16:creationId xmlns:a16="http://schemas.microsoft.com/office/drawing/2014/main" id="{F2517867-5C73-4148-8886-74EF10EE74FB}"/>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886C3B53-F14C-4C27-919F-D075A7247A2C}"/>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a:extLst>
            <a:ext uri="{FF2B5EF4-FFF2-40B4-BE49-F238E27FC236}">
              <a16:creationId xmlns:a16="http://schemas.microsoft.com/office/drawing/2014/main" id="{D875754B-9877-4C1A-87DE-F6359406C114}"/>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8A88BA9E-B184-4782-B2EB-B7C64007CCF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430E2B34-17DD-401F-A462-8C2D850EAFCE}"/>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36BD6AC1-940D-495C-9C22-7D5BC5AD7F53}"/>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E8081A8F-D5E3-4EA0-AC9B-66964D6D47FB}"/>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1550BAF2-CEED-477C-AA74-C274012DEBF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3ECD5E57-09EF-46F2-9AC3-830D30338003}"/>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23</xdr:row>
      <xdr:rowOff>41487</xdr:rowOff>
    </xdr:from>
    <xdr:to>
      <xdr:col>81</xdr:col>
      <xdr:colOff>95250</xdr:colOff>
      <xdr:row>23</xdr:row>
      <xdr:rowOff>143087</xdr:rowOff>
    </xdr:to>
    <xdr:sp macro="" textlink="">
      <xdr:nvSpPr>
        <xdr:cNvPr id="457" name="楕円 456">
          <a:extLst>
            <a:ext uri="{FF2B5EF4-FFF2-40B4-BE49-F238E27FC236}">
              <a16:creationId xmlns:a16="http://schemas.microsoft.com/office/drawing/2014/main" id="{7365B4C8-A6C6-4446-9550-338966C5B1D2}"/>
            </a:ext>
          </a:extLst>
        </xdr:cNvPr>
        <xdr:cNvSpPr/>
      </xdr:nvSpPr>
      <xdr:spPr>
        <a:xfrm>
          <a:off x="16967200" y="398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22</xdr:row>
      <xdr:rowOff>108814</xdr:rowOff>
    </xdr:from>
    <xdr:ext cx="762000" cy="259045"/>
    <xdr:sp macro="" textlink="">
      <xdr:nvSpPr>
        <xdr:cNvPr id="458" name="将来負担の状況該当値テキスト">
          <a:extLst>
            <a:ext uri="{FF2B5EF4-FFF2-40B4-BE49-F238E27FC236}">
              <a16:creationId xmlns:a16="http://schemas.microsoft.com/office/drawing/2014/main" id="{51D1263B-A1B9-4E08-B3C3-D84ADCC65EE3}"/>
            </a:ext>
          </a:extLst>
        </xdr:cNvPr>
        <xdr:cNvSpPr txBox="1"/>
      </xdr:nvSpPr>
      <xdr:spPr>
        <a:xfrm>
          <a:off x="17106900" y="3880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3104</xdr:rowOff>
    </xdr:from>
    <xdr:to>
      <xdr:col>77</xdr:col>
      <xdr:colOff>95250</xdr:colOff>
      <xdr:row>17</xdr:row>
      <xdr:rowOff>104704</xdr:rowOff>
    </xdr:to>
    <xdr:sp macro="" textlink="">
      <xdr:nvSpPr>
        <xdr:cNvPr id="459" name="楕円 458">
          <a:extLst>
            <a:ext uri="{FF2B5EF4-FFF2-40B4-BE49-F238E27FC236}">
              <a16:creationId xmlns:a16="http://schemas.microsoft.com/office/drawing/2014/main" id="{1714FAEB-8837-4836-963C-7E196E39C20F}"/>
            </a:ext>
          </a:extLst>
        </xdr:cNvPr>
        <xdr:cNvSpPr/>
      </xdr:nvSpPr>
      <xdr:spPr>
        <a:xfrm>
          <a:off x="16129000" y="291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89481</xdr:rowOff>
    </xdr:from>
    <xdr:ext cx="736600" cy="259045"/>
    <xdr:sp macro="" textlink="">
      <xdr:nvSpPr>
        <xdr:cNvPr id="460" name="テキスト ボックス 459">
          <a:extLst>
            <a:ext uri="{FF2B5EF4-FFF2-40B4-BE49-F238E27FC236}">
              <a16:creationId xmlns:a16="http://schemas.microsoft.com/office/drawing/2014/main" id="{E7CAE14C-F127-4E83-AD34-C07827A2D26E}"/>
            </a:ext>
          </a:extLst>
        </xdr:cNvPr>
        <xdr:cNvSpPr txBox="1"/>
      </xdr:nvSpPr>
      <xdr:spPr>
        <a:xfrm>
          <a:off x="15798800" y="3004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34996</xdr:rowOff>
    </xdr:from>
    <xdr:to>
      <xdr:col>73</xdr:col>
      <xdr:colOff>44450</xdr:colOff>
      <xdr:row>15</xdr:row>
      <xdr:rowOff>136596</xdr:rowOff>
    </xdr:to>
    <xdr:sp macro="" textlink="">
      <xdr:nvSpPr>
        <xdr:cNvPr id="461" name="楕円 460">
          <a:extLst>
            <a:ext uri="{FF2B5EF4-FFF2-40B4-BE49-F238E27FC236}">
              <a16:creationId xmlns:a16="http://schemas.microsoft.com/office/drawing/2014/main" id="{91FAA1D0-25BB-4B79-8DF5-F8F8FA6030F2}"/>
            </a:ext>
          </a:extLst>
        </xdr:cNvPr>
        <xdr:cNvSpPr/>
      </xdr:nvSpPr>
      <xdr:spPr>
        <a:xfrm>
          <a:off x="15240000" y="26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121373</xdr:rowOff>
    </xdr:from>
    <xdr:ext cx="762000" cy="259045"/>
    <xdr:sp macro="" textlink="">
      <xdr:nvSpPr>
        <xdr:cNvPr id="462" name="テキスト ボックス 461">
          <a:extLst>
            <a:ext uri="{FF2B5EF4-FFF2-40B4-BE49-F238E27FC236}">
              <a16:creationId xmlns:a16="http://schemas.microsoft.com/office/drawing/2014/main" id="{C5ACD38B-3394-4352-AF7C-98B1A1591001}"/>
            </a:ext>
          </a:extLst>
        </xdr:cNvPr>
        <xdr:cNvSpPr txBox="1"/>
      </xdr:nvSpPr>
      <xdr:spPr>
        <a:xfrm>
          <a:off x="14909800" y="269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135537</xdr:rowOff>
    </xdr:from>
    <xdr:to>
      <xdr:col>68</xdr:col>
      <xdr:colOff>203200</xdr:colOff>
      <xdr:row>16</xdr:row>
      <xdr:rowOff>65687</xdr:rowOff>
    </xdr:to>
    <xdr:sp macro="" textlink="">
      <xdr:nvSpPr>
        <xdr:cNvPr id="463" name="楕円 462">
          <a:extLst>
            <a:ext uri="{FF2B5EF4-FFF2-40B4-BE49-F238E27FC236}">
              <a16:creationId xmlns:a16="http://schemas.microsoft.com/office/drawing/2014/main" id="{2F45A763-AD66-4342-AED4-EB22C15D26F1}"/>
            </a:ext>
          </a:extLst>
        </xdr:cNvPr>
        <xdr:cNvSpPr/>
      </xdr:nvSpPr>
      <xdr:spPr>
        <a:xfrm>
          <a:off x="14351000" y="27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50464</xdr:rowOff>
    </xdr:from>
    <xdr:ext cx="762000" cy="259045"/>
    <xdr:sp macro="" textlink="">
      <xdr:nvSpPr>
        <xdr:cNvPr id="464" name="テキスト ボックス 463">
          <a:extLst>
            <a:ext uri="{FF2B5EF4-FFF2-40B4-BE49-F238E27FC236}">
              <a16:creationId xmlns:a16="http://schemas.microsoft.com/office/drawing/2014/main" id="{304101D7-365A-4365-9AD5-89CE0E936E50}"/>
            </a:ext>
          </a:extLst>
        </xdr:cNvPr>
        <xdr:cNvSpPr txBox="1"/>
      </xdr:nvSpPr>
      <xdr:spPr>
        <a:xfrm>
          <a:off x="14020800" y="279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72672</xdr:rowOff>
    </xdr:from>
    <xdr:to>
      <xdr:col>64</xdr:col>
      <xdr:colOff>152400</xdr:colOff>
      <xdr:row>17</xdr:row>
      <xdr:rowOff>2822</xdr:rowOff>
    </xdr:to>
    <xdr:sp macro="" textlink="">
      <xdr:nvSpPr>
        <xdr:cNvPr id="465" name="楕円 464">
          <a:extLst>
            <a:ext uri="{FF2B5EF4-FFF2-40B4-BE49-F238E27FC236}">
              <a16:creationId xmlns:a16="http://schemas.microsoft.com/office/drawing/2014/main" id="{2F54ABB5-74B0-4757-9FFC-93A6FFE13FCF}"/>
            </a:ext>
          </a:extLst>
        </xdr:cNvPr>
        <xdr:cNvSpPr/>
      </xdr:nvSpPr>
      <xdr:spPr>
        <a:xfrm>
          <a:off x="13462000" y="281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159049</xdr:rowOff>
    </xdr:from>
    <xdr:ext cx="762000" cy="259045"/>
    <xdr:sp macro="" textlink="">
      <xdr:nvSpPr>
        <xdr:cNvPr id="466" name="テキスト ボックス 465">
          <a:extLst>
            <a:ext uri="{FF2B5EF4-FFF2-40B4-BE49-F238E27FC236}">
              <a16:creationId xmlns:a16="http://schemas.microsoft.com/office/drawing/2014/main" id="{251B536A-8308-4D51-952F-668949D0A270}"/>
            </a:ext>
          </a:extLst>
        </xdr:cNvPr>
        <xdr:cNvSpPr txBox="1"/>
      </xdr:nvSpPr>
      <xdr:spPr>
        <a:xfrm>
          <a:off x="13131800" y="290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沖縄県粟国村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666
661
7.65
2,473,871
2,153,483
290,088
729,198
2,424,554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124.2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島１村の自治体であるため、行政職は類似団体と比較して多く、空港や船舶等にも職員の配置を行っているため、人件費の割合が高くなっている。今後は超勤手当の抑制や職員の退職者不補充を行うとともに、会計年度任用職員の対応等で人件費削減の取り組み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168910</xdr:rowOff>
    </xdr:from>
    <xdr:to>
      <xdr:col>24</xdr:col>
      <xdr:colOff>25400</xdr:colOff>
      <xdr:row>39</xdr:row>
      <xdr:rowOff>24130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68401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168910</xdr:rowOff>
    </xdr:from>
    <xdr:to>
      <xdr:col>19</xdr:col>
      <xdr:colOff>187325</xdr:colOff>
      <xdr:row>39</xdr:row>
      <xdr:rowOff>66040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8401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66040</xdr:rowOff>
    </xdr:from>
    <xdr:to>
      <xdr:col>15</xdr:col>
      <xdr:colOff>98425</xdr:colOff>
      <xdr:row>39</xdr:row>
      <xdr:rowOff>119380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75259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104140</xdr:rowOff>
    </xdr:from>
    <xdr:to>
      <xdr:col>11</xdr:col>
      <xdr:colOff>9525</xdr:colOff>
      <xdr:row>39</xdr:row>
      <xdr:rowOff>119380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7906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30480</xdr:rowOff>
    </xdr:from>
    <xdr:to>
      <xdr:col>11</xdr:col>
      <xdr:colOff>60325</xdr:colOff>
      <xdr:row>36</xdr:row>
      <xdr:rowOff>132080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144780</xdr:rowOff>
    </xdr:from>
    <xdr:to>
      <xdr:col>24</xdr:col>
      <xdr:colOff>76200</xdr:colOff>
      <xdr:row>39</xdr:row>
      <xdr:rowOff>74930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116857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118110</xdr:rowOff>
    </xdr:from>
    <xdr:to>
      <xdr:col>20</xdr:col>
      <xdr:colOff>38100</xdr:colOff>
      <xdr:row>39</xdr:row>
      <xdr:rowOff>48260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3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33037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19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15240</xdr:rowOff>
    </xdr:from>
    <xdr:to>
      <xdr:col>15</xdr:col>
      <xdr:colOff>149225</xdr:colOff>
      <xdr:row>39</xdr:row>
      <xdr:rowOff>116840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0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101617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8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68580</xdr:rowOff>
    </xdr:from>
    <xdr:to>
      <xdr:col>11</xdr:col>
      <xdr:colOff>60325</xdr:colOff>
      <xdr:row>39</xdr:row>
      <xdr:rowOff>170180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5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154957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4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53340</xdr:rowOff>
    </xdr:from>
    <xdr:to>
      <xdr:col>6</xdr:col>
      <xdr:colOff>171450</xdr:colOff>
      <xdr:row>39</xdr:row>
      <xdr:rowOff>154940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3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139717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2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23.3</a:t>
          </a:r>
          <a:r>
            <a:rPr kumimoji="1" lang="ja-JP" altLang="en-US" sz="1300">
              <a:latin typeface="ＭＳ Ｐゴシック" panose="020B0600070205080204" pitchFamily="50" charset="-128"/>
              <a:ea typeface="ＭＳ Ｐゴシック" panose="020B0600070205080204" pitchFamily="50" charset="-128"/>
            </a:rPr>
            <a:t>％から令和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20.9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ポイント）と若干の減にはなったものの、県平均</a:t>
          </a:r>
          <a:r>
            <a:rPr kumimoji="1" lang="en-US" altLang="ja-JP" sz="1300">
              <a:latin typeface="ＭＳ Ｐゴシック" panose="020B0600070205080204" pitchFamily="50" charset="-128"/>
              <a:ea typeface="ＭＳ Ｐゴシック" panose="020B0600070205080204" pitchFamily="50" charset="-128"/>
            </a:rPr>
            <a:t>14.8</a:t>
          </a:r>
          <a:r>
            <a:rPr kumimoji="1" lang="ja-JP" altLang="en-US" sz="1300">
              <a:latin typeface="ＭＳ Ｐゴシック" panose="020B0600070205080204" pitchFamily="50" charset="-128"/>
              <a:ea typeface="ＭＳ Ｐゴシック" panose="020B0600070205080204" pitchFamily="50" charset="-128"/>
            </a:rPr>
            <a:t>％より</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高い水準にある。離島である本村は、旅費の増や沖縄振興特別交付金事業・沖縄県離島活性化推進事業等による委託、システム保守の委託料等よる増額が主な要因である。今後は、委託料等の見直しを行い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104140</xdr:rowOff>
    </xdr:from>
    <xdr:to>
      <xdr:col>82</xdr:col>
      <xdr:colOff>107950</xdr:colOff>
      <xdr:row>18</xdr:row>
      <xdr:rowOff>24130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301879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100330</xdr:rowOff>
    </xdr:from>
    <xdr:to>
      <xdr:col>78</xdr:col>
      <xdr:colOff>69850</xdr:colOff>
      <xdr:row>18</xdr:row>
      <xdr:rowOff>24130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301498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39387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43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100330</xdr:rowOff>
    </xdr:from>
    <xdr:to>
      <xdr:col>73</xdr:col>
      <xdr:colOff>180975</xdr:colOff>
      <xdr:row>18</xdr:row>
      <xdr:rowOff>88900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30149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121920</xdr:rowOff>
    </xdr:from>
    <xdr:to>
      <xdr:col>74</xdr:col>
      <xdr:colOff>31750</xdr:colOff>
      <xdr:row>16</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62247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62230</xdr:rowOff>
    </xdr:from>
    <xdr:to>
      <xdr:col>69</xdr:col>
      <xdr:colOff>92075</xdr:colOff>
      <xdr:row>18</xdr:row>
      <xdr:rowOff>88900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31483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xdr:rowOff>
    </xdr:from>
    <xdr:to>
      <xdr:col>69</xdr:col>
      <xdr:colOff>142875</xdr:colOff>
      <xdr:row>16</xdr:row>
      <xdr:rowOff>113030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123207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5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127017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53340</xdr:rowOff>
    </xdr:from>
    <xdr:to>
      <xdr:col>82</xdr:col>
      <xdr:colOff>158750</xdr:colOff>
      <xdr:row>17</xdr:row>
      <xdr:rowOff>154940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96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25417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94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144780</xdr:rowOff>
    </xdr:from>
    <xdr:to>
      <xdr:col>78</xdr:col>
      <xdr:colOff>120650</xdr:colOff>
      <xdr:row>18</xdr:row>
      <xdr:rowOff>74930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05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59707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145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49530</xdr:rowOff>
    </xdr:from>
    <xdr:to>
      <xdr:col>74</xdr:col>
      <xdr:colOff>31750</xdr:colOff>
      <xdr:row>17</xdr:row>
      <xdr:rowOff>151130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135907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38100</xdr:rowOff>
    </xdr:from>
    <xdr:to>
      <xdr:col>69</xdr:col>
      <xdr:colOff>142875</xdr:colOff>
      <xdr:row>18</xdr:row>
      <xdr:rowOff>139700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124477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11430</xdr:rowOff>
    </xdr:from>
    <xdr:to>
      <xdr:col>65</xdr:col>
      <xdr:colOff>53975</xdr:colOff>
      <xdr:row>18</xdr:row>
      <xdr:rowOff>113030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09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97807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183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扶助費は全国、沖縄県平均より低水準であり、主な比率は障害福祉や小中学校の扶助となっている。扶助費内容の精査を行い、今後も同水準の維持に努める。</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88900</xdr:rowOff>
    </xdr:from>
    <xdr:to>
      <xdr:col>24</xdr:col>
      <xdr:colOff>25400</xdr:colOff>
      <xdr:row>55</xdr:row>
      <xdr:rowOff>107950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518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88900</xdr:rowOff>
    </xdr:from>
    <xdr:to>
      <xdr:col>19</xdr:col>
      <xdr:colOff>187325</xdr:colOff>
      <xdr:row>56</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5186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127000</xdr:rowOff>
    </xdr:from>
    <xdr:to>
      <xdr:col>15</xdr:col>
      <xdr:colOff>98425</xdr:colOff>
      <xdr:row>56</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5567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127000</xdr:rowOff>
    </xdr:from>
    <xdr:to>
      <xdr:col>11</xdr:col>
      <xdr:colOff>9525</xdr:colOff>
      <xdr:row>56</xdr:row>
      <xdr:rowOff>12700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556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38100</xdr:rowOff>
    </xdr:from>
    <xdr:to>
      <xdr:col>20</xdr:col>
      <xdr:colOff>38100</xdr:colOff>
      <xdr:row>55</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19050</xdr:rowOff>
    </xdr:from>
    <xdr:to>
      <xdr:col>15</xdr:col>
      <xdr:colOff>149225</xdr:colOff>
      <xdr:row>56</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主な要因として、航路事業、簡易水道事業、農業集落排水事業、国民健康保険事業への公営企業繰出が多額であることが挙げられる。今後は公営企業戦略を策定し健全な財政運営に努め、一般会計からの繰出の抑制を図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57</xdr:row>
      <xdr:rowOff>92710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7282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57</xdr:row>
      <xdr:rowOff>92710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6596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153687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659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149860</xdr:rowOff>
    </xdr:from>
    <xdr:to>
      <xdr:col>69</xdr:col>
      <xdr:colOff>92075</xdr:colOff>
      <xdr:row>57</xdr:row>
      <xdr:rowOff>31750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751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92727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41910</xdr:rowOff>
    </xdr:from>
    <xdr:to>
      <xdr:col>78</xdr:col>
      <xdr:colOff>120650</xdr:colOff>
      <xdr:row>57</xdr:row>
      <xdr:rowOff>143510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祉の向上を図る観点から社会福祉協議会への補助金及び、観光振興の向上を図る観点から観光協会への補助金の割合が高額になっている。今後は自主運営ができるよう事業の精査を行い、補助金の見直しに努める必要があ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49276</xdr:rowOff>
    </xdr:from>
    <xdr:to>
      <xdr:col>82</xdr:col>
      <xdr:colOff>107950</xdr:colOff>
      <xdr:row>34</xdr:row>
      <xdr:rowOff>58420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58785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49276</xdr:rowOff>
    </xdr:from>
    <xdr:to>
      <xdr:col>78</xdr:col>
      <xdr:colOff>69850</xdr:colOff>
      <xdr:row>34</xdr:row>
      <xdr:rowOff>58420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58785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58420</xdr:rowOff>
    </xdr:from>
    <xdr:to>
      <xdr:col>73</xdr:col>
      <xdr:colOff>180975</xdr:colOff>
      <xdr:row>34</xdr:row>
      <xdr:rowOff>85852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58877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67056</xdr:rowOff>
    </xdr:from>
    <xdr:to>
      <xdr:col>74</xdr:col>
      <xdr:colOff>31750</xdr:colOff>
      <xdr:row>36</xdr:row>
      <xdr:rowOff>168656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153433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62992</xdr:rowOff>
    </xdr:from>
    <xdr:to>
      <xdr:col>69</xdr:col>
      <xdr:colOff>92075</xdr:colOff>
      <xdr:row>34</xdr:row>
      <xdr:rowOff>85852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58922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7620</xdr:rowOff>
    </xdr:from>
    <xdr:to>
      <xdr:col>82</xdr:col>
      <xdr:colOff>158750</xdr:colOff>
      <xdr:row>34</xdr:row>
      <xdr:rowOff>109220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87647</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74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169926</xdr:rowOff>
    </xdr:from>
    <xdr:to>
      <xdr:col>78</xdr:col>
      <xdr:colOff>120650</xdr:colOff>
      <xdr:row>34</xdr:row>
      <xdr:rowOff>100076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110253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59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7620</xdr:rowOff>
    </xdr:from>
    <xdr:to>
      <xdr:col>74</xdr:col>
      <xdr:colOff>31750</xdr:colOff>
      <xdr:row>34</xdr:row>
      <xdr:rowOff>109220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119397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35052</xdr:rowOff>
    </xdr:from>
    <xdr:to>
      <xdr:col>69</xdr:col>
      <xdr:colOff>142875</xdr:colOff>
      <xdr:row>34</xdr:row>
      <xdr:rowOff>136652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146829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xdr:rowOff>
    </xdr:from>
    <xdr:to>
      <xdr:col>65</xdr:col>
      <xdr:colOff>53975</xdr:colOff>
      <xdr:row>34</xdr:row>
      <xdr:rowOff>113792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123969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公債費は全国や沖縄県平均より高い傾向にある。今後は普通建設事業費の優先順位を見極め、公債費の抑制に努める。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58420</xdr:rowOff>
    </xdr:from>
    <xdr:to>
      <xdr:col>24</xdr:col>
      <xdr:colOff>25400</xdr:colOff>
      <xdr:row>77</xdr:row>
      <xdr:rowOff>20320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08862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119397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77</xdr:row>
      <xdr:rowOff>1270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0886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130811</xdr:rowOff>
    </xdr:from>
    <xdr:to>
      <xdr:col>15</xdr:col>
      <xdr:colOff>98425</xdr:colOff>
      <xdr:row>77</xdr:row>
      <xdr:rowOff>1270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1610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130811</xdr:rowOff>
    </xdr:from>
    <xdr:to>
      <xdr:col>11</xdr:col>
      <xdr:colOff>9525</xdr:colOff>
      <xdr:row>76</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1610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xdr:rowOff>
    </xdr:from>
    <xdr:to>
      <xdr:col>11</xdr:col>
      <xdr:colOff>60325</xdr:colOff>
      <xdr:row>77</xdr:row>
      <xdr:rowOff>113030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97807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113047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121920</xdr:rowOff>
    </xdr:from>
    <xdr:to>
      <xdr:col>15</xdr:col>
      <xdr:colOff>149225</xdr:colOff>
      <xdr:row>77</xdr:row>
      <xdr:rowOff>52070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80011</xdr:rowOff>
    </xdr:from>
    <xdr:to>
      <xdr:col>11</xdr:col>
      <xdr:colOff>60325</xdr:colOff>
      <xdr:row>77</xdr:row>
      <xdr:rowOff>10161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20337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a:t>
          </a:r>
          <a:r>
            <a:rPr kumimoji="1" lang="en-US" altLang="ja-JP" sz="1300">
              <a:latin typeface="ＭＳ Ｐゴシック" panose="020B0600070205080204" pitchFamily="50" charset="-128"/>
              <a:ea typeface="ＭＳ Ｐゴシック" panose="020B0600070205080204" pitchFamily="50" charset="-128"/>
            </a:rPr>
            <a:t>73.1</a:t>
          </a:r>
          <a:r>
            <a:rPr kumimoji="1" lang="ja-JP" altLang="en-US" sz="1300">
              <a:latin typeface="ＭＳ Ｐゴシック" panose="020B0600070205080204" pitchFamily="50" charset="-128"/>
              <a:ea typeface="ＭＳ Ｐゴシック" panose="020B0600070205080204" pitchFamily="50" charset="-128"/>
            </a:rPr>
            <a:t>％となっており、類似団体</a:t>
          </a:r>
          <a:r>
            <a:rPr kumimoji="1" lang="en-US" altLang="ja-JP" sz="1300">
              <a:latin typeface="ＭＳ Ｐゴシック" panose="020B0600070205080204" pitchFamily="50" charset="-128"/>
              <a:ea typeface="ＭＳ Ｐゴシック" panose="020B0600070205080204" pitchFamily="50" charset="-128"/>
            </a:rPr>
            <a:t>65.2</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13.2</a:t>
          </a:r>
          <a:r>
            <a:rPr kumimoji="1" lang="ja-JP" altLang="en-US" sz="1300">
              <a:latin typeface="ＭＳ Ｐゴシック" panose="020B0600070205080204" pitchFamily="50" charset="-128"/>
              <a:ea typeface="ＭＳ Ｐゴシック" panose="020B0600070205080204" pitchFamily="50" charset="-128"/>
            </a:rPr>
            <a:t>ポイント上回っている。物件費及び繰出金の増額が主な要因となっている。物件費は委託料の見直し、繰出金は公営企業の健全な財政運営を行うため公営企業戦略を策定し経営改善を図り、抑制に努める。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162923</xdr:rowOff>
    </xdr:from>
    <xdr:to>
      <xdr:col>82</xdr:col>
      <xdr:colOff>107950</xdr:colOff>
      <xdr:row>79</xdr:row>
      <xdr:rowOff>95976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536023"/>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42108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72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17599</xdr:rowOff>
    </xdr:from>
    <xdr:to>
      <xdr:col>78</xdr:col>
      <xdr:colOff>69850</xdr:colOff>
      <xdr:row>79</xdr:row>
      <xdr:rowOff>95976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562149"/>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68778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92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17599</xdr:rowOff>
    </xdr:from>
    <xdr:to>
      <xdr:col>73</xdr:col>
      <xdr:colOff>180975</xdr:colOff>
      <xdr:row>80</xdr:row>
      <xdr:rowOff>68218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562149"/>
          <a:ext cx="8890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68036</xdr:rowOff>
    </xdr:from>
    <xdr:to>
      <xdr:col>74</xdr:col>
      <xdr:colOff>31750</xdr:colOff>
      <xdr:row>77</xdr:row>
      <xdr:rowOff>169636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8363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3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48623</xdr:rowOff>
    </xdr:from>
    <xdr:to>
      <xdr:col>69</xdr:col>
      <xdr:colOff>92075</xdr:colOff>
      <xdr:row>80</xdr:row>
      <xdr:rowOff>68218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764623"/>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24691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143148</xdr:rowOff>
    </xdr:from>
    <xdr:to>
      <xdr:col>65</xdr:col>
      <xdr:colOff>53975</xdr:colOff>
      <xdr:row>78</xdr:row>
      <xdr:rowOff>73298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83475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112123</xdr:rowOff>
    </xdr:from>
    <xdr:to>
      <xdr:col>82</xdr:col>
      <xdr:colOff>158750</xdr:colOff>
      <xdr:row>79</xdr:row>
      <xdr:rowOff>42273</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48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84200</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45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45176</xdr:rowOff>
    </xdr:from>
    <xdr:to>
      <xdr:col>78</xdr:col>
      <xdr:colOff>120650</xdr:colOff>
      <xdr:row>79</xdr:row>
      <xdr:rowOff>146776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58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131553</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676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138249</xdr:rowOff>
    </xdr:from>
    <xdr:to>
      <xdr:col>74</xdr:col>
      <xdr:colOff>31750</xdr:colOff>
      <xdr:row>79</xdr:row>
      <xdr:rowOff>68399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51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53176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59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17418</xdr:rowOff>
    </xdr:from>
    <xdr:to>
      <xdr:col>69</xdr:col>
      <xdr:colOff>142875</xdr:colOff>
      <xdr:row>80</xdr:row>
      <xdr:rowOff>119018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73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103795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819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169273</xdr:rowOff>
    </xdr:from>
    <xdr:to>
      <xdr:col>65</xdr:col>
      <xdr:colOff>53975</xdr:colOff>
      <xdr:row>80</xdr:row>
      <xdr:rowOff>99423</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71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84200</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800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沖縄県粟国村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28796</xdr:rowOff>
    </xdr:from>
    <xdr:to>
      <xdr:col>29</xdr:col>
      <xdr:colOff>127000</xdr:colOff>
      <xdr:row>15</xdr:row>
      <xdr:rowOff>67036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648171"/>
          <a:ext cx="647700" cy="38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104723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66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67036</xdr:rowOff>
    </xdr:from>
    <xdr:to>
      <xdr:col>26</xdr:col>
      <xdr:colOff>50800</xdr:colOff>
      <xdr:row>15</xdr:row>
      <xdr:rowOff>95582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686411"/>
          <a:ext cx="698500" cy="28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72839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95582</xdr:rowOff>
    </xdr:from>
    <xdr:to>
      <xdr:col>22</xdr:col>
      <xdr:colOff>114300</xdr:colOff>
      <xdr:row>15</xdr:row>
      <xdr:rowOff>99298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714957"/>
          <a:ext cx="698500" cy="3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167461</xdr:rowOff>
    </xdr:from>
    <xdr:to>
      <xdr:col>22</xdr:col>
      <xdr:colOff>165100</xdr:colOff>
      <xdr:row>18</xdr:row>
      <xdr:rowOff>97611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82388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1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99298</xdr:rowOff>
    </xdr:from>
    <xdr:to>
      <xdr:col>18</xdr:col>
      <xdr:colOff>177800</xdr:colOff>
      <xdr:row>16</xdr:row>
      <xdr:rowOff>11586</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718673"/>
          <a:ext cx="698500" cy="83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154531</xdr:rowOff>
    </xdr:from>
    <xdr:to>
      <xdr:col>19</xdr:col>
      <xdr:colOff>38100</xdr:colOff>
      <xdr:row>18</xdr:row>
      <xdr:rowOff>84681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69458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160884</xdr:rowOff>
    </xdr:from>
    <xdr:to>
      <xdr:col>15</xdr:col>
      <xdr:colOff>101600</xdr:colOff>
      <xdr:row>18</xdr:row>
      <xdr:rowOff>91034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75811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149446</xdr:rowOff>
    </xdr:from>
    <xdr:to>
      <xdr:col>29</xdr:col>
      <xdr:colOff>177800</xdr:colOff>
      <xdr:row>15</xdr:row>
      <xdr:rowOff>79596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597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165973</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44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16236</xdr:rowOff>
    </xdr:from>
    <xdr:to>
      <xdr:col>26</xdr:col>
      <xdr:colOff>101600</xdr:colOff>
      <xdr:row>15</xdr:row>
      <xdr:rowOff>117836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635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128013</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404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44782</xdr:rowOff>
    </xdr:from>
    <xdr:to>
      <xdr:col>22</xdr:col>
      <xdr:colOff>165100</xdr:colOff>
      <xdr:row>15</xdr:row>
      <xdr:rowOff>146382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664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156559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4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48498</xdr:rowOff>
    </xdr:from>
    <xdr:to>
      <xdr:col>19</xdr:col>
      <xdr:colOff>38100</xdr:colOff>
      <xdr:row>15</xdr:row>
      <xdr:rowOff>150098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667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160275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4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132236</xdr:rowOff>
    </xdr:from>
    <xdr:to>
      <xdr:col>15</xdr:col>
      <xdr:colOff>101600</xdr:colOff>
      <xdr:row>16</xdr:row>
      <xdr:rowOff>62386</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751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72563</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52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238907</xdr:rowOff>
    </xdr:from>
    <xdr:to>
      <xdr:col>29</xdr:col>
      <xdr:colOff>127000</xdr:colOff>
      <xdr:row>36</xdr:row>
      <xdr:rowOff>1003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849257"/>
          <a:ext cx="647700" cy="104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294384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04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278162</xdr:rowOff>
    </xdr:from>
    <xdr:to>
      <xdr:col>26</xdr:col>
      <xdr:colOff>50800</xdr:colOff>
      <xdr:row>36</xdr:row>
      <xdr:rowOff>1003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888512"/>
          <a:ext cx="698500" cy="65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89505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4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278162</xdr:rowOff>
    </xdr:from>
    <xdr:to>
      <xdr:col>22</xdr:col>
      <xdr:colOff>114300</xdr:colOff>
      <xdr:row>35</xdr:row>
      <xdr:rowOff>299665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888512"/>
          <a:ext cx="698500" cy="21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329222</xdr:rowOff>
    </xdr:from>
    <xdr:to>
      <xdr:col>22</xdr:col>
      <xdr:colOff>165100</xdr:colOff>
      <xdr:row>36</xdr:row>
      <xdr:rowOff>87922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39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72699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299665</xdr:rowOff>
    </xdr:from>
    <xdr:to>
      <xdr:col>18</xdr:col>
      <xdr:colOff>177800</xdr:colOff>
      <xdr:row>36</xdr:row>
      <xdr:rowOff>19623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910015"/>
          <a:ext cx="698500" cy="62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338122</xdr:rowOff>
    </xdr:from>
    <xdr:to>
      <xdr:col>19</xdr:col>
      <xdr:colOff>38100</xdr:colOff>
      <xdr:row>36</xdr:row>
      <xdr:rowOff>96822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8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81599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3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341258</xdr:rowOff>
    </xdr:from>
    <xdr:to>
      <xdr:col>15</xdr:col>
      <xdr:colOff>101600</xdr:colOff>
      <xdr:row>36</xdr:row>
      <xdr:rowOff>99958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51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84735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188107</xdr:rowOff>
    </xdr:from>
    <xdr:to>
      <xdr:col>29</xdr:col>
      <xdr:colOff>177800</xdr:colOff>
      <xdr:row>35</xdr:row>
      <xdr:rowOff>289707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98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33184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4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293103</xdr:rowOff>
    </xdr:from>
    <xdr:to>
      <xdr:col>26</xdr:col>
      <xdr:colOff>101600</xdr:colOff>
      <xdr:row>36</xdr:row>
      <xdr:rowOff>51803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03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61980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72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227362</xdr:rowOff>
    </xdr:from>
    <xdr:to>
      <xdr:col>22</xdr:col>
      <xdr:colOff>165100</xdr:colOff>
      <xdr:row>35</xdr:row>
      <xdr:rowOff>328962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37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339139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0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248865</xdr:rowOff>
    </xdr:from>
    <xdr:to>
      <xdr:col>19</xdr:col>
      <xdr:colOff>38100</xdr:colOff>
      <xdr:row>36</xdr:row>
      <xdr:rowOff>7565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59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17742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311723</xdr:rowOff>
    </xdr:from>
    <xdr:to>
      <xdr:col>15</xdr:col>
      <xdr:colOff>101600</xdr:colOff>
      <xdr:row>36</xdr:row>
      <xdr:rowOff>70423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22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80600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90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沖縄県粟国村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666
661
7.65
2,473,871
2,153,483
290,088
729,198
2,424,554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124.2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112229</xdr:rowOff>
    </xdr:from>
    <xdr:to>
      <xdr:col>24</xdr:col>
      <xdr:colOff>63500</xdr:colOff>
      <xdr:row>33</xdr:row>
      <xdr:rowOff>148439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5770079"/>
          <a:ext cx="838200" cy="3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123715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95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148439</xdr:rowOff>
    </xdr:from>
    <xdr:to>
      <xdr:col>19</xdr:col>
      <xdr:colOff>177800</xdr:colOff>
      <xdr:row>33</xdr:row>
      <xdr:rowOff>168975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5806289"/>
          <a:ext cx="8890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87424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168975</xdr:rowOff>
    </xdr:from>
    <xdr:to>
      <xdr:col>15</xdr:col>
      <xdr:colOff>50800</xdr:colOff>
      <xdr:row>35</xdr:row>
      <xdr:rowOff>384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5826825"/>
          <a:ext cx="889000" cy="17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91844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384</xdr:rowOff>
    </xdr:from>
    <xdr:to>
      <xdr:col>10</xdr:col>
      <xdr:colOff>114300</xdr:colOff>
      <xdr:row>35</xdr:row>
      <xdr:rowOff>16816</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001134"/>
          <a:ext cx="889000" cy="1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34714</xdr:rowOff>
    </xdr:from>
    <xdr:to>
      <xdr:col>10</xdr:col>
      <xdr:colOff>165100</xdr:colOff>
      <xdr:row>37</xdr:row>
      <xdr:rowOff>136314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127440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42243</xdr:rowOff>
    </xdr:from>
    <xdr:to>
      <xdr:col>6</xdr:col>
      <xdr:colOff>38100</xdr:colOff>
      <xdr:row>37</xdr:row>
      <xdr:rowOff>143843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134969</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61429</xdr:rowOff>
    </xdr:from>
    <xdr:to>
      <xdr:col>24</xdr:col>
      <xdr:colOff>114300</xdr:colOff>
      <xdr:row>33</xdr:row>
      <xdr:rowOff>163029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571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84306</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570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97639</xdr:rowOff>
    </xdr:from>
    <xdr:to>
      <xdr:col>20</xdr:col>
      <xdr:colOff>38100</xdr:colOff>
      <xdr:row>34</xdr:row>
      <xdr:rowOff>27789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575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44316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53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118175</xdr:rowOff>
    </xdr:from>
    <xdr:to>
      <xdr:col>15</xdr:col>
      <xdr:colOff>101600</xdr:colOff>
      <xdr:row>34</xdr:row>
      <xdr:rowOff>48325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577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64852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55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121034</xdr:rowOff>
    </xdr:from>
    <xdr:to>
      <xdr:col>10</xdr:col>
      <xdr:colOff>165100</xdr:colOff>
      <xdr:row>35</xdr:row>
      <xdr:rowOff>51184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595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67711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725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137466</xdr:rowOff>
    </xdr:from>
    <xdr:to>
      <xdr:col>6</xdr:col>
      <xdr:colOff>38100</xdr:colOff>
      <xdr:row>35</xdr:row>
      <xdr:rowOff>67616</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596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84143</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574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45625</xdr:rowOff>
    </xdr:from>
    <xdr:to>
      <xdr:col>24</xdr:col>
      <xdr:colOff>63500</xdr:colOff>
      <xdr:row>56</xdr:row>
      <xdr:rowOff>96918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46825"/>
          <a:ext cx="838200" cy="5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98093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96918</xdr:rowOff>
    </xdr:from>
    <xdr:to>
      <xdr:col>19</xdr:col>
      <xdr:colOff>177800</xdr:colOff>
      <xdr:row>56</xdr:row>
      <xdr:rowOff>119724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98118"/>
          <a:ext cx="889000" cy="2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67803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1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35857</xdr:rowOff>
    </xdr:from>
    <xdr:to>
      <xdr:col>15</xdr:col>
      <xdr:colOff>50800</xdr:colOff>
      <xdr:row>56</xdr:row>
      <xdr:rowOff>119724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637057"/>
          <a:ext cx="889000" cy="8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134594</xdr:rowOff>
    </xdr:from>
    <xdr:to>
      <xdr:col>15</xdr:col>
      <xdr:colOff>101600</xdr:colOff>
      <xdr:row>58</xdr:row>
      <xdr:rowOff>64744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0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55871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9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35857</xdr:rowOff>
    </xdr:from>
    <xdr:to>
      <xdr:col>10</xdr:col>
      <xdr:colOff>114300</xdr:colOff>
      <xdr:row>56</xdr:row>
      <xdr:rowOff>66899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37057"/>
          <a:ext cx="889000" cy="3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127314</xdr:rowOff>
    </xdr:from>
    <xdr:to>
      <xdr:col>10</xdr:col>
      <xdr:colOff>165100</xdr:colOff>
      <xdr:row>58</xdr:row>
      <xdr:rowOff>57464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48591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9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126237</xdr:rowOff>
    </xdr:from>
    <xdr:to>
      <xdr:col>6</xdr:col>
      <xdr:colOff>38100</xdr:colOff>
      <xdr:row>58</xdr:row>
      <xdr:rowOff>56387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47514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166275</xdr:rowOff>
    </xdr:from>
    <xdr:to>
      <xdr:col>24</xdr:col>
      <xdr:colOff>114300</xdr:colOff>
      <xdr:row>56</xdr:row>
      <xdr:rowOff>96425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9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17702</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4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46118</xdr:rowOff>
    </xdr:from>
    <xdr:to>
      <xdr:col>20</xdr:col>
      <xdr:colOff>38100</xdr:colOff>
      <xdr:row>56</xdr:row>
      <xdr:rowOff>147718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4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164245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422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68924</xdr:rowOff>
    </xdr:from>
    <xdr:to>
      <xdr:col>15</xdr:col>
      <xdr:colOff>101600</xdr:colOff>
      <xdr:row>56</xdr:row>
      <xdr:rowOff>170524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7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15601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445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156507</xdr:rowOff>
    </xdr:from>
    <xdr:to>
      <xdr:col>10</xdr:col>
      <xdr:colOff>165100</xdr:colOff>
      <xdr:row>56</xdr:row>
      <xdr:rowOff>86657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58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103184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36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16099</xdr:rowOff>
    </xdr:from>
    <xdr:to>
      <xdr:col>6</xdr:col>
      <xdr:colOff>38100</xdr:colOff>
      <xdr:row>56</xdr:row>
      <xdr:rowOff>117699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1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134226</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39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26274</xdr:rowOff>
    </xdr:from>
    <xdr:to>
      <xdr:col>24</xdr:col>
      <xdr:colOff>63500</xdr:colOff>
      <xdr:row>77</xdr:row>
      <xdr:rowOff>76532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227924"/>
          <a:ext cx="838200" cy="5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64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51684</xdr:rowOff>
    </xdr:from>
    <xdr:to>
      <xdr:col>19</xdr:col>
      <xdr:colOff>177800</xdr:colOff>
      <xdr:row>77</xdr:row>
      <xdr:rowOff>76532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253334"/>
          <a:ext cx="889000" cy="2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110341</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168532</xdr:rowOff>
    </xdr:from>
    <xdr:to>
      <xdr:col>15</xdr:col>
      <xdr:colOff>50800</xdr:colOff>
      <xdr:row>77</xdr:row>
      <xdr:rowOff>51684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198732"/>
          <a:ext cx="889000" cy="5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14999</xdr:rowOff>
    </xdr:from>
    <xdr:to>
      <xdr:col>15</xdr:col>
      <xdr:colOff>101600</xdr:colOff>
      <xdr:row>77</xdr:row>
      <xdr:rowOff>116599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1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107726</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30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168532</xdr:rowOff>
    </xdr:from>
    <xdr:to>
      <xdr:col>10</xdr:col>
      <xdr:colOff>114300</xdr:colOff>
      <xdr:row>77</xdr:row>
      <xdr:rowOff>45893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198732"/>
          <a:ext cx="889000" cy="4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28384</xdr:rowOff>
    </xdr:from>
    <xdr:to>
      <xdr:col>10</xdr:col>
      <xdr:colOff>165100</xdr:colOff>
      <xdr:row>77</xdr:row>
      <xdr:rowOff>129984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121111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32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7885</xdr:rowOff>
    </xdr:from>
    <xdr:to>
      <xdr:col>6</xdr:col>
      <xdr:colOff>38100</xdr:colOff>
      <xdr:row>77</xdr:row>
      <xdr:rowOff>109485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0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100612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30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146924</xdr:rowOff>
    </xdr:from>
    <xdr:to>
      <xdr:col>24</xdr:col>
      <xdr:colOff>114300</xdr:colOff>
      <xdr:row>77</xdr:row>
      <xdr:rowOff>77074</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17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169801</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02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25732</xdr:rowOff>
    </xdr:from>
    <xdr:to>
      <xdr:col>20</xdr:col>
      <xdr:colOff>38100</xdr:colOff>
      <xdr:row>77</xdr:row>
      <xdr:rowOff>127332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2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118459</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32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884</xdr:rowOff>
    </xdr:from>
    <xdr:to>
      <xdr:col>15</xdr:col>
      <xdr:colOff>101600</xdr:colOff>
      <xdr:row>77</xdr:row>
      <xdr:rowOff>102484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0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119011</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297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117732</xdr:rowOff>
    </xdr:from>
    <xdr:to>
      <xdr:col>10</xdr:col>
      <xdr:colOff>165100</xdr:colOff>
      <xdr:row>77</xdr:row>
      <xdr:rowOff>47882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1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64409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92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166543</xdr:rowOff>
    </xdr:from>
    <xdr:to>
      <xdr:col>6</xdr:col>
      <xdr:colOff>38100</xdr:colOff>
      <xdr:row>77</xdr:row>
      <xdr:rowOff>96693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19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113220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97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88250</xdr:rowOff>
    </xdr:from>
    <xdr:to>
      <xdr:col>24</xdr:col>
      <xdr:colOff>63500</xdr:colOff>
      <xdr:row>95</xdr:row>
      <xdr:rowOff>4141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204550"/>
          <a:ext cx="838200" cy="8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9971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7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88250</xdr:rowOff>
    </xdr:from>
    <xdr:to>
      <xdr:col>19</xdr:col>
      <xdr:colOff>177800</xdr:colOff>
      <xdr:row>96</xdr:row>
      <xdr:rowOff>28364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204550"/>
          <a:ext cx="889000" cy="28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64705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5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28364</xdr:rowOff>
    </xdr:from>
    <xdr:to>
      <xdr:col>15</xdr:col>
      <xdr:colOff>50800</xdr:colOff>
      <xdr:row>96</xdr:row>
      <xdr:rowOff>83938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487564"/>
          <a:ext cx="889000" cy="5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99507</xdr:rowOff>
    </xdr:from>
    <xdr:to>
      <xdr:col>15</xdr:col>
      <xdr:colOff>101600</xdr:colOff>
      <xdr:row>96</xdr:row>
      <xdr:rowOff>29657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46184</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27442</xdr:rowOff>
    </xdr:from>
    <xdr:to>
      <xdr:col>10</xdr:col>
      <xdr:colOff>114300</xdr:colOff>
      <xdr:row>96</xdr:row>
      <xdr:rowOff>83938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486642"/>
          <a:ext cx="889000" cy="5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129384</xdr:rowOff>
    </xdr:from>
    <xdr:to>
      <xdr:col>10</xdr:col>
      <xdr:colOff>165100</xdr:colOff>
      <xdr:row>96</xdr:row>
      <xdr:rowOff>59534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76061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141622</xdr:rowOff>
    </xdr:from>
    <xdr:to>
      <xdr:col>6</xdr:col>
      <xdr:colOff>38100</xdr:colOff>
      <xdr:row>96</xdr:row>
      <xdr:rowOff>71772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88299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124791</xdr:rowOff>
    </xdr:from>
    <xdr:to>
      <xdr:col>24</xdr:col>
      <xdr:colOff>114300</xdr:colOff>
      <xdr:row>95</xdr:row>
      <xdr:rowOff>54941</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24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147668</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09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37450</xdr:rowOff>
    </xdr:from>
    <xdr:to>
      <xdr:col>20</xdr:col>
      <xdr:colOff>38100</xdr:colOff>
      <xdr:row>94</xdr:row>
      <xdr:rowOff>139050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15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155577</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928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149014</xdr:rowOff>
    </xdr:from>
    <xdr:to>
      <xdr:col>15</xdr:col>
      <xdr:colOff>101600</xdr:colOff>
      <xdr:row>96</xdr:row>
      <xdr:rowOff>79164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43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70291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52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33138</xdr:rowOff>
    </xdr:from>
    <xdr:to>
      <xdr:col>10</xdr:col>
      <xdr:colOff>165100</xdr:colOff>
      <xdr:row>96</xdr:row>
      <xdr:rowOff>134738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9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125865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58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148092</xdr:rowOff>
    </xdr:from>
    <xdr:to>
      <xdr:col>6</xdr:col>
      <xdr:colOff>38100</xdr:colOff>
      <xdr:row>96</xdr:row>
      <xdr:rowOff>78242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3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69369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52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22792</xdr:rowOff>
    </xdr:from>
    <xdr:to>
      <xdr:col>55</xdr:col>
      <xdr:colOff>0</xdr:colOff>
      <xdr:row>37</xdr:row>
      <xdr:rowOff>92456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366442"/>
          <a:ext cx="838200" cy="6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89656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90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79528</xdr:rowOff>
    </xdr:from>
    <xdr:to>
      <xdr:col>50</xdr:col>
      <xdr:colOff>114300</xdr:colOff>
      <xdr:row>37</xdr:row>
      <xdr:rowOff>22792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251728"/>
          <a:ext cx="889000" cy="11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43668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4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79528</xdr:rowOff>
    </xdr:from>
    <xdr:to>
      <xdr:col>45</xdr:col>
      <xdr:colOff>177800</xdr:colOff>
      <xdr:row>37</xdr:row>
      <xdr:rowOff>124411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251728"/>
          <a:ext cx="889000" cy="21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57500</xdr:rowOff>
    </xdr:from>
    <xdr:to>
      <xdr:col>46</xdr:col>
      <xdr:colOff>38100</xdr:colOff>
      <xdr:row>35</xdr:row>
      <xdr:rowOff>159100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4177</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124411</xdr:rowOff>
    </xdr:from>
    <xdr:to>
      <xdr:col>41</xdr:col>
      <xdr:colOff>50800</xdr:colOff>
      <xdr:row>37</xdr:row>
      <xdr:rowOff>165074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68061"/>
          <a:ext cx="889000" cy="4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140773</xdr:rowOff>
    </xdr:from>
    <xdr:to>
      <xdr:col>41</xdr:col>
      <xdr:colOff>101600</xdr:colOff>
      <xdr:row>37</xdr:row>
      <xdr:rowOff>70923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87450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136531</xdr:rowOff>
    </xdr:from>
    <xdr:to>
      <xdr:col>36</xdr:col>
      <xdr:colOff>165100</xdr:colOff>
      <xdr:row>37</xdr:row>
      <xdr:rowOff>66681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83208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41656</xdr:rowOff>
    </xdr:from>
    <xdr:to>
      <xdr:col>55</xdr:col>
      <xdr:colOff>50800</xdr:colOff>
      <xdr:row>37</xdr:row>
      <xdr:rowOff>143256</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8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20083</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63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143442</xdr:rowOff>
    </xdr:from>
    <xdr:to>
      <xdr:col>50</xdr:col>
      <xdr:colOff>165100</xdr:colOff>
      <xdr:row>37</xdr:row>
      <xdr:rowOff>73592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31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64719</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408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28728</xdr:rowOff>
    </xdr:from>
    <xdr:to>
      <xdr:col>46</xdr:col>
      <xdr:colOff>38100</xdr:colOff>
      <xdr:row>36</xdr:row>
      <xdr:rowOff>130328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2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121455</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29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73611</xdr:rowOff>
    </xdr:from>
    <xdr:to>
      <xdr:col>41</xdr:col>
      <xdr:colOff>101600</xdr:colOff>
      <xdr:row>38</xdr:row>
      <xdr:rowOff>3761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1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166337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509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114274</xdr:rowOff>
    </xdr:from>
    <xdr:to>
      <xdr:col>36</xdr:col>
      <xdr:colOff>165100</xdr:colOff>
      <xdr:row>38</xdr:row>
      <xdr:rowOff>44424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5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35551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55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34790</xdr:rowOff>
    </xdr:from>
    <xdr:to>
      <xdr:col>55</xdr:col>
      <xdr:colOff>0</xdr:colOff>
      <xdr:row>57</xdr:row>
      <xdr:rowOff>49363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807440"/>
          <a:ext cx="838200" cy="1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30715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74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49363</xdr:rowOff>
    </xdr:from>
    <xdr:to>
      <xdr:col>50</xdr:col>
      <xdr:colOff>114300</xdr:colOff>
      <xdr:row>58</xdr:row>
      <xdr:rowOff>75360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822013"/>
          <a:ext cx="889000" cy="19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119642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6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21523</xdr:rowOff>
    </xdr:from>
    <xdr:to>
      <xdr:col>45</xdr:col>
      <xdr:colOff>177800</xdr:colOff>
      <xdr:row>58</xdr:row>
      <xdr:rowOff>75360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965623"/>
          <a:ext cx="889000" cy="5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38474</xdr:rowOff>
    </xdr:from>
    <xdr:to>
      <xdr:col>46</xdr:col>
      <xdr:colOff>38100</xdr:colOff>
      <xdr:row>58</xdr:row>
      <xdr:rowOff>140074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131201</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7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21523</xdr:rowOff>
    </xdr:from>
    <xdr:to>
      <xdr:col>41</xdr:col>
      <xdr:colOff>50800</xdr:colOff>
      <xdr:row>58</xdr:row>
      <xdr:rowOff>77625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965623"/>
          <a:ext cx="889000" cy="5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44347</xdr:rowOff>
    </xdr:from>
    <xdr:to>
      <xdr:col>41</xdr:col>
      <xdr:colOff>101600</xdr:colOff>
      <xdr:row>58</xdr:row>
      <xdr:rowOff>145947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137074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8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54710</xdr:rowOff>
    </xdr:from>
    <xdr:to>
      <xdr:col>36</xdr:col>
      <xdr:colOff>165100</xdr:colOff>
      <xdr:row>58</xdr:row>
      <xdr:rowOff>156310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147437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9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155440</xdr:rowOff>
    </xdr:from>
    <xdr:to>
      <xdr:col>55</xdr:col>
      <xdr:colOff>50800</xdr:colOff>
      <xdr:row>57</xdr:row>
      <xdr:rowOff>85590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75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6867</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60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170013</xdr:rowOff>
    </xdr:from>
    <xdr:to>
      <xdr:col>50</xdr:col>
      <xdr:colOff>165100</xdr:colOff>
      <xdr:row>57</xdr:row>
      <xdr:rowOff>100163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77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116690</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54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24560</xdr:rowOff>
    </xdr:from>
    <xdr:to>
      <xdr:col>46</xdr:col>
      <xdr:colOff>38100</xdr:colOff>
      <xdr:row>58</xdr:row>
      <xdr:rowOff>126160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142687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74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142173</xdr:rowOff>
    </xdr:from>
    <xdr:to>
      <xdr:col>41</xdr:col>
      <xdr:colOff>101600</xdr:colOff>
      <xdr:row>58</xdr:row>
      <xdr:rowOff>72323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1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88850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690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26825</xdr:rowOff>
    </xdr:from>
    <xdr:to>
      <xdr:col>36</xdr:col>
      <xdr:colOff>165100</xdr:colOff>
      <xdr:row>58</xdr:row>
      <xdr:rowOff>128425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7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144952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7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37776</xdr:rowOff>
    </xdr:from>
    <xdr:to>
      <xdr:col>55</xdr:col>
      <xdr:colOff>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582326"/>
          <a:ext cx="838200" cy="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127833</xdr:rowOff>
    </xdr:from>
    <xdr:to>
      <xdr:col>50</xdr:col>
      <xdr:colOff>114300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158033"/>
          <a:ext cx="889000" cy="43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107027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3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127833</xdr:rowOff>
    </xdr:from>
    <xdr:to>
      <xdr:col>45</xdr:col>
      <xdr:colOff>177800</xdr:colOff>
      <xdr:row>78</xdr:row>
      <xdr:rowOff>59196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158033"/>
          <a:ext cx="889000" cy="27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16554</xdr:rowOff>
    </xdr:from>
    <xdr:to>
      <xdr:col>46</xdr:col>
      <xdr:colOff>38100</xdr:colOff>
      <xdr:row>78</xdr:row>
      <xdr:rowOff>118154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8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109281</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482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59196</xdr:rowOff>
    </xdr:from>
    <xdr:to>
      <xdr:col>41</xdr:col>
      <xdr:colOff>50800</xdr:colOff>
      <xdr:row>79</xdr:row>
      <xdr:rowOff>44084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432296"/>
          <a:ext cx="889000" cy="15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9708</xdr:rowOff>
    </xdr:from>
    <xdr:to>
      <xdr:col>41</xdr:col>
      <xdr:colOff>101600</xdr:colOff>
      <xdr:row>78</xdr:row>
      <xdr:rowOff>111308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102435</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47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21755</xdr:rowOff>
    </xdr:from>
    <xdr:to>
      <xdr:col>36</xdr:col>
      <xdr:colOff>165100</xdr:colOff>
      <xdr:row>78</xdr:row>
      <xdr:rowOff>123355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139882</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158426</xdr:rowOff>
    </xdr:from>
    <xdr:to>
      <xdr:col>55</xdr:col>
      <xdr:colOff>50800</xdr:colOff>
      <xdr:row>79</xdr:row>
      <xdr:rowOff>88576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53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73353</xdr:rowOff>
    </xdr:from>
    <xdr:ext cx="469744"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44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77033</xdr:rowOff>
    </xdr:from>
    <xdr:to>
      <xdr:col>46</xdr:col>
      <xdr:colOff>38100</xdr:colOff>
      <xdr:row>77</xdr:row>
      <xdr:rowOff>7183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1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23710</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2882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8396</xdr:rowOff>
    </xdr:from>
    <xdr:to>
      <xdr:col>41</xdr:col>
      <xdr:colOff>101600</xdr:colOff>
      <xdr:row>78</xdr:row>
      <xdr:rowOff>109996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8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126523</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315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164734</xdr:rowOff>
    </xdr:from>
    <xdr:to>
      <xdr:col>36</xdr:col>
      <xdr:colOff>165100</xdr:colOff>
      <xdr:row>79</xdr:row>
      <xdr:rowOff>94884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53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86011</xdr:rowOff>
    </xdr:from>
    <xdr:ext cx="378565"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3017" y="13630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61931</xdr:rowOff>
    </xdr:from>
    <xdr:to>
      <xdr:col>55</xdr:col>
      <xdr:colOff>0</xdr:colOff>
      <xdr:row>97</xdr:row>
      <xdr:rowOff>51296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521131"/>
          <a:ext cx="838200" cy="16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5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51296</xdr:rowOff>
    </xdr:from>
    <xdr:to>
      <xdr:col>50</xdr:col>
      <xdr:colOff>114300</xdr:colOff>
      <xdr:row>98</xdr:row>
      <xdr:rowOff>126200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681946"/>
          <a:ext cx="889000" cy="24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95840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126200</xdr:rowOff>
    </xdr:from>
    <xdr:to>
      <xdr:col>45</xdr:col>
      <xdr:colOff>177800</xdr:colOff>
      <xdr:row>98</xdr:row>
      <xdr:rowOff>136854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928300"/>
          <a:ext cx="889000" cy="1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237</xdr:rowOff>
    </xdr:from>
    <xdr:to>
      <xdr:col>46</xdr:col>
      <xdr:colOff>38100</xdr:colOff>
      <xdr:row>98</xdr:row>
      <xdr:rowOff>101837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118364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135978</xdr:rowOff>
    </xdr:from>
    <xdr:to>
      <xdr:col>41</xdr:col>
      <xdr:colOff>50800</xdr:colOff>
      <xdr:row>98</xdr:row>
      <xdr:rowOff>136854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938078"/>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11137</xdr:rowOff>
    </xdr:from>
    <xdr:to>
      <xdr:col>41</xdr:col>
      <xdr:colOff>101600</xdr:colOff>
      <xdr:row>98</xdr:row>
      <xdr:rowOff>112737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129264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18607</xdr:rowOff>
    </xdr:from>
    <xdr:to>
      <xdr:col>36</xdr:col>
      <xdr:colOff>165100</xdr:colOff>
      <xdr:row>98</xdr:row>
      <xdr:rowOff>120207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136734</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11131</xdr:rowOff>
    </xdr:from>
    <xdr:to>
      <xdr:col>55</xdr:col>
      <xdr:colOff>50800</xdr:colOff>
      <xdr:row>96</xdr:row>
      <xdr:rowOff>112731</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47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34008</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321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496</xdr:rowOff>
    </xdr:from>
    <xdr:to>
      <xdr:col>50</xdr:col>
      <xdr:colOff>165100</xdr:colOff>
      <xdr:row>97</xdr:row>
      <xdr:rowOff>102096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63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118623</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406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75400</xdr:rowOff>
    </xdr:from>
    <xdr:to>
      <xdr:col>46</xdr:col>
      <xdr:colOff>38100</xdr:colOff>
      <xdr:row>99</xdr:row>
      <xdr:rowOff>5550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168127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7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86054</xdr:rowOff>
    </xdr:from>
    <xdr:to>
      <xdr:col>41</xdr:col>
      <xdr:colOff>101600</xdr:colOff>
      <xdr:row>99</xdr:row>
      <xdr:rowOff>16204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8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7331</xdr:rowOff>
    </xdr:from>
    <xdr:ext cx="469744"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26428" y="16980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85178</xdr:rowOff>
    </xdr:from>
    <xdr:to>
      <xdr:col>36</xdr:col>
      <xdr:colOff>165100</xdr:colOff>
      <xdr:row>99</xdr:row>
      <xdr:rowOff>15328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8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6455</xdr:rowOff>
    </xdr:from>
    <xdr:ext cx="469744"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37428" y="16980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135123</xdr:rowOff>
    </xdr:from>
    <xdr:to>
      <xdr:col>76</xdr:col>
      <xdr:colOff>165100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81800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4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161568</xdr:rowOff>
    </xdr:from>
    <xdr:to>
      <xdr:col>72</xdr:col>
      <xdr:colOff>38100</xdr:colOff>
      <xdr:row>39</xdr:row>
      <xdr:rowOff>91718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108246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166128</xdr:rowOff>
    </xdr:from>
    <xdr:to>
      <xdr:col>67</xdr:col>
      <xdr:colOff>101600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112804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53400</xdr:rowOff>
    </xdr:from>
    <xdr:to>
      <xdr:col>85</xdr:col>
      <xdr:colOff>127000</xdr:colOff>
      <xdr:row>78</xdr:row>
      <xdr:rowOff>83010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426500"/>
          <a:ext cx="838200" cy="2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18589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391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73921</xdr:rowOff>
    </xdr:from>
    <xdr:to>
      <xdr:col>81</xdr:col>
      <xdr:colOff>50800</xdr:colOff>
      <xdr:row>78</xdr:row>
      <xdr:rowOff>83010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447021"/>
          <a:ext cx="889000" cy="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143690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51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73921</xdr:rowOff>
    </xdr:from>
    <xdr:to>
      <xdr:col>76</xdr:col>
      <xdr:colOff>114300</xdr:colOff>
      <xdr:row>78</xdr:row>
      <xdr:rowOff>87700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447021"/>
          <a:ext cx="889000" cy="1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48938</xdr:rowOff>
    </xdr:from>
    <xdr:to>
      <xdr:col>76</xdr:col>
      <xdr:colOff>165100</xdr:colOff>
      <xdr:row>78</xdr:row>
      <xdr:rowOff>150538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141665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51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82587</xdr:rowOff>
    </xdr:from>
    <xdr:to>
      <xdr:col>71</xdr:col>
      <xdr:colOff>177800</xdr:colOff>
      <xdr:row>78</xdr:row>
      <xdr:rowOff>87700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455687"/>
          <a:ext cx="889000" cy="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38807</xdr:rowOff>
    </xdr:from>
    <xdr:to>
      <xdr:col>72</xdr:col>
      <xdr:colOff>38100</xdr:colOff>
      <xdr:row>78</xdr:row>
      <xdr:rowOff>140407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1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131534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50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47662</xdr:rowOff>
    </xdr:from>
    <xdr:to>
      <xdr:col>67</xdr:col>
      <xdr:colOff>101600</xdr:colOff>
      <xdr:row>78</xdr:row>
      <xdr:rowOff>149262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2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140389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513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2600</xdr:rowOff>
    </xdr:from>
    <xdr:to>
      <xdr:col>85</xdr:col>
      <xdr:colOff>177800</xdr:colOff>
      <xdr:row>78</xdr:row>
      <xdr:rowOff>104200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7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25477</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27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32210</xdr:rowOff>
    </xdr:from>
    <xdr:to>
      <xdr:col>81</xdr:col>
      <xdr:colOff>101600</xdr:colOff>
      <xdr:row>78</xdr:row>
      <xdr:rowOff>133810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40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150337</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18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23121</xdr:rowOff>
    </xdr:from>
    <xdr:to>
      <xdr:col>76</xdr:col>
      <xdr:colOff>165100</xdr:colOff>
      <xdr:row>78</xdr:row>
      <xdr:rowOff>124721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9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141248</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171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36900</xdr:rowOff>
    </xdr:from>
    <xdr:to>
      <xdr:col>72</xdr:col>
      <xdr:colOff>38100</xdr:colOff>
      <xdr:row>78</xdr:row>
      <xdr:rowOff>138500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1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155027</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185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31787</xdr:rowOff>
    </xdr:from>
    <xdr:to>
      <xdr:col>67</xdr:col>
      <xdr:colOff>101600</xdr:colOff>
      <xdr:row>78</xdr:row>
      <xdr:rowOff>133387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0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149914</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18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85466</xdr:rowOff>
    </xdr:from>
    <xdr:to>
      <xdr:col>85</xdr:col>
      <xdr:colOff>127000</xdr:colOff>
      <xdr:row>96</xdr:row>
      <xdr:rowOff>154829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544666"/>
          <a:ext cx="838200" cy="6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96327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26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85466</xdr:rowOff>
    </xdr:from>
    <xdr:to>
      <xdr:col>81</xdr:col>
      <xdr:colOff>50800</xdr:colOff>
      <xdr:row>97</xdr:row>
      <xdr:rowOff>128022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544666"/>
          <a:ext cx="889000" cy="21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147059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77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90202</xdr:rowOff>
    </xdr:from>
    <xdr:to>
      <xdr:col>76</xdr:col>
      <xdr:colOff>114300</xdr:colOff>
      <xdr:row>97</xdr:row>
      <xdr:rowOff>128022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720852"/>
          <a:ext cx="889000" cy="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19740</xdr:rowOff>
    </xdr:from>
    <xdr:to>
      <xdr:col>76</xdr:col>
      <xdr:colOff>165100</xdr:colOff>
      <xdr:row>98</xdr:row>
      <xdr:rowOff>121340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2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112467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90202</xdr:rowOff>
    </xdr:from>
    <xdr:to>
      <xdr:col>71</xdr:col>
      <xdr:colOff>177800</xdr:colOff>
      <xdr:row>97</xdr:row>
      <xdr:rowOff>140602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720852"/>
          <a:ext cx="889000" cy="5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10288</xdr:rowOff>
    </xdr:from>
    <xdr:to>
      <xdr:col>72</xdr:col>
      <xdr:colOff>38100</xdr:colOff>
      <xdr:row>98</xdr:row>
      <xdr:rowOff>111888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103015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0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10832</xdr:rowOff>
    </xdr:from>
    <xdr:to>
      <xdr:col>67</xdr:col>
      <xdr:colOff>101600</xdr:colOff>
      <xdr:row>98</xdr:row>
      <xdr:rowOff>112432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103559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0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104029</xdr:rowOff>
    </xdr:from>
    <xdr:to>
      <xdr:col>85</xdr:col>
      <xdr:colOff>177800</xdr:colOff>
      <xdr:row>97</xdr:row>
      <xdr:rowOff>34179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56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126906</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414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34666</xdr:rowOff>
    </xdr:from>
    <xdr:to>
      <xdr:col>81</xdr:col>
      <xdr:colOff>101600</xdr:colOff>
      <xdr:row>96</xdr:row>
      <xdr:rowOff>136266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49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152793</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26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77222</xdr:rowOff>
    </xdr:from>
    <xdr:to>
      <xdr:col>76</xdr:col>
      <xdr:colOff>165100</xdr:colOff>
      <xdr:row>98</xdr:row>
      <xdr:rowOff>7372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70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23899</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483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39402</xdr:rowOff>
    </xdr:from>
    <xdr:to>
      <xdr:col>72</xdr:col>
      <xdr:colOff>38100</xdr:colOff>
      <xdr:row>97</xdr:row>
      <xdr:rowOff>141002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67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157529</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445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89802</xdr:rowOff>
    </xdr:from>
    <xdr:to>
      <xdr:col>67</xdr:col>
      <xdr:colOff>101600</xdr:colOff>
      <xdr:row>98</xdr:row>
      <xdr:rowOff>19952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72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36479</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14795" y="16495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100879</xdr:rowOff>
    </xdr:from>
    <xdr:to>
      <xdr:col>107</xdr:col>
      <xdr:colOff>101600</xdr:colOff>
      <xdr:row>38</xdr:row>
      <xdr:rowOff>31029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47556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89631</xdr:rowOff>
    </xdr:from>
    <xdr:to>
      <xdr:col>102</xdr:col>
      <xdr:colOff>165100</xdr:colOff>
      <xdr:row>38</xdr:row>
      <xdr:rowOff>19782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332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36308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0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50038</xdr:rowOff>
    </xdr:from>
    <xdr:to>
      <xdr:col>98</xdr:col>
      <xdr:colOff>38100</xdr:colOff>
      <xdr:row>37</xdr:row>
      <xdr:rowOff>151638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168165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16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147444</xdr:rowOff>
    </xdr:from>
    <xdr:to>
      <xdr:col>107</xdr:col>
      <xdr:colOff>101600</xdr:colOff>
      <xdr:row>59</xdr:row>
      <xdr:rowOff>77594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94121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156870</xdr:rowOff>
    </xdr:from>
    <xdr:to>
      <xdr:col>102</xdr:col>
      <xdr:colOff>165100</xdr:colOff>
      <xdr:row>59</xdr:row>
      <xdr:rowOff>87020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103547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7257</xdr:rowOff>
    </xdr:from>
    <xdr:to>
      <xdr:col>98</xdr:col>
      <xdr:colOff>38100</xdr:colOff>
      <xdr:row>59</xdr:row>
      <xdr:rowOff>108857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125384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150504</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94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129900</xdr:rowOff>
    </xdr:from>
    <xdr:to>
      <xdr:col>116</xdr:col>
      <xdr:colOff>63500</xdr:colOff>
      <xdr:row>76</xdr:row>
      <xdr:rowOff>86874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2988650"/>
          <a:ext cx="838200" cy="12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87532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117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129900</xdr:rowOff>
    </xdr:from>
    <xdr:to>
      <xdr:col>111</xdr:col>
      <xdr:colOff>177800</xdr:colOff>
      <xdr:row>76</xdr:row>
      <xdr:rowOff>44521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988650"/>
          <a:ext cx="889000" cy="8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53748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32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122558</xdr:rowOff>
    </xdr:from>
    <xdr:to>
      <xdr:col>107</xdr:col>
      <xdr:colOff>50800</xdr:colOff>
      <xdr:row>76</xdr:row>
      <xdr:rowOff>44521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2809858"/>
          <a:ext cx="889000" cy="26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157882</xdr:rowOff>
    </xdr:from>
    <xdr:to>
      <xdr:col>107</xdr:col>
      <xdr:colOff>101600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79159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32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122558</xdr:rowOff>
    </xdr:from>
    <xdr:to>
      <xdr:col>102</xdr:col>
      <xdr:colOff>114300</xdr:colOff>
      <xdr:row>76</xdr:row>
      <xdr:rowOff>80077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809858"/>
          <a:ext cx="889000" cy="30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159913</xdr:rowOff>
    </xdr:from>
    <xdr:to>
      <xdr:col>102</xdr:col>
      <xdr:colOff>165100</xdr:colOff>
      <xdr:row>77</xdr:row>
      <xdr:rowOff>90063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81190</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145557</xdr:rowOff>
    </xdr:from>
    <xdr:to>
      <xdr:col>98</xdr:col>
      <xdr:colOff>38100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66834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36074</xdr:rowOff>
    </xdr:from>
    <xdr:to>
      <xdr:col>116</xdr:col>
      <xdr:colOff>114300</xdr:colOff>
      <xdr:row>76</xdr:row>
      <xdr:rowOff>137674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06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58951</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917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79100</xdr:rowOff>
    </xdr:from>
    <xdr:to>
      <xdr:col>112</xdr:col>
      <xdr:colOff>38100</xdr:colOff>
      <xdr:row>76</xdr:row>
      <xdr:rowOff>9249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9378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25777</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271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165171</xdr:rowOff>
    </xdr:from>
    <xdr:to>
      <xdr:col>107</xdr:col>
      <xdr:colOff>101600</xdr:colOff>
      <xdr:row>76</xdr:row>
      <xdr:rowOff>95321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02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111848</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799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71758</xdr:rowOff>
    </xdr:from>
    <xdr:to>
      <xdr:col>102</xdr:col>
      <xdr:colOff>165100</xdr:colOff>
      <xdr:row>75</xdr:row>
      <xdr:rowOff>1908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75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18435</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2534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29277</xdr:rowOff>
    </xdr:from>
    <xdr:to>
      <xdr:col>98</xdr:col>
      <xdr:colOff>38100</xdr:colOff>
      <xdr:row>76</xdr:row>
      <xdr:rowOff>130877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5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147405</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2834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性質別歳出の物件費については委託料による増、、普通建設事業費については新庁舎防災システム等移設工事等、工事による増である。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沖縄県粟国村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666
661
7.65
2,473,871
2,153,483
290,088
729,198
2,424,554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124.2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8298</xdr:rowOff>
    </xdr:from>
    <xdr:to>
      <xdr:col>24</xdr:col>
      <xdr:colOff>63500</xdr:colOff>
      <xdr:row>35</xdr:row>
      <xdr:rowOff>23243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009048"/>
          <a:ext cx="838200" cy="1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114247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457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165074</xdr:rowOff>
    </xdr:from>
    <xdr:to>
      <xdr:col>19</xdr:col>
      <xdr:colOff>177800</xdr:colOff>
      <xdr:row>35</xdr:row>
      <xdr:rowOff>23243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908300" y="5994374"/>
          <a:ext cx="889000" cy="2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78657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5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155130</xdr:rowOff>
    </xdr:from>
    <xdr:to>
      <xdr:col>15</xdr:col>
      <xdr:colOff>50800</xdr:colOff>
      <xdr:row>34</xdr:row>
      <xdr:rowOff>165074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5984430"/>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157109</xdr:rowOff>
    </xdr:from>
    <xdr:to>
      <xdr:col>15</xdr:col>
      <xdr:colOff>101600</xdr:colOff>
      <xdr:row>38</xdr:row>
      <xdr:rowOff>87258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007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78385</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5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155130</xdr:rowOff>
    </xdr:from>
    <xdr:to>
      <xdr:col>10</xdr:col>
      <xdr:colOff>114300</xdr:colOff>
      <xdr:row>34</xdr:row>
      <xdr:rowOff>167989</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5984430"/>
          <a:ext cx="889000" cy="1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145950</xdr:rowOff>
    </xdr:from>
    <xdr:to>
      <xdr:col>10</xdr:col>
      <xdr:colOff>165100</xdr:colOff>
      <xdr:row>38</xdr:row>
      <xdr:rowOff>76100</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4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67227</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58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151265</xdr:rowOff>
    </xdr:from>
    <xdr:to>
      <xdr:col>6</xdr:col>
      <xdr:colOff>38100</xdr:colOff>
      <xdr:row>38</xdr:row>
      <xdr:rowOff>81415</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49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72542</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58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128948</xdr:rowOff>
    </xdr:from>
    <xdr:to>
      <xdr:col>24</xdr:col>
      <xdr:colOff>114300</xdr:colOff>
      <xdr:row>35</xdr:row>
      <xdr:rowOff>59098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595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151825</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580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143893</xdr:rowOff>
    </xdr:from>
    <xdr:to>
      <xdr:col>20</xdr:col>
      <xdr:colOff>38100</xdr:colOff>
      <xdr:row>35</xdr:row>
      <xdr:rowOff>74043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597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90570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574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114274</xdr:rowOff>
    </xdr:from>
    <xdr:to>
      <xdr:col>15</xdr:col>
      <xdr:colOff>101600</xdr:colOff>
      <xdr:row>35</xdr:row>
      <xdr:rowOff>44424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594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60951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571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104330</xdr:rowOff>
    </xdr:from>
    <xdr:to>
      <xdr:col>10</xdr:col>
      <xdr:colOff>165100</xdr:colOff>
      <xdr:row>35</xdr:row>
      <xdr:rowOff>34480</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593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51007</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570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117189</xdr:rowOff>
    </xdr:from>
    <xdr:to>
      <xdr:col>6</xdr:col>
      <xdr:colOff>38100</xdr:colOff>
      <xdr:row>35</xdr:row>
      <xdr:rowOff>47339</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594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63866</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572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146794</xdr:rowOff>
    </xdr:from>
    <xdr:to>
      <xdr:col>24</xdr:col>
      <xdr:colOff>63500</xdr:colOff>
      <xdr:row>55</xdr:row>
      <xdr:rowOff>65628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405094"/>
          <a:ext cx="838200" cy="9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12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65628</xdr:rowOff>
    </xdr:from>
    <xdr:to>
      <xdr:col>19</xdr:col>
      <xdr:colOff>177800</xdr:colOff>
      <xdr:row>57</xdr:row>
      <xdr:rowOff>35833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495378"/>
          <a:ext cx="889000" cy="31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55458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99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35833</xdr:rowOff>
    </xdr:from>
    <xdr:to>
      <xdr:col>15</xdr:col>
      <xdr:colOff>50800</xdr:colOff>
      <xdr:row>57</xdr:row>
      <xdr:rowOff>67229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808483"/>
          <a:ext cx="889000" cy="3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160763</xdr:rowOff>
    </xdr:from>
    <xdr:to>
      <xdr:col>15</xdr:col>
      <xdr:colOff>101600</xdr:colOff>
      <xdr:row>58</xdr:row>
      <xdr:rowOff>90913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82040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1002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67229</xdr:rowOff>
    </xdr:from>
    <xdr:to>
      <xdr:col>10</xdr:col>
      <xdr:colOff>114300</xdr:colOff>
      <xdr:row>57</xdr:row>
      <xdr:rowOff>96333</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839879"/>
          <a:ext cx="889000" cy="2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38850</xdr:rowOff>
    </xdr:from>
    <xdr:to>
      <xdr:col>10</xdr:col>
      <xdr:colOff>165100</xdr:colOff>
      <xdr:row>58</xdr:row>
      <xdr:rowOff>140450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131577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35769</xdr:rowOff>
    </xdr:from>
    <xdr:to>
      <xdr:col>6</xdr:col>
      <xdr:colOff>38100</xdr:colOff>
      <xdr:row>58</xdr:row>
      <xdr:rowOff>137369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128496</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95994</xdr:rowOff>
    </xdr:from>
    <xdr:to>
      <xdr:col>24</xdr:col>
      <xdr:colOff>114300</xdr:colOff>
      <xdr:row>55</xdr:row>
      <xdr:rowOff>26144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35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118871</xdr:rowOff>
    </xdr:from>
    <xdr:ext cx="690189"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2057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14828</xdr:rowOff>
    </xdr:from>
    <xdr:to>
      <xdr:col>20</xdr:col>
      <xdr:colOff>38100</xdr:colOff>
      <xdr:row>55</xdr:row>
      <xdr:rowOff>116428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44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53</xdr:row>
      <xdr:rowOff>132955</xdr:rowOff>
    </xdr:from>
    <xdr:ext cx="690189"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52205" y="92198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156483</xdr:rowOff>
    </xdr:from>
    <xdr:to>
      <xdr:col>15</xdr:col>
      <xdr:colOff>101600</xdr:colOff>
      <xdr:row>57</xdr:row>
      <xdr:rowOff>86633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75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103160</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9532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16429</xdr:rowOff>
    </xdr:from>
    <xdr:to>
      <xdr:col>10</xdr:col>
      <xdr:colOff>165100</xdr:colOff>
      <xdr:row>57</xdr:row>
      <xdr:rowOff>118029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78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134556</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9564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45533</xdr:rowOff>
    </xdr:from>
    <xdr:to>
      <xdr:col>6</xdr:col>
      <xdr:colOff>38100</xdr:colOff>
      <xdr:row>57</xdr:row>
      <xdr:rowOff>147133</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81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163660</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959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11599</xdr:rowOff>
    </xdr:from>
    <xdr:to>
      <xdr:col>24</xdr:col>
      <xdr:colOff>63500</xdr:colOff>
      <xdr:row>77</xdr:row>
      <xdr:rowOff>107277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213249"/>
          <a:ext cx="838200" cy="9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105810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307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11599</xdr:rowOff>
    </xdr:from>
    <xdr:to>
      <xdr:col>19</xdr:col>
      <xdr:colOff>177800</xdr:colOff>
      <xdr:row>77</xdr:row>
      <xdr:rowOff>148380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13249"/>
          <a:ext cx="889000" cy="13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50559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42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148380</xdr:rowOff>
    </xdr:from>
    <xdr:to>
      <xdr:col>15</xdr:col>
      <xdr:colOff>50800</xdr:colOff>
      <xdr:row>78</xdr:row>
      <xdr:rowOff>29527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50030"/>
          <a:ext cx="889000" cy="5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151957</xdr:rowOff>
    </xdr:from>
    <xdr:to>
      <xdr:col>15</xdr:col>
      <xdr:colOff>101600</xdr:colOff>
      <xdr:row>78</xdr:row>
      <xdr:rowOff>82107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73234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44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29527</xdr:rowOff>
    </xdr:from>
    <xdr:to>
      <xdr:col>10</xdr:col>
      <xdr:colOff>114300</xdr:colOff>
      <xdr:row>78</xdr:row>
      <xdr:rowOff>40025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02627"/>
          <a:ext cx="889000" cy="1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8209</xdr:rowOff>
    </xdr:from>
    <xdr:to>
      <xdr:col>10</xdr:col>
      <xdr:colOff>165100</xdr:colOff>
      <xdr:row>78</xdr:row>
      <xdr:rowOff>109809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8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100936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474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3735</xdr:rowOff>
    </xdr:from>
    <xdr:to>
      <xdr:col>6</xdr:col>
      <xdr:colOff>38100</xdr:colOff>
      <xdr:row>78</xdr:row>
      <xdr:rowOff>105335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96462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46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56477</xdr:rowOff>
    </xdr:from>
    <xdr:to>
      <xdr:col>24</xdr:col>
      <xdr:colOff>114300</xdr:colOff>
      <xdr:row>77</xdr:row>
      <xdr:rowOff>158077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5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79354</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09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132249</xdr:rowOff>
    </xdr:from>
    <xdr:to>
      <xdr:col>20</xdr:col>
      <xdr:colOff>38100</xdr:colOff>
      <xdr:row>77</xdr:row>
      <xdr:rowOff>62399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16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78926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937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97580</xdr:rowOff>
    </xdr:from>
    <xdr:to>
      <xdr:col>15</xdr:col>
      <xdr:colOff>101600</xdr:colOff>
      <xdr:row>78</xdr:row>
      <xdr:rowOff>27730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9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44257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074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150177</xdr:rowOff>
    </xdr:from>
    <xdr:to>
      <xdr:col>10</xdr:col>
      <xdr:colOff>165100</xdr:colOff>
      <xdr:row>78</xdr:row>
      <xdr:rowOff>80327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5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96854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127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160675</xdr:rowOff>
    </xdr:from>
    <xdr:to>
      <xdr:col>6</xdr:col>
      <xdr:colOff>38100</xdr:colOff>
      <xdr:row>78</xdr:row>
      <xdr:rowOff>90825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6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107352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137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165198</xdr:rowOff>
    </xdr:from>
    <xdr:to>
      <xdr:col>24</xdr:col>
      <xdr:colOff>63500</xdr:colOff>
      <xdr:row>97</xdr:row>
      <xdr:rowOff>118287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452948"/>
          <a:ext cx="838200" cy="29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74029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33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165198</xdr:rowOff>
    </xdr:from>
    <xdr:to>
      <xdr:col>19</xdr:col>
      <xdr:colOff>177800</xdr:colOff>
      <xdr:row>97</xdr:row>
      <xdr:rowOff>157159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452948"/>
          <a:ext cx="889000" cy="33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152557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78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117221</xdr:rowOff>
    </xdr:from>
    <xdr:to>
      <xdr:col>15</xdr:col>
      <xdr:colOff>50800</xdr:colOff>
      <xdr:row>97</xdr:row>
      <xdr:rowOff>157159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747871"/>
          <a:ext cx="889000" cy="3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79149</xdr:rowOff>
    </xdr:from>
    <xdr:to>
      <xdr:col>15</xdr:col>
      <xdr:colOff>101600</xdr:colOff>
      <xdr:row>98</xdr:row>
      <xdr:rowOff>9299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25826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48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117221</xdr:rowOff>
    </xdr:from>
    <xdr:to>
      <xdr:col>10</xdr:col>
      <xdr:colOff>114300</xdr:colOff>
      <xdr:row>97</xdr:row>
      <xdr:rowOff>168709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747871"/>
          <a:ext cx="889000" cy="5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77510</xdr:rowOff>
    </xdr:from>
    <xdr:to>
      <xdr:col>10</xdr:col>
      <xdr:colOff>165100</xdr:colOff>
      <xdr:row>98</xdr:row>
      <xdr:rowOff>7660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170237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52591</xdr:rowOff>
    </xdr:from>
    <xdr:to>
      <xdr:col>6</xdr:col>
      <xdr:colOff>38100</xdr:colOff>
      <xdr:row>97</xdr:row>
      <xdr:rowOff>154191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170718</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4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67487</xdr:rowOff>
    </xdr:from>
    <xdr:to>
      <xdr:col>24</xdr:col>
      <xdr:colOff>114300</xdr:colOff>
      <xdr:row>97</xdr:row>
      <xdr:rowOff>169087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9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45914</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7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114398</xdr:rowOff>
    </xdr:from>
    <xdr:to>
      <xdr:col>20</xdr:col>
      <xdr:colOff>38100</xdr:colOff>
      <xdr:row>96</xdr:row>
      <xdr:rowOff>44548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40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61075</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177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106359</xdr:rowOff>
    </xdr:from>
    <xdr:to>
      <xdr:col>15</xdr:col>
      <xdr:colOff>101600</xdr:colOff>
      <xdr:row>98</xdr:row>
      <xdr:rowOff>36509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3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27636</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82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66421</xdr:rowOff>
    </xdr:from>
    <xdr:to>
      <xdr:col>10</xdr:col>
      <xdr:colOff>165100</xdr:colOff>
      <xdr:row>97</xdr:row>
      <xdr:rowOff>168021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6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13098</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472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117909</xdr:rowOff>
    </xdr:from>
    <xdr:to>
      <xdr:col>6</xdr:col>
      <xdr:colOff>38100</xdr:colOff>
      <xdr:row>98</xdr:row>
      <xdr:rowOff>48059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4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39186</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84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104425</xdr:rowOff>
    </xdr:from>
    <xdr:to>
      <xdr:col>46</xdr:col>
      <xdr:colOff>38100</xdr:colOff>
      <xdr:row>39</xdr:row>
      <xdr:rowOff>34575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51103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9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98978</xdr:rowOff>
    </xdr:from>
    <xdr:to>
      <xdr:col>41</xdr:col>
      <xdr:colOff>101600</xdr:colOff>
      <xdr:row>39</xdr:row>
      <xdr:rowOff>29128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1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45654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112351</xdr:rowOff>
    </xdr:from>
    <xdr:to>
      <xdr:col>36</xdr:col>
      <xdr:colOff>165100</xdr:colOff>
      <xdr:row>39</xdr:row>
      <xdr:rowOff>42501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2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59028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0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3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84491</xdr:rowOff>
    </xdr:from>
    <xdr:to>
      <xdr:col>55</xdr:col>
      <xdr:colOff>0</xdr:colOff>
      <xdr:row>56</xdr:row>
      <xdr:rowOff>139828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685691"/>
          <a:ext cx="838200" cy="5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64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84491</xdr:rowOff>
    </xdr:from>
    <xdr:to>
      <xdr:col>50</xdr:col>
      <xdr:colOff>114300</xdr:colOff>
      <xdr:row>56</xdr:row>
      <xdr:rowOff>160363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685691"/>
          <a:ext cx="889000" cy="7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101494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87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63862</xdr:rowOff>
    </xdr:from>
    <xdr:to>
      <xdr:col>45</xdr:col>
      <xdr:colOff>177800</xdr:colOff>
      <xdr:row>56</xdr:row>
      <xdr:rowOff>160363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665062"/>
          <a:ext cx="889000" cy="9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136682</xdr:rowOff>
    </xdr:from>
    <xdr:to>
      <xdr:col>46</xdr:col>
      <xdr:colOff>38100</xdr:colOff>
      <xdr:row>57</xdr:row>
      <xdr:rowOff>66832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57959</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83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128807</xdr:rowOff>
    </xdr:from>
    <xdr:to>
      <xdr:col>41</xdr:col>
      <xdr:colOff>50800</xdr:colOff>
      <xdr:row>56</xdr:row>
      <xdr:rowOff>63862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387107"/>
          <a:ext cx="889000" cy="27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167223</xdr:rowOff>
    </xdr:from>
    <xdr:to>
      <xdr:col>41</xdr:col>
      <xdr:colOff>101600</xdr:colOff>
      <xdr:row>57</xdr:row>
      <xdr:rowOff>97373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88500</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86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xdr:rowOff>
    </xdr:from>
    <xdr:to>
      <xdr:col>36</xdr:col>
      <xdr:colOff>165100</xdr:colOff>
      <xdr:row>57</xdr:row>
      <xdr:rowOff>110474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101601</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87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89028</xdr:rowOff>
    </xdr:from>
    <xdr:to>
      <xdr:col>55</xdr:col>
      <xdr:colOff>50800</xdr:colOff>
      <xdr:row>57</xdr:row>
      <xdr:rowOff>19178</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69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111905</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541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33691</xdr:rowOff>
    </xdr:from>
    <xdr:to>
      <xdr:col>50</xdr:col>
      <xdr:colOff>165100</xdr:colOff>
      <xdr:row>56</xdr:row>
      <xdr:rowOff>135291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63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151818</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410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109563</xdr:rowOff>
    </xdr:from>
    <xdr:to>
      <xdr:col>46</xdr:col>
      <xdr:colOff>38100</xdr:colOff>
      <xdr:row>57</xdr:row>
      <xdr:rowOff>39713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71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56240</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48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13062</xdr:rowOff>
    </xdr:from>
    <xdr:to>
      <xdr:col>41</xdr:col>
      <xdr:colOff>101600</xdr:colOff>
      <xdr:row>56</xdr:row>
      <xdr:rowOff>114662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61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131189</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389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78007</xdr:rowOff>
    </xdr:from>
    <xdr:to>
      <xdr:col>36</xdr:col>
      <xdr:colOff>165100</xdr:colOff>
      <xdr:row>55</xdr:row>
      <xdr:rowOff>8157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33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24684</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111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86240</xdr:rowOff>
    </xdr:from>
    <xdr:to>
      <xdr:col>55</xdr:col>
      <xdr:colOff>0</xdr:colOff>
      <xdr:row>78</xdr:row>
      <xdr:rowOff>112547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459340"/>
          <a:ext cx="83820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16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86240</xdr:rowOff>
    </xdr:from>
    <xdr:to>
      <xdr:col>50</xdr:col>
      <xdr:colOff>114300</xdr:colOff>
      <xdr:row>78</xdr:row>
      <xdr:rowOff>113855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459340"/>
          <a:ext cx="889000" cy="2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111884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14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108383</xdr:rowOff>
    </xdr:from>
    <xdr:to>
      <xdr:col>45</xdr:col>
      <xdr:colOff>177800</xdr:colOff>
      <xdr:row>78</xdr:row>
      <xdr:rowOff>113855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3481483"/>
          <a:ext cx="889000" cy="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138198</xdr:rowOff>
    </xdr:from>
    <xdr:to>
      <xdr:col>46</xdr:col>
      <xdr:colOff>38100</xdr:colOff>
      <xdr:row>78</xdr:row>
      <xdr:rowOff>68348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84875</xdr:rowOff>
    </xdr:from>
    <xdr:ext cx="59901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50795" y="1311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41732</xdr:rowOff>
    </xdr:from>
    <xdr:to>
      <xdr:col>41</xdr:col>
      <xdr:colOff>50800</xdr:colOff>
      <xdr:row>78</xdr:row>
      <xdr:rowOff>108383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243382"/>
          <a:ext cx="889000" cy="23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11219</xdr:rowOff>
    </xdr:from>
    <xdr:to>
      <xdr:col>41</xdr:col>
      <xdr:colOff>101600</xdr:colOff>
      <xdr:row>78</xdr:row>
      <xdr:rowOff>112819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8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129346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5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18495</xdr:rowOff>
    </xdr:from>
    <xdr:to>
      <xdr:col>36</xdr:col>
      <xdr:colOff>165100</xdr:colOff>
      <xdr:row>78</xdr:row>
      <xdr:rowOff>120095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111222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8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61747</xdr:rowOff>
    </xdr:from>
    <xdr:to>
      <xdr:col>55</xdr:col>
      <xdr:colOff>50800</xdr:colOff>
      <xdr:row>78</xdr:row>
      <xdr:rowOff>163347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3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148124</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4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35440</xdr:rowOff>
    </xdr:from>
    <xdr:to>
      <xdr:col>50</xdr:col>
      <xdr:colOff>165100</xdr:colOff>
      <xdr:row>78</xdr:row>
      <xdr:rowOff>137040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128167</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50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63055</xdr:rowOff>
    </xdr:from>
    <xdr:to>
      <xdr:col>46</xdr:col>
      <xdr:colOff>38100</xdr:colOff>
      <xdr:row>78</xdr:row>
      <xdr:rowOff>164655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155782</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5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57583</xdr:rowOff>
    </xdr:from>
    <xdr:to>
      <xdr:col>41</xdr:col>
      <xdr:colOff>101600</xdr:colOff>
      <xdr:row>78</xdr:row>
      <xdr:rowOff>159183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3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150310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52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162382</xdr:rowOff>
    </xdr:from>
    <xdr:to>
      <xdr:col>36</xdr:col>
      <xdr:colOff>165100</xdr:colOff>
      <xdr:row>77</xdr:row>
      <xdr:rowOff>92532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19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109059</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672795" y="129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155972</xdr:rowOff>
    </xdr:from>
    <xdr:to>
      <xdr:col>55</xdr:col>
      <xdr:colOff>0</xdr:colOff>
      <xdr:row>97</xdr:row>
      <xdr:rowOff>161731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786622"/>
          <a:ext cx="838200" cy="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71406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30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110754</xdr:rowOff>
    </xdr:from>
    <xdr:to>
      <xdr:col>50</xdr:col>
      <xdr:colOff>114300</xdr:colOff>
      <xdr:row>97</xdr:row>
      <xdr:rowOff>155972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569954"/>
          <a:ext cx="889000" cy="21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155951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4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36953</xdr:rowOff>
    </xdr:from>
    <xdr:to>
      <xdr:col>45</xdr:col>
      <xdr:colOff>177800</xdr:colOff>
      <xdr:row>96</xdr:row>
      <xdr:rowOff>110754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496153"/>
          <a:ext cx="889000" cy="7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52970</xdr:rowOff>
    </xdr:from>
    <xdr:to>
      <xdr:col>46</xdr:col>
      <xdr:colOff>38100</xdr:colOff>
      <xdr:row>97</xdr:row>
      <xdr:rowOff>154570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145697</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36953</xdr:rowOff>
    </xdr:from>
    <xdr:to>
      <xdr:col>41</xdr:col>
      <xdr:colOff>50800</xdr:colOff>
      <xdr:row>97</xdr:row>
      <xdr:rowOff>91838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496153"/>
          <a:ext cx="889000" cy="2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50639</xdr:rowOff>
    </xdr:from>
    <xdr:to>
      <xdr:col>41</xdr:col>
      <xdr:colOff>101600</xdr:colOff>
      <xdr:row>97</xdr:row>
      <xdr:rowOff>152239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143366</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77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53936</xdr:rowOff>
    </xdr:from>
    <xdr:to>
      <xdr:col>36</xdr:col>
      <xdr:colOff>165100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146663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110931</xdr:rowOff>
    </xdr:from>
    <xdr:to>
      <xdr:col>55</xdr:col>
      <xdr:colOff>50800</xdr:colOff>
      <xdr:row>98</xdr:row>
      <xdr:rowOff>41081</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74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26955</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5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105172</xdr:rowOff>
    </xdr:from>
    <xdr:to>
      <xdr:col>50</xdr:col>
      <xdr:colOff>165100</xdr:colOff>
      <xdr:row>98</xdr:row>
      <xdr:rowOff>35322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3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26449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82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59954</xdr:rowOff>
    </xdr:from>
    <xdr:to>
      <xdr:col>46</xdr:col>
      <xdr:colOff>38100</xdr:colOff>
      <xdr:row>96</xdr:row>
      <xdr:rowOff>161554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51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6631</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294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157603</xdr:rowOff>
    </xdr:from>
    <xdr:to>
      <xdr:col>41</xdr:col>
      <xdr:colOff>101600</xdr:colOff>
      <xdr:row>96</xdr:row>
      <xdr:rowOff>87753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44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104280</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220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41038</xdr:rowOff>
    </xdr:from>
    <xdr:to>
      <xdr:col>36</xdr:col>
      <xdr:colOff>165100</xdr:colOff>
      <xdr:row>97</xdr:row>
      <xdr:rowOff>142638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67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159165</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446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56238</xdr:rowOff>
    </xdr:from>
    <xdr:to>
      <xdr:col>85</xdr:col>
      <xdr:colOff>127000</xdr:colOff>
      <xdr:row>39</xdr:row>
      <xdr:rowOff>57410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742788"/>
          <a:ext cx="838200" cy="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44095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38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39446</xdr:rowOff>
    </xdr:from>
    <xdr:to>
      <xdr:col>81</xdr:col>
      <xdr:colOff>50800</xdr:colOff>
      <xdr:row>39</xdr:row>
      <xdr:rowOff>56238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725996"/>
          <a:ext cx="889000" cy="1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124558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39446</xdr:rowOff>
    </xdr:from>
    <xdr:to>
      <xdr:col>76</xdr:col>
      <xdr:colOff>114300</xdr:colOff>
      <xdr:row>39</xdr:row>
      <xdr:rowOff>55911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725996"/>
          <a:ext cx="889000" cy="1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144211</xdr:rowOff>
    </xdr:from>
    <xdr:to>
      <xdr:col>76</xdr:col>
      <xdr:colOff>165100</xdr:colOff>
      <xdr:row>38</xdr:row>
      <xdr:rowOff>74361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90888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26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55911</xdr:rowOff>
    </xdr:from>
    <xdr:to>
      <xdr:col>71</xdr:col>
      <xdr:colOff>177800</xdr:colOff>
      <xdr:row>39</xdr:row>
      <xdr:rowOff>63750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742461"/>
          <a:ext cx="889000" cy="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141919</xdr:rowOff>
    </xdr:from>
    <xdr:to>
      <xdr:col>72</xdr:col>
      <xdr:colOff>38100</xdr:colOff>
      <xdr:row>38</xdr:row>
      <xdr:rowOff>72068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88596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6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4621</xdr:rowOff>
    </xdr:from>
    <xdr:to>
      <xdr:col>67</xdr:col>
      <xdr:colOff>101600</xdr:colOff>
      <xdr:row>38</xdr:row>
      <xdr:rowOff>106221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122749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6610</xdr:rowOff>
    </xdr:from>
    <xdr:to>
      <xdr:col>85</xdr:col>
      <xdr:colOff>177800</xdr:colOff>
      <xdr:row>39</xdr:row>
      <xdr:rowOff>108210</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69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92987</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60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5438</xdr:rowOff>
    </xdr:from>
    <xdr:to>
      <xdr:col>81</xdr:col>
      <xdr:colOff>101600</xdr:colOff>
      <xdr:row>39</xdr:row>
      <xdr:rowOff>107038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69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98165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78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160096</xdr:rowOff>
    </xdr:from>
    <xdr:to>
      <xdr:col>76</xdr:col>
      <xdr:colOff>165100</xdr:colOff>
      <xdr:row>39</xdr:row>
      <xdr:rowOff>90246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67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81373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76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5111</xdr:rowOff>
    </xdr:from>
    <xdr:to>
      <xdr:col>72</xdr:col>
      <xdr:colOff>38100</xdr:colOff>
      <xdr:row>39</xdr:row>
      <xdr:rowOff>106711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69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97838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78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12950</xdr:rowOff>
    </xdr:from>
    <xdr:to>
      <xdr:col>67</xdr:col>
      <xdr:colOff>101600</xdr:colOff>
      <xdr:row>39</xdr:row>
      <xdr:rowOff>114550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69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105677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79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62443</xdr:rowOff>
    </xdr:from>
    <xdr:to>
      <xdr:col>85</xdr:col>
      <xdr:colOff>127000</xdr:colOff>
      <xdr:row>57</xdr:row>
      <xdr:rowOff>115887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835093"/>
          <a:ext cx="838200" cy="5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111389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884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115887</xdr:rowOff>
    </xdr:from>
    <xdr:to>
      <xdr:col>81</xdr:col>
      <xdr:colOff>50800</xdr:colOff>
      <xdr:row>57</xdr:row>
      <xdr:rowOff>168132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888537"/>
          <a:ext cx="889000" cy="5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82668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1002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140673</xdr:rowOff>
    </xdr:from>
    <xdr:to>
      <xdr:col>76</xdr:col>
      <xdr:colOff>114300</xdr:colOff>
      <xdr:row>57</xdr:row>
      <xdr:rowOff>168132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913323"/>
          <a:ext cx="889000" cy="2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4686</xdr:rowOff>
    </xdr:from>
    <xdr:to>
      <xdr:col>76</xdr:col>
      <xdr:colOff>165100</xdr:colOff>
      <xdr:row>58</xdr:row>
      <xdr:rowOff>106286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4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97413</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1004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140673</xdr:rowOff>
    </xdr:from>
    <xdr:to>
      <xdr:col>71</xdr:col>
      <xdr:colOff>177800</xdr:colOff>
      <xdr:row>58</xdr:row>
      <xdr:rowOff>28549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913323"/>
          <a:ext cx="889000" cy="5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153396</xdr:rowOff>
    </xdr:from>
    <xdr:to>
      <xdr:col>72</xdr:col>
      <xdr:colOff>38100</xdr:colOff>
      <xdr:row>58</xdr:row>
      <xdr:rowOff>83546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74673</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10018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26243</xdr:rowOff>
    </xdr:from>
    <xdr:to>
      <xdr:col>67</xdr:col>
      <xdr:colOff>101600</xdr:colOff>
      <xdr:row>58</xdr:row>
      <xdr:rowOff>127843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118970</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11643</xdr:rowOff>
    </xdr:from>
    <xdr:to>
      <xdr:col>85</xdr:col>
      <xdr:colOff>177800</xdr:colOff>
      <xdr:row>57</xdr:row>
      <xdr:rowOff>113243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78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34520</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63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65087</xdr:rowOff>
    </xdr:from>
    <xdr:to>
      <xdr:col>81</xdr:col>
      <xdr:colOff>101600</xdr:colOff>
      <xdr:row>57</xdr:row>
      <xdr:rowOff>166687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3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11764</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9612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117332</xdr:rowOff>
    </xdr:from>
    <xdr:to>
      <xdr:col>76</xdr:col>
      <xdr:colOff>165100</xdr:colOff>
      <xdr:row>58</xdr:row>
      <xdr:rowOff>47482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8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64009</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9665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89873</xdr:rowOff>
    </xdr:from>
    <xdr:to>
      <xdr:col>72</xdr:col>
      <xdr:colOff>38100</xdr:colOff>
      <xdr:row>58</xdr:row>
      <xdr:rowOff>20023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6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36550</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637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149199</xdr:rowOff>
    </xdr:from>
    <xdr:to>
      <xdr:col>67</xdr:col>
      <xdr:colOff>101600</xdr:colOff>
      <xdr:row>58</xdr:row>
      <xdr:rowOff>79349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2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95876</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969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135048</xdr:rowOff>
    </xdr:from>
    <xdr:to>
      <xdr:col>76</xdr:col>
      <xdr:colOff>165100</xdr:colOff>
      <xdr:row>79</xdr:row>
      <xdr:rowOff>65198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81725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8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161568</xdr:rowOff>
    </xdr:from>
    <xdr:to>
      <xdr:col>72</xdr:col>
      <xdr:colOff>38100</xdr:colOff>
      <xdr:row>79</xdr:row>
      <xdr:rowOff>91718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108245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166108</xdr:rowOff>
    </xdr:from>
    <xdr:to>
      <xdr:col>67</xdr:col>
      <xdr:colOff>101600</xdr:colOff>
      <xdr:row>79</xdr:row>
      <xdr:rowOff>96258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112785</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53400</xdr:rowOff>
    </xdr:from>
    <xdr:to>
      <xdr:col>85</xdr:col>
      <xdr:colOff>127000</xdr:colOff>
      <xdr:row>98</xdr:row>
      <xdr:rowOff>83010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855500"/>
          <a:ext cx="838200" cy="2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820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73921</xdr:rowOff>
    </xdr:from>
    <xdr:to>
      <xdr:col>81</xdr:col>
      <xdr:colOff>50800</xdr:colOff>
      <xdr:row>98</xdr:row>
      <xdr:rowOff>83010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876021"/>
          <a:ext cx="889000" cy="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143688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94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73921</xdr:rowOff>
    </xdr:from>
    <xdr:to>
      <xdr:col>76</xdr:col>
      <xdr:colOff>114300</xdr:colOff>
      <xdr:row>98</xdr:row>
      <xdr:rowOff>87700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876021"/>
          <a:ext cx="889000" cy="1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48938</xdr:rowOff>
    </xdr:from>
    <xdr:to>
      <xdr:col>76</xdr:col>
      <xdr:colOff>165100</xdr:colOff>
      <xdr:row>98</xdr:row>
      <xdr:rowOff>150538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5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141665</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94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82587</xdr:rowOff>
    </xdr:from>
    <xdr:to>
      <xdr:col>71</xdr:col>
      <xdr:colOff>177800</xdr:colOff>
      <xdr:row>98</xdr:row>
      <xdr:rowOff>87700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884687"/>
          <a:ext cx="889000" cy="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38767</xdr:rowOff>
    </xdr:from>
    <xdr:to>
      <xdr:col>72</xdr:col>
      <xdr:colOff>38100</xdr:colOff>
      <xdr:row>98</xdr:row>
      <xdr:rowOff>140367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4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131494</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93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47662</xdr:rowOff>
    </xdr:from>
    <xdr:to>
      <xdr:col>67</xdr:col>
      <xdr:colOff>101600</xdr:colOff>
      <xdr:row>98</xdr:row>
      <xdr:rowOff>149262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4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140389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94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2600</xdr:rowOff>
    </xdr:from>
    <xdr:to>
      <xdr:col>85</xdr:col>
      <xdr:colOff>177800</xdr:colOff>
      <xdr:row>98</xdr:row>
      <xdr:rowOff>104200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80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25477</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656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32210</xdr:rowOff>
    </xdr:from>
    <xdr:to>
      <xdr:col>81</xdr:col>
      <xdr:colOff>101600</xdr:colOff>
      <xdr:row>98</xdr:row>
      <xdr:rowOff>133810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83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150337</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609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23121</xdr:rowOff>
    </xdr:from>
    <xdr:to>
      <xdr:col>76</xdr:col>
      <xdr:colOff>165100</xdr:colOff>
      <xdr:row>98</xdr:row>
      <xdr:rowOff>124721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2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141248</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600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36900</xdr:rowOff>
    </xdr:from>
    <xdr:to>
      <xdr:col>72</xdr:col>
      <xdr:colOff>38100</xdr:colOff>
      <xdr:row>98</xdr:row>
      <xdr:rowOff>138500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3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155027</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61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31787</xdr:rowOff>
    </xdr:from>
    <xdr:to>
      <xdr:col>67</xdr:col>
      <xdr:colOff>101600</xdr:colOff>
      <xdr:row>98</xdr:row>
      <xdr:rowOff>133387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83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149914</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60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27076</xdr:rowOff>
    </xdr:from>
    <xdr:to>
      <xdr:col>116</xdr:col>
      <xdr:colOff>63500</xdr:colOff>
      <xdr:row>37</xdr:row>
      <xdr:rowOff>78428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027826"/>
          <a:ext cx="838200" cy="39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129636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644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27076</xdr:rowOff>
    </xdr:from>
    <xdr:to>
      <xdr:col>111</xdr:col>
      <xdr:colOff>177800</xdr:colOff>
      <xdr:row>37</xdr:row>
      <xdr:rowOff>11440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0434300" y="6027826"/>
          <a:ext cx="889000" cy="32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74010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760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117876</xdr:rowOff>
    </xdr:from>
    <xdr:to>
      <xdr:col>107</xdr:col>
      <xdr:colOff>50800</xdr:colOff>
      <xdr:row>37</xdr:row>
      <xdr:rowOff>11440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5947176"/>
          <a:ext cx="889000" cy="40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156032</xdr:rowOff>
    </xdr:from>
    <xdr:to>
      <xdr:col>107</xdr:col>
      <xdr:colOff>101600</xdr:colOff>
      <xdr:row>39</xdr:row>
      <xdr:rowOff>86182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77309</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199428" y="6763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117876</xdr:rowOff>
    </xdr:from>
    <xdr:to>
      <xdr:col>102</xdr:col>
      <xdr:colOff>114300</xdr:colOff>
      <xdr:row>37</xdr:row>
      <xdr:rowOff>140988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flipV="1">
          <a:off x="18656300" y="5947176"/>
          <a:ext cx="889000" cy="53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159728</xdr:rowOff>
    </xdr:from>
    <xdr:to>
      <xdr:col>102</xdr:col>
      <xdr:colOff>165100</xdr:colOff>
      <xdr:row>39</xdr:row>
      <xdr:rowOff>89878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81005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767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106845</xdr:rowOff>
    </xdr:from>
    <xdr:to>
      <xdr:col>98</xdr:col>
      <xdr:colOff>38100</xdr:colOff>
      <xdr:row>39</xdr:row>
      <xdr:rowOff>36995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28122</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21428" y="67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27628</xdr:rowOff>
    </xdr:from>
    <xdr:to>
      <xdr:col>116</xdr:col>
      <xdr:colOff>114300</xdr:colOff>
      <xdr:row>37</xdr:row>
      <xdr:rowOff>129228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37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50505</xdr:rowOff>
    </xdr:from>
    <xdr:ext cx="534377"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22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147726</xdr:rowOff>
    </xdr:from>
    <xdr:to>
      <xdr:col>112</xdr:col>
      <xdr:colOff>38100</xdr:colOff>
      <xdr:row>35</xdr:row>
      <xdr:rowOff>77876</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597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94403</xdr:rowOff>
    </xdr:from>
    <xdr:ext cx="534377"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056111" y="575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132090</xdr:rowOff>
    </xdr:from>
    <xdr:to>
      <xdr:col>107</xdr:col>
      <xdr:colOff>101600</xdr:colOff>
      <xdr:row>37</xdr:row>
      <xdr:rowOff>62240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30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78767</xdr:rowOff>
    </xdr:from>
    <xdr:ext cx="534377"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167111" y="607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67076</xdr:rowOff>
    </xdr:from>
    <xdr:to>
      <xdr:col>102</xdr:col>
      <xdr:colOff>165100</xdr:colOff>
      <xdr:row>34</xdr:row>
      <xdr:rowOff>168676</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589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33</xdr:row>
      <xdr:rowOff>13753</xdr:rowOff>
    </xdr:from>
    <xdr:ext cx="59901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245795" y="5671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90188</xdr:rowOff>
    </xdr:from>
    <xdr:to>
      <xdr:col>98</xdr:col>
      <xdr:colOff>38100</xdr:colOff>
      <xdr:row>38</xdr:row>
      <xdr:rowOff>20338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43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36</xdr:row>
      <xdr:rowOff>36865</xdr:rowOff>
    </xdr:from>
    <xdr:ext cx="534377"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389111" y="620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の中で類似団体内より高額になっている事業費をみると、議会費は本村が離島であることから賃金や旅費といった経費が類似団体と比較しても増えてしまっている状態であり、総務費は沖縄振興特別推進交付金事業や沖縄離島活性化推進事業等によるもの。教育費においては教員宿舎建替事業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沖縄県粟国村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年度からの沖縄振興特別推進交付金事業や沖縄離島活性化推進事業等の補助金を活用したハード事業等の実施により基金残高は減少傾向になっているが、令和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年度の標財比</a:t>
          </a:r>
          <a:r>
            <a:rPr kumimoji="1" lang="en-US" altLang="ja-JP" sz="1400">
              <a:latin typeface="ＭＳ ゴシック" pitchFamily="49" charset="-128"/>
              <a:ea typeface="ＭＳ ゴシック" pitchFamily="49" charset="-128"/>
            </a:rPr>
            <a:t>67.26</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490</a:t>
          </a:r>
          <a:r>
            <a:rPr kumimoji="1" lang="ja-JP" altLang="en-US" sz="1400">
              <a:latin typeface="ＭＳ ゴシック" pitchFamily="49" charset="-128"/>
              <a:ea typeface="ＭＳ ゴシック" pitchFamily="49" charset="-128"/>
            </a:rPr>
            <a:t>百万円）となっており、前年度と比較すると</a:t>
          </a:r>
          <a:r>
            <a:rPr kumimoji="1" lang="en-US" altLang="ja-JP" sz="1400">
              <a:latin typeface="ＭＳ ゴシック" pitchFamily="49" charset="-128"/>
              <a:ea typeface="ＭＳ ゴシック" pitchFamily="49" charset="-128"/>
            </a:rPr>
            <a:t>8.57</a:t>
          </a:r>
          <a:r>
            <a:rPr kumimoji="1" lang="ja-JP" altLang="en-US" sz="1400">
              <a:latin typeface="ＭＳ ゴシック" pitchFamily="49" charset="-128"/>
              <a:ea typeface="ＭＳ ゴシック" pitchFamily="49" charset="-128"/>
            </a:rPr>
            <a:t>ポイント上回り、</a:t>
          </a:r>
          <a:r>
            <a:rPr kumimoji="1" lang="en-US" altLang="ja-JP" sz="1400">
              <a:latin typeface="ＭＳ ゴシック" pitchFamily="49" charset="-128"/>
              <a:ea typeface="ＭＳ ゴシック" pitchFamily="49" charset="-128"/>
            </a:rPr>
            <a:t>52</a:t>
          </a:r>
          <a:r>
            <a:rPr kumimoji="1" lang="ja-JP" altLang="en-US" sz="1400">
              <a:latin typeface="ＭＳ ゴシック" pitchFamily="49" charset="-128"/>
              <a:ea typeface="ＭＳ ゴシック" pitchFamily="49" charset="-128"/>
            </a:rPr>
            <a:t>百万円増加した。これは特別会計歳出削減を行った事による一般会計から特別会計への繰出金の見直しが影響したと考えられる。実質単年度収支は若干減の</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ポイントとなった。</a:t>
          </a:r>
        </a:p>
        <a:p>
          <a:r>
            <a:rPr kumimoji="1" lang="ja-JP" altLang="en-US" sz="1400">
              <a:latin typeface="ＭＳ ゴシック" pitchFamily="49" charset="-128"/>
              <a:ea typeface="ＭＳ ゴシック" pitchFamily="49" charset="-128"/>
            </a:rPr>
            <a:t>歳入・歳出予算の適切な計上に取り組み、適切な財政運営に努めたい。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沖縄県粟国村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年度決算において、令和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年度で赤字であった航路事業特別会計が解消されたが、令和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年度と比較すると</a:t>
          </a:r>
          <a:r>
            <a:rPr kumimoji="1" lang="en-US" altLang="ja-JP" sz="1400">
              <a:latin typeface="ＭＳ ゴシック" pitchFamily="49" charset="-128"/>
              <a:ea typeface="ＭＳ ゴシック" pitchFamily="49" charset="-128"/>
            </a:rPr>
            <a:t>-0.17</a:t>
          </a:r>
          <a:r>
            <a:rPr kumimoji="1" lang="ja-JP" altLang="en-US" sz="1400">
              <a:latin typeface="ＭＳ ゴシック" pitchFamily="49" charset="-128"/>
              <a:ea typeface="ＭＳ ゴシック" pitchFamily="49" charset="-128"/>
            </a:rPr>
            <a:t>％となっており、引き続き特別会計の適正な予算管理に努めたい。</a:t>
          </a:r>
        </a:p>
        <a:p>
          <a:r>
            <a:rPr kumimoji="1" lang="ja-JP" altLang="en-US" sz="1400">
              <a:latin typeface="ＭＳ ゴシック" pitchFamily="49" charset="-128"/>
              <a:ea typeface="ＭＳ ゴシック" pitchFamily="49" charset="-128"/>
            </a:rPr>
            <a:t>簡易水道事業特別会計で老朽化した配水管の更新が平成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37</a:t>
          </a:r>
          <a:r>
            <a:rPr kumimoji="1" lang="ja-JP" altLang="en-US" sz="1400">
              <a:latin typeface="ＭＳ ゴシック" pitchFamily="49" charset="-128"/>
              <a:ea typeface="ＭＳ ゴシック" pitchFamily="49" charset="-128"/>
            </a:rPr>
            <a:t>年度にかけて行われる。新規発行額が増額し、公債費の増加が見込まれることから、各公営企業の経営改善に努めることで歳出抑制を図っていく。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&#65279;<?xml version="1.0" encoding="UTF-8" standalone="yes"?><Relationships xmlns="http://schemas.openxmlformats.org/package/2006/relationships"><Relationship Id="rId2" Type="http://schemas.openxmlformats.org/officeDocument/2006/relationships/drawing" Target="../drawings/drawing9.xml" /></Relationships>
</file>

<file path=xl/worksheets/_rels/sheet11.xml.rels>&#65279;<?xml version="1.0" encoding="UTF-8" standalone="yes"?><Relationships xmlns="http://schemas.openxmlformats.org/package/2006/relationships"><Relationship Id="rId2" Type="http://schemas.openxmlformats.org/officeDocument/2006/relationships/drawing" Target="../drawings/drawing10.xml" /></Relationships>
</file>

<file path=xl/worksheets/_rels/sheet12.xml.rels>&#65279;<?xml version="1.0" encoding="UTF-8" standalone="yes"?><Relationships xmlns="http://schemas.openxmlformats.org/package/2006/relationships"><Relationship Id="rId2" Type="http://schemas.openxmlformats.org/officeDocument/2006/relationships/drawing" Target="../drawings/drawing11.xml" /></Relationships>
</file>

<file path=xl/worksheets/_rels/sheet13.xml.rels>&#65279;<?xml version="1.0" encoding="UTF-8" standalone="yes"?><Relationships xmlns="http://schemas.openxmlformats.org/package/2006/relationships"><Relationship Id="rId2" Type="http://schemas.openxmlformats.org/officeDocument/2006/relationships/drawing" Target="../drawings/drawing12.xml" /></Relationships>
</file>

<file path=xl/worksheets/_rels/sheet2.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_rels/sheet4.xml.rels>&#65279;<?xml version="1.0" encoding="UTF-8" standalone="yes"?><Relationships xmlns="http://schemas.openxmlformats.org/package/2006/relationships"><Relationship Id="rId2" Type="http://schemas.openxmlformats.org/officeDocument/2006/relationships/drawing" Target="../drawings/drawing2.xml" /></Relationships>
</file>

<file path=xl/worksheets/_rels/sheet5.xml.rels>&#65279;<?xml version="1.0" encoding="UTF-8" standalone="yes"?><Relationships xmlns="http://schemas.openxmlformats.org/package/2006/relationships"><Relationship Id="rId2" Type="http://schemas.openxmlformats.org/officeDocument/2006/relationships/drawing" Target="../drawings/drawing3.xml" /></Relationships>
</file>

<file path=xl/worksheets/_rels/sheet6.xml.rels>&#65279;<?xml version="1.0" encoding="UTF-8" standalone="yes"?><Relationships xmlns="http://schemas.openxmlformats.org/package/2006/relationships"><Relationship Id="rId2" Type="http://schemas.openxmlformats.org/officeDocument/2006/relationships/drawing" Target="../drawings/drawing4.xml" /></Relationships>
</file>

<file path=xl/worksheets/_rels/sheet7.xml.rels>&#65279;<?xml version="1.0" encoding="UTF-8" standalone="yes"?><Relationships xmlns="http://schemas.openxmlformats.org/package/2006/relationships"><Relationship Id="rId2" Type="http://schemas.openxmlformats.org/officeDocument/2006/relationships/drawing" Target="../drawings/drawing6.xml" /></Relationships>
</file>

<file path=xl/worksheets/_rels/sheet8.xml.rels>&#65279;<?xml version="1.0" encoding="UTF-8" standalone="yes"?><Relationships xmlns="http://schemas.openxmlformats.org/package/2006/relationships"><Relationship Id="rId2" Type="http://schemas.openxmlformats.org/officeDocument/2006/relationships/drawing" Target="../drawings/drawing7.xml" /></Relationships>
</file>

<file path=xl/worksheets/_rels/sheet9.xml.rels>&#65279;<?xml version="1.0" encoding="UTF-8" standalone="yes"?><Relationships xmlns="http://schemas.openxmlformats.org/package/2006/relationships"><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AC6" sqref="AC6:AL8"/>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2473871</v>
      </c>
      <c r="BO4" s="371"/>
      <c r="BP4" s="371"/>
      <c r="BQ4" s="371"/>
      <c r="BR4" s="371"/>
      <c r="BS4" s="371"/>
      <c r="BT4" s="371"/>
      <c r="BU4" s="372"/>
      <c r="BV4" s="370">
        <v>2425628</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39.799999999999997</v>
      </c>
      <c r="CU4" s="377"/>
      <c r="CV4" s="377"/>
      <c r="CW4" s="377"/>
      <c r="CX4" s="377"/>
      <c r="CY4" s="377"/>
      <c r="CZ4" s="377"/>
      <c r="DA4" s="378"/>
      <c r="DB4" s="376">
        <v>24.8</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2153483</v>
      </c>
      <c r="BO5" s="408"/>
      <c r="BP5" s="408"/>
      <c r="BQ5" s="408"/>
      <c r="BR5" s="408"/>
      <c r="BS5" s="408"/>
      <c r="BT5" s="408"/>
      <c r="BU5" s="409"/>
      <c r="BV5" s="407">
        <v>2193690</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91.8</v>
      </c>
      <c r="CU5" s="405"/>
      <c r="CV5" s="405"/>
      <c r="CW5" s="405"/>
      <c r="CX5" s="405"/>
      <c r="CY5" s="405"/>
      <c r="CZ5" s="405"/>
      <c r="DA5" s="406"/>
      <c r="DB5" s="404">
        <v>91.5</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103</v>
      </c>
      <c r="AV6" s="440"/>
      <c r="AW6" s="440"/>
      <c r="AX6" s="440"/>
      <c r="AY6" s="441" t="s">
        <v>104</v>
      </c>
      <c r="AZ6" s="442"/>
      <c r="BA6" s="442"/>
      <c r="BB6" s="442"/>
      <c r="BC6" s="442"/>
      <c r="BD6" s="442"/>
      <c r="BE6" s="442"/>
      <c r="BF6" s="442"/>
      <c r="BG6" s="442"/>
      <c r="BH6" s="442"/>
      <c r="BI6" s="442"/>
      <c r="BJ6" s="442"/>
      <c r="BK6" s="442"/>
      <c r="BL6" s="442"/>
      <c r="BM6" s="443"/>
      <c r="BN6" s="407">
        <v>320388</v>
      </c>
      <c r="BO6" s="408"/>
      <c r="BP6" s="408"/>
      <c r="BQ6" s="408"/>
      <c r="BR6" s="408"/>
      <c r="BS6" s="408"/>
      <c r="BT6" s="408"/>
      <c r="BU6" s="409"/>
      <c r="BV6" s="407">
        <v>231938</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92.4</v>
      </c>
      <c r="CU6" s="445"/>
      <c r="CV6" s="445"/>
      <c r="CW6" s="445"/>
      <c r="CX6" s="445"/>
      <c r="CY6" s="445"/>
      <c r="CZ6" s="445"/>
      <c r="DA6" s="446"/>
      <c r="DB6" s="444">
        <v>94</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30300</v>
      </c>
      <c r="BO7" s="408"/>
      <c r="BP7" s="408"/>
      <c r="BQ7" s="408"/>
      <c r="BR7" s="408"/>
      <c r="BS7" s="408"/>
      <c r="BT7" s="408"/>
      <c r="BU7" s="409"/>
      <c r="BV7" s="407">
        <v>46870</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729198</v>
      </c>
      <c r="CU7" s="408"/>
      <c r="CV7" s="408"/>
      <c r="CW7" s="408"/>
      <c r="CX7" s="408"/>
      <c r="CY7" s="408"/>
      <c r="CZ7" s="408"/>
      <c r="DA7" s="409"/>
      <c r="DB7" s="407">
        <v>746120</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290088</v>
      </c>
      <c r="BO8" s="408"/>
      <c r="BP8" s="408"/>
      <c r="BQ8" s="408"/>
      <c r="BR8" s="408"/>
      <c r="BS8" s="408"/>
      <c r="BT8" s="408"/>
      <c r="BU8" s="409"/>
      <c r="BV8" s="407">
        <v>185068</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0.09</v>
      </c>
      <c r="CU8" s="448"/>
      <c r="CV8" s="448"/>
      <c r="CW8" s="448"/>
      <c r="CX8" s="448"/>
      <c r="CY8" s="448"/>
      <c r="CZ8" s="448"/>
      <c r="DA8" s="449"/>
      <c r="DB8" s="447">
        <v>0.1</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683</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111</v>
      </c>
      <c r="AV9" s="440"/>
      <c r="AW9" s="440"/>
      <c r="AX9" s="440"/>
      <c r="AY9" s="441" t="s">
        <v>118</v>
      </c>
      <c r="AZ9" s="442"/>
      <c r="BA9" s="442"/>
      <c r="BB9" s="442"/>
      <c r="BC9" s="442"/>
      <c r="BD9" s="442"/>
      <c r="BE9" s="442"/>
      <c r="BF9" s="442"/>
      <c r="BG9" s="442"/>
      <c r="BH9" s="442"/>
      <c r="BI9" s="442"/>
      <c r="BJ9" s="442"/>
      <c r="BK9" s="442"/>
      <c r="BL9" s="442"/>
      <c r="BM9" s="443"/>
      <c r="BN9" s="407">
        <v>105020</v>
      </c>
      <c r="BO9" s="408"/>
      <c r="BP9" s="408"/>
      <c r="BQ9" s="408"/>
      <c r="BR9" s="408"/>
      <c r="BS9" s="408"/>
      <c r="BT9" s="408"/>
      <c r="BU9" s="409"/>
      <c r="BV9" s="407">
        <v>130166</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9.9</v>
      </c>
      <c r="CU9" s="405"/>
      <c r="CV9" s="405"/>
      <c r="CW9" s="405"/>
      <c r="CX9" s="405"/>
      <c r="CY9" s="405"/>
      <c r="CZ9" s="405"/>
      <c r="DA9" s="406"/>
      <c r="DB9" s="404">
        <v>8.1999999999999993</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759</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238645</v>
      </c>
      <c r="BO10" s="408"/>
      <c r="BP10" s="408"/>
      <c r="BQ10" s="408"/>
      <c r="BR10" s="408"/>
      <c r="BS10" s="408"/>
      <c r="BT10" s="408"/>
      <c r="BU10" s="409"/>
      <c r="BV10" s="407">
        <v>295697</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95</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666</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95</v>
      </c>
      <c r="AV12" s="440"/>
      <c r="AW12" s="440"/>
      <c r="AX12" s="440"/>
      <c r="AY12" s="441" t="s">
        <v>137</v>
      </c>
      <c r="AZ12" s="442"/>
      <c r="BA12" s="442"/>
      <c r="BB12" s="442"/>
      <c r="BC12" s="442"/>
      <c r="BD12" s="442"/>
      <c r="BE12" s="442"/>
      <c r="BF12" s="442"/>
      <c r="BG12" s="442"/>
      <c r="BH12" s="442"/>
      <c r="BI12" s="442"/>
      <c r="BJ12" s="442"/>
      <c r="BK12" s="442"/>
      <c r="BL12" s="442"/>
      <c r="BM12" s="443"/>
      <c r="BN12" s="407">
        <v>186112</v>
      </c>
      <c r="BO12" s="408"/>
      <c r="BP12" s="408"/>
      <c r="BQ12" s="408"/>
      <c r="BR12" s="408"/>
      <c r="BS12" s="408"/>
      <c r="BT12" s="408"/>
      <c r="BU12" s="409"/>
      <c r="BV12" s="407">
        <v>260905</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140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141</v>
      </c>
      <c r="N13" s="499"/>
      <c r="O13" s="499"/>
      <c r="P13" s="499"/>
      <c r="Q13" s="500"/>
      <c r="R13" s="491">
        <v>661</v>
      </c>
      <c r="S13" s="492"/>
      <c r="T13" s="492"/>
      <c r="U13" s="492"/>
      <c r="V13" s="493"/>
      <c r="W13" s="423" t="s">
        <v>142</v>
      </c>
      <c r="X13" s="424"/>
      <c r="Y13" s="424"/>
      <c r="Z13" s="424"/>
      <c r="AA13" s="424"/>
      <c r="AB13" s="414"/>
      <c r="AC13" s="458">
        <v>26</v>
      </c>
      <c r="AD13" s="459"/>
      <c r="AE13" s="459"/>
      <c r="AF13" s="459"/>
      <c r="AG13" s="501"/>
      <c r="AH13" s="458">
        <v>37</v>
      </c>
      <c r="AI13" s="459"/>
      <c r="AJ13" s="459"/>
      <c r="AK13" s="459"/>
      <c r="AL13" s="460"/>
      <c r="AM13" s="436" t="s">
        <v>143</v>
      </c>
      <c r="AN13" s="437"/>
      <c r="AO13" s="437"/>
      <c r="AP13" s="437"/>
      <c r="AQ13" s="437"/>
      <c r="AR13" s="437"/>
      <c r="AS13" s="437"/>
      <c r="AT13" s="438"/>
      <c r="AU13" s="439" t="s">
        <v>122</v>
      </c>
      <c r="AV13" s="440"/>
      <c r="AW13" s="440"/>
      <c r="AX13" s="440"/>
      <c r="AY13" s="441" t="s">
        <v>144</v>
      </c>
      <c r="AZ13" s="442"/>
      <c r="BA13" s="442"/>
      <c r="BB13" s="442"/>
      <c r="BC13" s="442"/>
      <c r="BD13" s="442"/>
      <c r="BE13" s="442"/>
      <c r="BF13" s="442"/>
      <c r="BG13" s="442"/>
      <c r="BH13" s="442"/>
      <c r="BI13" s="442"/>
      <c r="BJ13" s="442"/>
      <c r="BK13" s="442"/>
      <c r="BL13" s="442"/>
      <c r="BM13" s="443"/>
      <c r="BN13" s="407">
        <v>157553</v>
      </c>
      <c r="BO13" s="408"/>
      <c r="BP13" s="408"/>
      <c r="BQ13" s="408"/>
      <c r="BR13" s="408"/>
      <c r="BS13" s="408"/>
      <c r="BT13" s="408"/>
      <c r="BU13" s="409"/>
      <c r="BV13" s="407">
        <v>164958</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7.9</v>
      </c>
      <c r="CU13" s="405"/>
      <c r="CV13" s="405"/>
      <c r="CW13" s="405"/>
      <c r="CX13" s="405"/>
      <c r="CY13" s="405"/>
      <c r="CZ13" s="405"/>
      <c r="DA13" s="406"/>
      <c r="DB13" s="404">
        <v>7.6</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146</v>
      </c>
      <c r="M14" s="489"/>
      <c r="N14" s="489"/>
      <c r="O14" s="489"/>
      <c r="P14" s="489"/>
      <c r="Q14" s="490"/>
      <c r="R14" s="491">
        <v>681</v>
      </c>
      <c r="S14" s="492"/>
      <c r="T14" s="492"/>
      <c r="U14" s="492"/>
      <c r="V14" s="493"/>
      <c r="W14" s="397"/>
      <c r="X14" s="398"/>
      <c r="Y14" s="398"/>
      <c r="Z14" s="398"/>
      <c r="AA14" s="398"/>
      <c r="AB14" s="387"/>
      <c r="AC14" s="494">
        <v>7.9</v>
      </c>
      <c r="AD14" s="495"/>
      <c r="AE14" s="495"/>
      <c r="AF14" s="495"/>
      <c r="AG14" s="496"/>
      <c r="AH14" s="494">
        <v>10.5</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v>124.2</v>
      </c>
      <c r="CU14" s="506"/>
      <c r="CV14" s="506"/>
      <c r="CW14" s="506"/>
      <c r="CX14" s="506"/>
      <c r="CY14" s="506"/>
      <c r="CZ14" s="506"/>
      <c r="DA14" s="507"/>
      <c r="DB14" s="505">
        <v>44.6</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148</v>
      </c>
      <c r="N15" s="499"/>
      <c r="O15" s="499"/>
      <c r="P15" s="499"/>
      <c r="Q15" s="500"/>
      <c r="R15" s="491">
        <v>676</v>
      </c>
      <c r="S15" s="492"/>
      <c r="T15" s="492"/>
      <c r="U15" s="492"/>
      <c r="V15" s="493"/>
      <c r="W15" s="423" t="s">
        <v>149</v>
      </c>
      <c r="X15" s="424"/>
      <c r="Y15" s="424"/>
      <c r="Z15" s="424"/>
      <c r="AA15" s="424"/>
      <c r="AB15" s="414"/>
      <c r="AC15" s="458">
        <v>60</v>
      </c>
      <c r="AD15" s="459"/>
      <c r="AE15" s="459"/>
      <c r="AF15" s="459"/>
      <c r="AG15" s="501"/>
      <c r="AH15" s="458">
        <v>88</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59595</v>
      </c>
      <c r="BO15" s="371"/>
      <c r="BP15" s="371"/>
      <c r="BQ15" s="371"/>
      <c r="BR15" s="371"/>
      <c r="BS15" s="371"/>
      <c r="BT15" s="371"/>
      <c r="BU15" s="372"/>
      <c r="BV15" s="370">
        <v>62235</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18.2</v>
      </c>
      <c r="AD16" s="495"/>
      <c r="AE16" s="495"/>
      <c r="AF16" s="495"/>
      <c r="AG16" s="496"/>
      <c r="AH16" s="494">
        <v>25.1</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709746</v>
      </c>
      <c r="BO16" s="408"/>
      <c r="BP16" s="408"/>
      <c r="BQ16" s="408"/>
      <c r="BR16" s="408"/>
      <c r="BS16" s="408"/>
      <c r="BT16" s="408"/>
      <c r="BU16" s="409"/>
      <c r="BV16" s="407">
        <v>711243</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243</v>
      </c>
      <c r="AD17" s="459"/>
      <c r="AE17" s="459"/>
      <c r="AF17" s="459"/>
      <c r="AG17" s="501"/>
      <c r="AH17" s="458">
        <v>226</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73722</v>
      </c>
      <c r="BO17" s="408"/>
      <c r="BP17" s="408"/>
      <c r="BQ17" s="408"/>
      <c r="BR17" s="408"/>
      <c r="BS17" s="408"/>
      <c r="BT17" s="408"/>
      <c r="BU17" s="409"/>
      <c r="BV17" s="407">
        <v>76204</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159</v>
      </c>
      <c r="C18" s="450"/>
      <c r="D18" s="450"/>
      <c r="E18" s="530"/>
      <c r="F18" s="530"/>
      <c r="G18" s="530"/>
      <c r="H18" s="530"/>
      <c r="I18" s="530"/>
      <c r="J18" s="530"/>
      <c r="K18" s="530"/>
      <c r="L18" s="531">
        <v>7.65</v>
      </c>
      <c r="M18" s="531"/>
      <c r="N18" s="531"/>
      <c r="O18" s="531"/>
      <c r="P18" s="531"/>
      <c r="Q18" s="531"/>
      <c r="R18" s="532"/>
      <c r="S18" s="532"/>
      <c r="T18" s="532"/>
      <c r="U18" s="532"/>
      <c r="V18" s="533"/>
      <c r="W18" s="425"/>
      <c r="X18" s="426"/>
      <c r="Y18" s="426"/>
      <c r="Z18" s="426"/>
      <c r="AA18" s="426"/>
      <c r="AB18" s="417"/>
      <c r="AC18" s="534">
        <v>73.900000000000006</v>
      </c>
      <c r="AD18" s="535"/>
      <c r="AE18" s="535"/>
      <c r="AF18" s="535"/>
      <c r="AG18" s="536"/>
      <c r="AH18" s="534">
        <v>64.400000000000006</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696207</v>
      </c>
      <c r="BO18" s="408"/>
      <c r="BP18" s="408"/>
      <c r="BQ18" s="408"/>
      <c r="BR18" s="408"/>
      <c r="BS18" s="408"/>
      <c r="BT18" s="408"/>
      <c r="BU18" s="409"/>
      <c r="BV18" s="407">
        <v>713345</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161</v>
      </c>
      <c r="C19" s="450"/>
      <c r="D19" s="450"/>
      <c r="E19" s="530"/>
      <c r="F19" s="530"/>
      <c r="G19" s="530"/>
      <c r="H19" s="530"/>
      <c r="I19" s="530"/>
      <c r="J19" s="530"/>
      <c r="K19" s="530"/>
      <c r="L19" s="538">
        <v>89</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1430415</v>
      </c>
      <c r="BO19" s="408"/>
      <c r="BP19" s="408"/>
      <c r="BQ19" s="408"/>
      <c r="BR19" s="408"/>
      <c r="BS19" s="408"/>
      <c r="BT19" s="408"/>
      <c r="BU19" s="409"/>
      <c r="BV19" s="407">
        <v>1445519</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163</v>
      </c>
      <c r="C20" s="450"/>
      <c r="D20" s="450"/>
      <c r="E20" s="530"/>
      <c r="F20" s="530"/>
      <c r="G20" s="530"/>
      <c r="H20" s="530"/>
      <c r="I20" s="530"/>
      <c r="J20" s="530"/>
      <c r="K20" s="530"/>
      <c r="L20" s="538">
        <v>378</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2424554</v>
      </c>
      <c r="BO22" s="371"/>
      <c r="BP22" s="371"/>
      <c r="BQ22" s="371"/>
      <c r="BR22" s="371"/>
      <c r="BS22" s="371"/>
      <c r="BT22" s="371"/>
      <c r="BU22" s="372"/>
      <c r="BV22" s="370">
        <v>1900047</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2058575</v>
      </c>
      <c r="BO23" s="408"/>
      <c r="BP23" s="408"/>
      <c r="BQ23" s="408"/>
      <c r="BR23" s="408"/>
      <c r="BS23" s="408"/>
      <c r="BT23" s="408"/>
      <c r="BU23" s="409"/>
      <c r="BV23" s="407">
        <v>1758784</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173</v>
      </c>
      <c r="F24" s="437"/>
      <c r="G24" s="437"/>
      <c r="H24" s="437"/>
      <c r="I24" s="437"/>
      <c r="J24" s="437"/>
      <c r="K24" s="438"/>
      <c r="L24" s="458">
        <v>1</v>
      </c>
      <c r="M24" s="459"/>
      <c r="N24" s="459"/>
      <c r="O24" s="459"/>
      <c r="P24" s="501"/>
      <c r="Q24" s="458">
        <v>6370</v>
      </c>
      <c r="R24" s="459"/>
      <c r="S24" s="459"/>
      <c r="T24" s="459"/>
      <c r="U24" s="459"/>
      <c r="V24" s="501"/>
      <c r="W24" s="553"/>
      <c r="X24" s="554"/>
      <c r="Y24" s="555"/>
      <c r="Z24" s="457" t="s">
        <v>174</v>
      </c>
      <c r="AA24" s="437"/>
      <c r="AB24" s="437"/>
      <c r="AC24" s="437"/>
      <c r="AD24" s="437"/>
      <c r="AE24" s="437"/>
      <c r="AF24" s="437"/>
      <c r="AG24" s="438"/>
      <c r="AH24" s="458">
        <v>29</v>
      </c>
      <c r="AI24" s="459"/>
      <c r="AJ24" s="459"/>
      <c r="AK24" s="459"/>
      <c r="AL24" s="501"/>
      <c r="AM24" s="458">
        <v>78126</v>
      </c>
      <c r="AN24" s="459"/>
      <c r="AO24" s="459"/>
      <c r="AP24" s="459"/>
      <c r="AQ24" s="459"/>
      <c r="AR24" s="501"/>
      <c r="AS24" s="458">
        <v>2694</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2106336</v>
      </c>
      <c r="BO24" s="408"/>
      <c r="BP24" s="408"/>
      <c r="BQ24" s="408"/>
      <c r="BR24" s="408"/>
      <c r="BS24" s="408"/>
      <c r="BT24" s="408"/>
      <c r="BU24" s="409"/>
      <c r="BV24" s="407">
        <v>1550482</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176</v>
      </c>
      <c r="F25" s="437"/>
      <c r="G25" s="437"/>
      <c r="H25" s="437"/>
      <c r="I25" s="437"/>
      <c r="J25" s="437"/>
      <c r="K25" s="438"/>
      <c r="L25" s="458">
        <v>1</v>
      </c>
      <c r="M25" s="459"/>
      <c r="N25" s="459"/>
      <c r="O25" s="459"/>
      <c r="P25" s="501"/>
      <c r="Q25" s="458">
        <v>5320</v>
      </c>
      <c r="R25" s="459"/>
      <c r="S25" s="459"/>
      <c r="T25" s="459"/>
      <c r="U25" s="459"/>
      <c r="V25" s="501"/>
      <c r="W25" s="553"/>
      <c r="X25" s="554"/>
      <c r="Y25" s="555"/>
      <c r="Z25" s="457" t="s">
        <v>177</v>
      </c>
      <c r="AA25" s="437"/>
      <c r="AB25" s="437"/>
      <c r="AC25" s="437"/>
      <c r="AD25" s="437"/>
      <c r="AE25" s="437"/>
      <c r="AF25" s="437"/>
      <c r="AG25" s="438"/>
      <c r="AH25" s="458" t="s">
        <v>140</v>
      </c>
      <c r="AI25" s="459"/>
      <c r="AJ25" s="459"/>
      <c r="AK25" s="459"/>
      <c r="AL25" s="501"/>
      <c r="AM25" s="458" t="s">
        <v>140</v>
      </c>
      <c r="AN25" s="459"/>
      <c r="AO25" s="459"/>
      <c r="AP25" s="459"/>
      <c r="AQ25" s="459"/>
      <c r="AR25" s="501"/>
      <c r="AS25" s="458" t="s">
        <v>131</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t="s">
        <v>131</v>
      </c>
      <c r="BO25" s="371"/>
      <c r="BP25" s="371"/>
      <c r="BQ25" s="371"/>
      <c r="BR25" s="371"/>
      <c r="BS25" s="371"/>
      <c r="BT25" s="371"/>
      <c r="BU25" s="372"/>
      <c r="BV25" s="370" t="s">
        <v>131</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179</v>
      </c>
      <c r="F26" s="437"/>
      <c r="G26" s="437"/>
      <c r="H26" s="437"/>
      <c r="I26" s="437"/>
      <c r="J26" s="437"/>
      <c r="K26" s="438"/>
      <c r="L26" s="458">
        <v>1</v>
      </c>
      <c r="M26" s="459"/>
      <c r="N26" s="459"/>
      <c r="O26" s="459"/>
      <c r="P26" s="501"/>
      <c r="Q26" s="458">
        <v>4980</v>
      </c>
      <c r="R26" s="459"/>
      <c r="S26" s="459"/>
      <c r="T26" s="459"/>
      <c r="U26" s="459"/>
      <c r="V26" s="501"/>
      <c r="W26" s="553"/>
      <c r="X26" s="554"/>
      <c r="Y26" s="555"/>
      <c r="Z26" s="457" t="s">
        <v>180</v>
      </c>
      <c r="AA26" s="559"/>
      <c r="AB26" s="559"/>
      <c r="AC26" s="559"/>
      <c r="AD26" s="559"/>
      <c r="AE26" s="559"/>
      <c r="AF26" s="559"/>
      <c r="AG26" s="560"/>
      <c r="AH26" s="458" t="s">
        <v>131</v>
      </c>
      <c r="AI26" s="459"/>
      <c r="AJ26" s="459"/>
      <c r="AK26" s="459"/>
      <c r="AL26" s="501"/>
      <c r="AM26" s="458" t="s">
        <v>181</v>
      </c>
      <c r="AN26" s="459"/>
      <c r="AO26" s="459"/>
      <c r="AP26" s="459"/>
      <c r="AQ26" s="459"/>
      <c r="AR26" s="501"/>
      <c r="AS26" s="458" t="s">
        <v>131</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140</v>
      </c>
      <c r="BO26" s="408"/>
      <c r="BP26" s="408"/>
      <c r="BQ26" s="408"/>
      <c r="BR26" s="408"/>
      <c r="BS26" s="408"/>
      <c r="BT26" s="408"/>
      <c r="BU26" s="409"/>
      <c r="BV26" s="407" t="s">
        <v>131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183</v>
      </c>
      <c r="F27" s="437"/>
      <c r="G27" s="437"/>
      <c r="H27" s="437"/>
      <c r="I27" s="437"/>
      <c r="J27" s="437"/>
      <c r="K27" s="438"/>
      <c r="L27" s="458">
        <v>1</v>
      </c>
      <c r="M27" s="459"/>
      <c r="N27" s="459"/>
      <c r="O27" s="459"/>
      <c r="P27" s="501"/>
      <c r="Q27" s="458">
        <v>2380</v>
      </c>
      <c r="R27" s="459"/>
      <c r="S27" s="459"/>
      <c r="T27" s="459"/>
      <c r="U27" s="459"/>
      <c r="V27" s="501"/>
      <c r="W27" s="553"/>
      <c r="X27" s="554"/>
      <c r="Y27" s="555"/>
      <c r="Z27" s="457" t="s">
        <v>184</v>
      </c>
      <c r="AA27" s="437"/>
      <c r="AB27" s="437"/>
      <c r="AC27" s="437"/>
      <c r="AD27" s="437"/>
      <c r="AE27" s="437"/>
      <c r="AF27" s="437"/>
      <c r="AG27" s="438"/>
      <c r="AH27" s="458">
        <v>2</v>
      </c>
      <c r="AI27" s="459"/>
      <c r="AJ27" s="459"/>
      <c r="AK27" s="459"/>
      <c r="AL27" s="501"/>
      <c r="AM27" s="458" t="s">
        <v>185</v>
      </c>
      <c r="AN27" s="459"/>
      <c r="AO27" s="459"/>
      <c r="AP27" s="459"/>
      <c r="AQ27" s="459"/>
      <c r="AR27" s="501"/>
      <c r="AS27" s="458" t="s">
        <v>185</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6" t="s">
        <v>131</v>
      </c>
      <c r="BO27" s="527"/>
      <c r="BP27" s="527"/>
      <c r="BQ27" s="527"/>
      <c r="BR27" s="527"/>
      <c r="BS27" s="527"/>
      <c r="BT27" s="527"/>
      <c r="BU27" s="528"/>
      <c r="BV27" s="526" t="s">
        <v>131</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187</v>
      </c>
      <c r="F28" s="437"/>
      <c r="G28" s="437"/>
      <c r="H28" s="437"/>
      <c r="I28" s="437"/>
      <c r="J28" s="437"/>
      <c r="K28" s="438"/>
      <c r="L28" s="458">
        <v>1</v>
      </c>
      <c r="M28" s="459"/>
      <c r="N28" s="459"/>
      <c r="O28" s="459"/>
      <c r="P28" s="501"/>
      <c r="Q28" s="458">
        <v>1970</v>
      </c>
      <c r="R28" s="459"/>
      <c r="S28" s="459"/>
      <c r="T28" s="459"/>
      <c r="U28" s="459"/>
      <c r="V28" s="501"/>
      <c r="W28" s="553"/>
      <c r="X28" s="554"/>
      <c r="Y28" s="555"/>
      <c r="Z28" s="457" t="s">
        <v>188</v>
      </c>
      <c r="AA28" s="437"/>
      <c r="AB28" s="437"/>
      <c r="AC28" s="437"/>
      <c r="AD28" s="437"/>
      <c r="AE28" s="437"/>
      <c r="AF28" s="437"/>
      <c r="AG28" s="438"/>
      <c r="AH28" s="458" t="s">
        <v>140</v>
      </c>
      <c r="AI28" s="459"/>
      <c r="AJ28" s="459"/>
      <c r="AK28" s="459"/>
      <c r="AL28" s="501"/>
      <c r="AM28" s="458" t="s">
        <v>131</v>
      </c>
      <c r="AN28" s="459"/>
      <c r="AO28" s="459"/>
      <c r="AP28" s="459"/>
      <c r="AQ28" s="459"/>
      <c r="AR28" s="501"/>
      <c r="AS28" s="458" t="s">
        <v>130</v>
      </c>
      <c r="AT28" s="459"/>
      <c r="AU28" s="459"/>
      <c r="AV28" s="459"/>
      <c r="AW28" s="459"/>
      <c r="AX28" s="460"/>
      <c r="AY28" s="561" t="s">
        <v>189</v>
      </c>
      <c r="AZ28" s="562"/>
      <c r="BA28" s="562"/>
      <c r="BB28" s="563"/>
      <c r="BC28" s="367" t="s">
        <v>49</v>
      </c>
      <c r="BD28" s="368"/>
      <c r="BE28" s="368"/>
      <c r="BF28" s="368"/>
      <c r="BG28" s="368"/>
      <c r="BH28" s="368"/>
      <c r="BI28" s="368"/>
      <c r="BJ28" s="368"/>
      <c r="BK28" s="368"/>
      <c r="BL28" s="368"/>
      <c r="BM28" s="369"/>
      <c r="BN28" s="370">
        <v>490425</v>
      </c>
      <c r="BO28" s="371"/>
      <c r="BP28" s="371"/>
      <c r="BQ28" s="371"/>
      <c r="BR28" s="371"/>
      <c r="BS28" s="371"/>
      <c r="BT28" s="371"/>
      <c r="BU28" s="372"/>
      <c r="BV28" s="370">
        <v>437892</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190</v>
      </c>
      <c r="F29" s="437"/>
      <c r="G29" s="437"/>
      <c r="H29" s="437"/>
      <c r="I29" s="437"/>
      <c r="J29" s="437"/>
      <c r="K29" s="438"/>
      <c r="L29" s="458">
        <v>5</v>
      </c>
      <c r="M29" s="459"/>
      <c r="N29" s="459"/>
      <c r="O29" s="459"/>
      <c r="P29" s="501"/>
      <c r="Q29" s="458">
        <v>1850</v>
      </c>
      <c r="R29" s="459"/>
      <c r="S29" s="459"/>
      <c r="T29" s="459"/>
      <c r="U29" s="459"/>
      <c r="V29" s="501"/>
      <c r="W29" s="556"/>
      <c r="X29" s="557"/>
      <c r="Y29" s="558"/>
      <c r="Z29" s="457" t="s">
        <v>191</v>
      </c>
      <c r="AA29" s="437"/>
      <c r="AB29" s="437"/>
      <c r="AC29" s="437"/>
      <c r="AD29" s="437"/>
      <c r="AE29" s="437"/>
      <c r="AF29" s="437"/>
      <c r="AG29" s="438"/>
      <c r="AH29" s="458">
        <v>31</v>
      </c>
      <c r="AI29" s="459"/>
      <c r="AJ29" s="459"/>
      <c r="AK29" s="459"/>
      <c r="AL29" s="501"/>
      <c r="AM29" s="458">
        <v>83176</v>
      </c>
      <c r="AN29" s="459"/>
      <c r="AO29" s="459"/>
      <c r="AP29" s="459"/>
      <c r="AQ29" s="459"/>
      <c r="AR29" s="501"/>
      <c r="AS29" s="458">
        <v>2683</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14408</v>
      </c>
      <c r="BO29" s="408"/>
      <c r="BP29" s="408"/>
      <c r="BQ29" s="408"/>
      <c r="BR29" s="408"/>
      <c r="BS29" s="408"/>
      <c r="BT29" s="408"/>
      <c r="BU29" s="409"/>
      <c r="BV29" s="407">
        <v>14408</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4">
        <v>91.4</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156561</v>
      </c>
      <c r="BO30" s="527"/>
      <c r="BP30" s="527"/>
      <c r="BQ30" s="527"/>
      <c r="BR30" s="527"/>
      <c r="BS30" s="527"/>
      <c r="BT30" s="527"/>
      <c r="BU30" s="528"/>
      <c r="BV30" s="526">
        <v>230069</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202</v>
      </c>
      <c r="V33" s="431"/>
      <c r="W33" s="396" t="s">
        <v>201</v>
      </c>
      <c r="X33" s="396"/>
      <c r="Y33" s="396"/>
      <c r="Z33" s="396"/>
      <c r="AA33" s="396"/>
      <c r="AB33" s="396"/>
      <c r="AC33" s="396"/>
      <c r="AD33" s="396"/>
      <c r="AE33" s="396"/>
      <c r="AF33" s="396"/>
      <c r="AG33" s="396"/>
      <c r="AH33" s="396"/>
      <c r="AI33" s="396"/>
      <c r="AJ33" s="396"/>
      <c r="AK33" s="396"/>
      <c r="AL33" s="206"/>
      <c r="AM33" s="431" t="s">
        <v>202</v>
      </c>
      <c r="AN33" s="431"/>
      <c r="AO33" s="396" t="s">
        <v>203</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31" t="s">
        <v>204</v>
      </c>
      <c r="BX33" s="431"/>
      <c r="BY33" s="396" t="s">
        <v>206</v>
      </c>
      <c r="BZ33" s="396"/>
      <c r="CA33" s="396"/>
      <c r="CB33" s="396"/>
      <c r="CC33" s="396"/>
      <c r="CD33" s="396"/>
      <c r="CE33" s="396"/>
      <c r="CF33" s="396"/>
      <c r="CG33" s="396"/>
      <c r="CH33" s="396"/>
      <c r="CI33" s="396"/>
      <c r="CJ33" s="396"/>
      <c r="CK33" s="396"/>
      <c r="CL33" s="396"/>
      <c r="CM33" s="396"/>
      <c r="CN33" s="206"/>
      <c r="CO33" s="431" t="s">
        <v>207</v>
      </c>
      <c r="CP33" s="431"/>
      <c r="CQ33" s="396" t="s">
        <v>208</v>
      </c>
      <c r="CR33" s="396"/>
      <c r="CS33" s="396"/>
      <c r="CT33" s="396"/>
      <c r="CU33" s="396"/>
      <c r="CV33" s="396"/>
      <c r="CW33" s="396"/>
      <c r="CX33" s="396"/>
      <c r="CY33" s="396"/>
      <c r="CZ33" s="396"/>
      <c r="DA33" s="396"/>
      <c r="DB33" s="396"/>
      <c r="DC33" s="396"/>
      <c r="DD33" s="396"/>
      <c r="DE33" s="396"/>
      <c r="DF33" s="206"/>
      <c r="DG33" s="596" t="s">
        <v>209</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4</v>
      </c>
      <c r="BF34" s="597"/>
      <c r="BG34" s="598" t="str">
        <f>IF('各会計、関係団体の財政状況及び健全化判断比率'!B30="","",'各会計、関係団体の財政状況及び健全化判断比率'!B30)</f>
        <v>簡易水道事業特別会計</v>
      </c>
      <c r="BH34" s="598"/>
      <c r="BI34" s="598"/>
      <c r="BJ34" s="598"/>
      <c r="BK34" s="598"/>
      <c r="BL34" s="598"/>
      <c r="BM34" s="598"/>
      <c r="BN34" s="598"/>
      <c r="BO34" s="598"/>
      <c r="BP34" s="598"/>
      <c r="BQ34" s="598"/>
      <c r="BR34" s="598"/>
      <c r="BS34" s="598"/>
      <c r="BT34" s="598"/>
      <c r="BU34" s="598"/>
      <c r="BV34" s="181"/>
      <c r="BW34" s="597" t="str">
        <f>IF(BY34="","",MAX(C34:D43,U34:V43,AM34:AN43,BE34:BF43)+1)</f>
        <v/>
      </c>
      <c r="BX34" s="597"/>
      <c r="BY34" s="598" t="str">
        <f>IF('各会計、関係団体の財政状況及び健全化判断比率'!B68="","",'各会計、関係団体の財政状況及び健全化判断比率'!B68)</f>
        <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5</v>
      </c>
      <c r="BF35" s="597"/>
      <c r="BG35" s="598" t="str">
        <f>IF('各会計、関係団体の財政状況及び健全化判断比率'!B31="","",'各会計、関係団体の財政状況及び健全化判断比率'!B31)</f>
        <v>航路事業特別会計</v>
      </c>
      <c r="BH35" s="598"/>
      <c r="BI35" s="598"/>
      <c r="BJ35" s="598"/>
      <c r="BK35" s="598"/>
      <c r="BL35" s="598"/>
      <c r="BM35" s="598"/>
      <c r="BN35" s="598"/>
      <c r="BO35" s="598"/>
      <c r="BP35" s="598"/>
      <c r="BQ35" s="598"/>
      <c r="BR35" s="598"/>
      <c r="BS35" s="598"/>
      <c r="BT35" s="598"/>
      <c r="BU35" s="598"/>
      <c r="BV35" s="181"/>
      <c r="BW35" s="597" t="str">
        <f t="shared" ref="BW35:BW43" si="2">IF(BY35="","",BW34+1)</f>
        <v/>
      </c>
      <c r="BX35" s="597"/>
      <c r="BY35" s="598" t="str">
        <f>IF('各会計、関係団体の財政状況及び健全化判断比率'!B69="","",'各会計、関係団体の財政状況及び健全化判断比率'!B69)</f>
        <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t="str">
        <f t="shared" ref="U36:U43" si="4">IF(W36="","",U35+1)</f>
        <v/>
      </c>
      <c r="V36" s="597"/>
      <c r="W36" s="598"/>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f t="shared" si="1"/>
        <v>6</v>
      </c>
      <c r="BF36" s="597"/>
      <c r="BG36" s="598" t="str">
        <f>IF('各会計、関係団体の財政状況及び健全化判断比率'!B32="","",'各会計、関係団体の財政状況及び健全化判断比率'!B32)</f>
        <v>農業集落排水事業特別会計</v>
      </c>
      <c r="BH36" s="598"/>
      <c r="BI36" s="598"/>
      <c r="BJ36" s="598"/>
      <c r="BK36" s="598"/>
      <c r="BL36" s="598"/>
      <c r="BM36" s="598"/>
      <c r="BN36" s="598"/>
      <c r="BO36" s="598"/>
      <c r="BP36" s="598"/>
      <c r="BQ36" s="598"/>
      <c r="BR36" s="598"/>
      <c r="BS36" s="598"/>
      <c r="BT36" s="598"/>
      <c r="BU36" s="598"/>
      <c r="BV36" s="181"/>
      <c r="BW36" s="597" t="str">
        <f t="shared" si="2"/>
        <v/>
      </c>
      <c r="BX36" s="597"/>
      <c r="BY36" s="598" t="str">
        <f>IF('各会計、関係団体の財政状況及び健全化判断比率'!B70="","",'各会計、関係団体の財政状況及び健全化判断比率'!B70)</f>
        <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f t="shared" si="1"/>
        <v>7</v>
      </c>
      <c r="BF37" s="597"/>
      <c r="BG37" s="598" t="str">
        <f>IF('各会計、関係団体の財政状況及び健全化判断比率'!B33="","",'各会計、関係団体の財政状況及び健全化判断比率'!B33)</f>
        <v>村民牧場事業特別会計</v>
      </c>
      <c r="BH37" s="598"/>
      <c r="BI37" s="598"/>
      <c r="BJ37" s="598"/>
      <c r="BK37" s="598"/>
      <c r="BL37" s="598"/>
      <c r="BM37" s="598"/>
      <c r="BN37" s="598"/>
      <c r="BO37" s="598"/>
      <c r="BP37" s="598"/>
      <c r="BQ37" s="598"/>
      <c r="BR37" s="598"/>
      <c r="BS37" s="598"/>
      <c r="BT37" s="598"/>
      <c r="BU37" s="598"/>
      <c r="BV37" s="181"/>
      <c r="BW37" s="597" t="str">
        <f t="shared" si="2"/>
        <v/>
      </c>
      <c r="BX37" s="597"/>
      <c r="BY37" s="598" t="str">
        <f>IF('各会計、関係団体の財政状況及び健全化判断比率'!B71="","",'各会計、関係団体の財政状況及び健全化判断比率'!B71)</f>
        <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210</v>
      </c>
      <c r="E46" s="600" t="s">
        <v>211</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212</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213</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214</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215</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216</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217</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218</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AeuBnEygYvhxb1IfFNecYx5n0JOUJ7cRaXPZxa/1F9fc6H/Zduy3RVcIckBqCacTRjElWbJJVwpBQIXOR6/e0g==" saltValue="ZWSuj2irP3fKNbMB7nwW8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60" zoomScaleNormal="60" zoomScaleSheetLayoutView="100" workbookViewId="0">
      <selection activeCell="F34" sqref="F34"/>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51" t="s">
        <v>563</v>
      </c>
      <c r="D34" s="1151"/>
      <c r="E34" s="1152"/>
      <c r="F34" s="32">
        <v>31.35</v>
      </c>
      <c r="G34" s="33">
        <v>18.34</v>
      </c>
      <c r="H34" s="33">
        <v>8.1199999999999992</v>
      </c>
      <c r="I34" s="33">
        <v>24.8</v>
      </c>
      <c r="J34" s="34">
        <v>39.78</v>
      </c>
      <c r="K34" s="22"/>
      <c r="L34" s="22"/>
      <c r="M34" s="22"/>
      <c r="N34" s="22"/>
      <c r="O34" s="22"/>
      <c r="P34" s="22"/>
    </row>
    <row r="35" spans="1:16" ht="39" customHeight="1" x14ac:dyDescent="0.15">
      <c r="A35" s="22"/>
      <c r="B35" s="35"/>
      <c r="C35" s="1145" t="s">
        <v>564</v>
      </c>
      <c r="D35" s="1146"/>
      <c r="E35" s="1147"/>
      <c r="F35" s="36">
        <v>5.26</v>
      </c>
      <c r="G35" s="37">
        <v>2.65</v>
      </c>
      <c r="H35" s="37">
        <v>4.4000000000000004</v>
      </c>
      <c r="I35" s="37">
        <v>1.7</v>
      </c>
      <c r="J35" s="38">
        <v>17.440000000000001</v>
      </c>
      <c r="K35" s="22"/>
      <c r="L35" s="22"/>
      <c r="M35" s="22"/>
      <c r="N35" s="22"/>
      <c r="O35" s="22"/>
      <c r="P35" s="22"/>
    </row>
    <row r="36" spans="1:16" ht="39" customHeight="1" x14ac:dyDescent="0.15">
      <c r="A36" s="22"/>
      <c r="B36" s="35"/>
      <c r="C36" s="1145" t="s">
        <v>565</v>
      </c>
      <c r="D36" s="1146"/>
      <c r="E36" s="1147"/>
      <c r="F36" s="36">
        <v>0.61</v>
      </c>
      <c r="G36" s="37">
        <v>0.17</v>
      </c>
      <c r="H36" s="37">
        <v>0.53</v>
      </c>
      <c r="I36" s="37" t="s">
        <v>566</v>
      </c>
      <c r="J36" s="38">
        <v>0.36</v>
      </c>
      <c r="K36" s="22"/>
      <c r="L36" s="22"/>
      <c r="M36" s="22"/>
      <c r="N36" s="22"/>
      <c r="O36" s="22"/>
      <c r="P36" s="22"/>
    </row>
    <row r="37" spans="1:16" ht="39" customHeight="1" x14ac:dyDescent="0.15">
      <c r="A37" s="22"/>
      <c r="B37" s="35"/>
      <c r="C37" s="1145" t="s">
        <v>567</v>
      </c>
      <c r="D37" s="1146"/>
      <c r="E37" s="1147"/>
      <c r="F37" s="36">
        <v>0.06</v>
      </c>
      <c r="G37" s="37">
        <v>1.04</v>
      </c>
      <c r="H37" s="37">
        <v>0.05</v>
      </c>
      <c r="I37" s="37">
        <v>0.06</v>
      </c>
      <c r="J37" s="38">
        <v>0.2</v>
      </c>
      <c r="K37" s="22"/>
      <c r="L37" s="22"/>
      <c r="M37" s="22"/>
      <c r="N37" s="22"/>
      <c r="O37" s="22"/>
      <c r="P37" s="22"/>
    </row>
    <row r="38" spans="1:16" ht="39" customHeight="1" x14ac:dyDescent="0.15">
      <c r="A38" s="22"/>
      <c r="B38" s="35"/>
      <c r="C38" s="1145" t="s">
        <v>568</v>
      </c>
      <c r="D38" s="1146"/>
      <c r="E38" s="1147"/>
      <c r="F38" s="36">
        <v>2.52</v>
      </c>
      <c r="G38" s="37">
        <v>4.07</v>
      </c>
      <c r="H38" s="37">
        <v>4.3099999999999996</v>
      </c>
      <c r="I38" s="37">
        <v>0.64</v>
      </c>
      <c r="J38" s="38">
        <v>0.06</v>
      </c>
      <c r="K38" s="22"/>
      <c r="L38" s="22"/>
      <c r="M38" s="22"/>
      <c r="N38" s="22"/>
      <c r="O38" s="22"/>
      <c r="P38" s="22"/>
    </row>
    <row r="39" spans="1:16" ht="39" customHeight="1" x14ac:dyDescent="0.15">
      <c r="A39" s="22"/>
      <c r="B39" s="35"/>
      <c r="C39" s="1145" t="s">
        <v>569</v>
      </c>
      <c r="D39" s="1146"/>
      <c r="E39" s="1147"/>
      <c r="F39" s="36">
        <v>7.0000000000000007E-2</v>
      </c>
      <c r="G39" s="37">
        <v>0.11</v>
      </c>
      <c r="H39" s="37">
        <v>0.05</v>
      </c>
      <c r="I39" s="37">
        <v>0.02</v>
      </c>
      <c r="J39" s="38">
        <v>0.03</v>
      </c>
      <c r="K39" s="22"/>
      <c r="L39" s="22"/>
      <c r="M39" s="22"/>
      <c r="N39" s="22"/>
      <c r="O39" s="22"/>
      <c r="P39" s="22"/>
    </row>
    <row r="40" spans="1:16" ht="39" customHeight="1" x14ac:dyDescent="0.15">
      <c r="A40" s="22"/>
      <c r="B40" s="35"/>
      <c r="C40" s="1145" t="s">
        <v>570</v>
      </c>
      <c r="D40" s="1146"/>
      <c r="E40" s="1147"/>
      <c r="F40" s="36">
        <v>0.51</v>
      </c>
      <c r="G40" s="37">
        <v>4.28</v>
      </c>
      <c r="H40" s="37">
        <v>1.42</v>
      </c>
      <c r="I40" s="37">
        <v>0.06</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571</v>
      </c>
      <c r="D42" s="1146"/>
      <c r="E42" s="1147"/>
      <c r="F42" s="36" t="s">
        <v>514</v>
      </c>
      <c r="G42" s="37" t="s">
        <v>514</v>
      </c>
      <c r="H42" s="37" t="s">
        <v>514</v>
      </c>
      <c r="I42" s="37" t="s">
        <v>514</v>
      </c>
      <c r="J42" s="38" t="s">
        <v>514</v>
      </c>
      <c r="K42" s="22"/>
      <c r="L42" s="22"/>
      <c r="M42" s="22"/>
      <c r="N42" s="22"/>
      <c r="O42" s="22"/>
      <c r="P42" s="22"/>
    </row>
    <row r="43" spans="1:16" ht="39" customHeight="1" thickBot="1" x14ac:dyDescent="0.2">
      <c r="A43" s="22"/>
      <c r="B43" s="40"/>
      <c r="C43" s="1148" t="s">
        <v>572</v>
      </c>
      <c r="D43" s="1149"/>
      <c r="E43" s="1150"/>
      <c r="F43" s="41" t="s">
        <v>514</v>
      </c>
      <c r="G43" s="42" t="s">
        <v>514</v>
      </c>
      <c r="H43" s="42" t="s">
        <v>514</v>
      </c>
      <c r="I43" s="42" t="s">
        <v>514</v>
      </c>
      <c r="J43" s="43" t="s">
        <v>514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8N1zmlf8g8ABWlHllx9KNtmo3yGe1V9ZfEKhlquYBtLeqid1DN6UnGVzESnTlQs0gSn7alYRco/cyN+hxD4J3g==" saltValue="HRE9ft6WAOjf+HlsOU5a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60" zoomScaleNormal="60" zoomScaleSheetLayoutView="55" workbookViewId="0">
      <selection activeCell="K45" sqref="K4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123</v>
      </c>
      <c r="L45" s="60">
        <v>117</v>
      </c>
      <c r="M45" s="60">
        <v>128</v>
      </c>
      <c r="N45" s="60">
        <v>119</v>
      </c>
      <c r="O45" s="61">
        <v>142</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514</v>
      </c>
      <c r="L46" s="64" t="s">
        <v>514</v>
      </c>
      <c r="M46" s="64" t="s">
        <v>514</v>
      </c>
      <c r="N46" s="64" t="s">
        <v>514</v>
      </c>
      <c r="O46" s="65" t="s">
        <v>514</v>
      </c>
      <c r="P46" s="48"/>
      <c r="Q46" s="48"/>
      <c r="R46" s="48"/>
      <c r="S46" s="48"/>
      <c r="T46" s="48"/>
      <c r="U46" s="48"/>
    </row>
    <row r="47" spans="1:21" ht="30.75" customHeight="1" x14ac:dyDescent="0.15">
      <c r="A47" s="48"/>
      <c r="B47" s="1155"/>
      <c r="C47" s="1156"/>
      <c r="D47" s="62"/>
      <c r="E47" s="1161" t="s">
        <v>13</v>
      </c>
      <c r="F47" s="1161"/>
      <c r="G47" s="1161"/>
      <c r="H47" s="1161"/>
      <c r="I47" s="1161"/>
      <c r="J47" s="1162"/>
      <c r="K47" s="63" t="s">
        <v>514</v>
      </c>
      <c r="L47" s="64" t="s">
        <v>514</v>
      </c>
      <c r="M47" s="64" t="s">
        <v>514</v>
      </c>
      <c r="N47" s="64" t="s">
        <v>514</v>
      </c>
      <c r="O47" s="65" t="s">
        <v>514</v>
      </c>
      <c r="P47" s="48"/>
      <c r="Q47" s="48"/>
      <c r="R47" s="48"/>
      <c r="S47" s="48"/>
      <c r="T47" s="48"/>
      <c r="U47" s="48"/>
    </row>
    <row r="48" spans="1:21" ht="30.75" customHeight="1" x14ac:dyDescent="0.15">
      <c r="A48" s="48"/>
      <c r="B48" s="1155"/>
      <c r="C48" s="1156"/>
      <c r="D48" s="62"/>
      <c r="E48" s="1161" t="s">
        <v>14</v>
      </c>
      <c r="F48" s="1161"/>
      <c r="G48" s="1161"/>
      <c r="H48" s="1161"/>
      <c r="I48" s="1161"/>
      <c r="J48" s="1162"/>
      <c r="K48" s="63">
        <v>3</v>
      </c>
      <c r="L48" s="64">
        <v>12</v>
      </c>
      <c r="M48" s="64">
        <v>9</v>
      </c>
      <c r="N48" s="64">
        <v>5</v>
      </c>
      <c r="O48" s="65">
        <v>10</v>
      </c>
      <c r="P48" s="48"/>
      <c r="Q48" s="48"/>
      <c r="R48" s="48"/>
      <c r="S48" s="48"/>
      <c r="T48" s="48"/>
      <c r="U48" s="48"/>
    </row>
    <row r="49" spans="1:21" ht="30.75" customHeight="1" x14ac:dyDescent="0.15">
      <c r="A49" s="48"/>
      <c r="B49" s="1155"/>
      <c r="C49" s="1156"/>
      <c r="D49" s="62"/>
      <c r="E49" s="1161" t="s">
        <v>15</v>
      </c>
      <c r="F49" s="1161"/>
      <c r="G49" s="1161"/>
      <c r="H49" s="1161"/>
      <c r="I49" s="1161"/>
      <c r="J49" s="1162"/>
      <c r="K49" s="63">
        <v>0</v>
      </c>
      <c r="L49" s="64">
        <v>0</v>
      </c>
      <c r="M49" s="64">
        <v>0</v>
      </c>
      <c r="N49" s="64">
        <v>1</v>
      </c>
      <c r="O49" s="65">
        <v>0</v>
      </c>
      <c r="P49" s="48"/>
      <c r="Q49" s="48"/>
      <c r="R49" s="48"/>
      <c r="S49" s="48"/>
      <c r="T49" s="48"/>
      <c r="U49" s="48"/>
    </row>
    <row r="50" spans="1:21" ht="30.75" customHeight="1" x14ac:dyDescent="0.15">
      <c r="A50" s="48"/>
      <c r="B50" s="1155"/>
      <c r="C50" s="1156"/>
      <c r="D50" s="62"/>
      <c r="E50" s="1161" t="s">
        <v>16</v>
      </c>
      <c r="F50" s="1161"/>
      <c r="G50" s="1161"/>
      <c r="H50" s="1161"/>
      <c r="I50" s="1161"/>
      <c r="J50" s="1162"/>
      <c r="K50" s="63" t="s">
        <v>514</v>
      </c>
      <c r="L50" s="64" t="s">
        <v>514</v>
      </c>
      <c r="M50" s="64" t="s">
        <v>514</v>
      </c>
      <c r="N50" s="64" t="s">
        <v>514</v>
      </c>
      <c r="O50" s="65" t="s">
        <v>514</v>
      </c>
      <c r="P50" s="48"/>
      <c r="Q50" s="48"/>
      <c r="R50" s="48"/>
      <c r="S50" s="48"/>
      <c r="T50" s="48"/>
      <c r="U50" s="48"/>
    </row>
    <row r="51" spans="1:21" ht="30.75" customHeight="1" x14ac:dyDescent="0.15">
      <c r="A51" s="48"/>
      <c r="B51" s="1157"/>
      <c r="C51" s="1158"/>
      <c r="D51" s="66"/>
      <c r="E51" s="1161" t="s">
        <v>17</v>
      </c>
      <c r="F51" s="1161"/>
      <c r="G51" s="1161"/>
      <c r="H51" s="1161"/>
      <c r="I51" s="1161"/>
      <c r="J51" s="1162"/>
      <c r="K51" s="63" t="s">
        <v>514</v>
      </c>
      <c r="L51" s="64" t="s">
        <v>514</v>
      </c>
      <c r="M51" s="64" t="s">
        <v>514</v>
      </c>
      <c r="N51" s="64" t="s">
        <v>514</v>
      </c>
      <c r="O51" s="65" t="s">
        <v>514</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89</v>
      </c>
      <c r="L52" s="64">
        <v>81</v>
      </c>
      <c r="M52" s="64">
        <v>86</v>
      </c>
      <c r="N52" s="64">
        <v>84</v>
      </c>
      <c r="O52" s="65">
        <v>95</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37</v>
      </c>
      <c r="L53" s="69">
        <v>48</v>
      </c>
      <c r="M53" s="69">
        <v>51</v>
      </c>
      <c r="N53" s="69">
        <v>41</v>
      </c>
      <c r="O53" s="70">
        <v>57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573</v>
      </c>
      <c r="P56" s="48"/>
      <c r="Q56" s="48"/>
      <c r="R56" s="48"/>
      <c r="S56" s="48"/>
      <c r="T56" s="48"/>
      <c r="U56" s="48"/>
    </row>
    <row r="57" spans="1:21" ht="31.5" customHeight="1" thickBot="1" x14ac:dyDescent="0.2">
      <c r="A57" s="48"/>
      <c r="B57" s="76"/>
      <c r="C57" s="77"/>
      <c r="D57" s="77"/>
      <c r="E57" s="78"/>
      <c r="F57" s="78"/>
      <c r="G57" s="78"/>
      <c r="H57" s="78"/>
      <c r="I57" s="78"/>
      <c r="J57" s="79" t="s">
        <v>2</v>
      </c>
      <c r="K57" s="80" t="s">
        <v>574</v>
      </c>
      <c r="L57" s="81" t="s">
        <v>575</v>
      </c>
      <c r="M57" s="81" t="s">
        <v>576</v>
      </c>
      <c r="N57" s="81" t="s">
        <v>577</v>
      </c>
      <c r="O57" s="82" t="s">
        <v>578</v>
      </c>
      <c r="P57" s="48"/>
      <c r="Q57" s="48"/>
      <c r="R57" s="48"/>
      <c r="S57" s="48"/>
      <c r="T57" s="48"/>
      <c r="U57" s="48"/>
    </row>
    <row r="58" spans="1:21" ht="31.5" customHeight="1" x14ac:dyDescent="0.15">
      <c r="B58" s="1169" t="s">
        <v>25</v>
      </c>
      <c r="C58" s="1170"/>
      <c r="D58" s="1175" t="s">
        <v>26</v>
      </c>
      <c r="E58" s="1176"/>
      <c r="F58" s="1176"/>
      <c r="G58" s="1176"/>
      <c r="H58" s="1176"/>
      <c r="I58" s="1176"/>
      <c r="J58" s="1177"/>
      <c r="K58" s="83"/>
      <c r="L58" s="84"/>
      <c r="M58" s="84"/>
      <c r="N58" s="84"/>
      <c r="O58" s="85"/>
    </row>
    <row r="59" spans="1:21" ht="31.5" customHeight="1" x14ac:dyDescent="0.15">
      <c r="B59" s="1171"/>
      <c r="C59" s="1172"/>
      <c r="D59" s="1178" t="s">
        <v>27</v>
      </c>
      <c r="E59" s="1179"/>
      <c r="F59" s="1179"/>
      <c r="G59" s="1179"/>
      <c r="H59" s="1179"/>
      <c r="I59" s="1179"/>
      <c r="J59" s="1180"/>
      <c r="K59" s="86"/>
      <c r="L59" s="87"/>
      <c r="M59" s="87"/>
      <c r="N59" s="87"/>
      <c r="O59" s="88"/>
    </row>
    <row r="60" spans="1:21" ht="31.5" customHeight="1" thickBot="1" x14ac:dyDescent="0.2">
      <c r="B60" s="1173"/>
      <c r="C60" s="1174"/>
      <c r="D60" s="1181" t="s">
        <v>28</v>
      </c>
      <c r="E60" s="1182"/>
      <c r="F60" s="1182"/>
      <c r="G60" s="1182"/>
      <c r="H60" s="1182"/>
      <c r="I60" s="1182"/>
      <c r="J60" s="1183"/>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clkezKwUFpKPqdM8WP5XjB0WmTjQRBEsBbJjqcL8M80dCaEGBpaUxQIip5dD+DgBkjp6TjSIXbHk0cdJVHDQMw==" saltValue="3Rp5ByzArkX4teHz3rF6y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60" zoomScaleNormal="60" zoomScaleSheetLayoutView="100" workbookViewId="0">
      <selection activeCell="I41" sqref="I41"/>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556</v>
      </c>
      <c r="J40" s="103" t="s">
        <v>557</v>
      </c>
      <c r="K40" s="103" t="s">
        <v>558</v>
      </c>
      <c r="L40" s="103" t="s">
        <v>559</v>
      </c>
      <c r="M40" s="104" t="s">
        <v>560</v>
      </c>
    </row>
    <row r="41" spans="2:13" ht="27.75" customHeight="1" x14ac:dyDescent="0.15">
      <c r="B41" s="1184" t="s">
        <v>31</v>
      </c>
      <c r="C41" s="1185"/>
      <c r="D41" s="105"/>
      <c r="E41" s="1190" t="s">
        <v>32</v>
      </c>
      <c r="F41" s="1190"/>
      <c r="G41" s="1190"/>
      <c r="H41" s="1191"/>
      <c r="I41" s="355">
        <v>1551</v>
      </c>
      <c r="J41" s="356">
        <v>1643</v>
      </c>
      <c r="K41" s="356">
        <v>1619</v>
      </c>
      <c r="L41" s="356">
        <v>1900</v>
      </c>
      <c r="M41" s="357">
        <v>2425</v>
      </c>
    </row>
    <row r="42" spans="2:13" ht="27.75" customHeight="1" x14ac:dyDescent="0.15">
      <c r="B42" s="1186"/>
      <c r="C42" s="1187"/>
      <c r="D42" s="106"/>
      <c r="E42" s="1192" t="s">
        <v>33</v>
      </c>
      <c r="F42" s="1192"/>
      <c r="G42" s="1192"/>
      <c r="H42" s="1193"/>
      <c r="I42" s="358" t="s">
        <v>514</v>
      </c>
      <c r="J42" s="359" t="s">
        <v>514</v>
      </c>
      <c r="K42" s="359" t="s">
        <v>514</v>
      </c>
      <c r="L42" s="359" t="s">
        <v>514</v>
      </c>
      <c r="M42" s="360" t="s">
        <v>514</v>
      </c>
    </row>
    <row r="43" spans="2:13" ht="27.75" customHeight="1" x14ac:dyDescent="0.15">
      <c r="B43" s="1186"/>
      <c r="C43" s="1187"/>
      <c r="D43" s="106"/>
      <c r="E43" s="1192" t="s">
        <v>34</v>
      </c>
      <c r="F43" s="1192"/>
      <c r="G43" s="1192"/>
      <c r="H43" s="1193"/>
      <c r="I43" s="358">
        <v>123</v>
      </c>
      <c r="J43" s="359">
        <v>128</v>
      </c>
      <c r="K43" s="359">
        <v>156</v>
      </c>
      <c r="L43" s="359">
        <v>202</v>
      </c>
      <c r="M43" s="360">
        <v>167</v>
      </c>
    </row>
    <row r="44" spans="2:13" ht="27.75" customHeight="1" x14ac:dyDescent="0.15">
      <c r="B44" s="1186"/>
      <c r="C44" s="1187"/>
      <c r="D44" s="106"/>
      <c r="E44" s="1192" t="s">
        <v>35</v>
      </c>
      <c r="F44" s="1192"/>
      <c r="G44" s="1192"/>
      <c r="H44" s="1193"/>
      <c r="I44" s="358" t="s">
        <v>514</v>
      </c>
      <c r="J44" s="359" t="s">
        <v>514</v>
      </c>
      <c r="K44" s="359" t="s">
        <v>514</v>
      </c>
      <c r="L44" s="359" t="s">
        <v>514</v>
      </c>
      <c r="M44" s="360" t="s">
        <v>514</v>
      </c>
    </row>
    <row r="45" spans="2:13" ht="27.75" customHeight="1" x14ac:dyDescent="0.15">
      <c r="B45" s="1186"/>
      <c r="C45" s="1187"/>
      <c r="D45" s="106"/>
      <c r="E45" s="1192" t="s">
        <v>36</v>
      </c>
      <c r="F45" s="1192"/>
      <c r="G45" s="1192"/>
      <c r="H45" s="1193"/>
      <c r="I45" s="358">
        <v>73</v>
      </c>
      <c r="J45" s="359">
        <v>64</v>
      </c>
      <c r="K45" s="359">
        <v>36</v>
      </c>
      <c r="L45" s="359" t="s">
        <v>514</v>
      </c>
      <c r="M45" s="360" t="s">
        <v>514</v>
      </c>
    </row>
    <row r="46" spans="2:13" ht="27.75" customHeight="1" x14ac:dyDescent="0.15">
      <c r="B46" s="1186"/>
      <c r="C46" s="1187"/>
      <c r="D46" s="107"/>
      <c r="E46" s="1192" t="s">
        <v>37</v>
      </c>
      <c r="F46" s="1192"/>
      <c r="G46" s="1192"/>
      <c r="H46" s="1193"/>
      <c r="I46" s="358" t="s">
        <v>514</v>
      </c>
      <c r="J46" s="359" t="s">
        <v>514</v>
      </c>
      <c r="K46" s="359" t="s">
        <v>514</v>
      </c>
      <c r="L46" s="359" t="s">
        <v>514</v>
      </c>
      <c r="M46" s="360" t="s">
        <v>514</v>
      </c>
    </row>
    <row r="47" spans="2:13" ht="27.75" customHeight="1" x14ac:dyDescent="0.15">
      <c r="B47" s="1186"/>
      <c r="C47" s="1187"/>
      <c r="D47" s="108"/>
      <c r="E47" s="1194" t="s">
        <v>38</v>
      </c>
      <c r="F47" s="1195"/>
      <c r="G47" s="1195"/>
      <c r="H47" s="1196"/>
      <c r="I47" s="358" t="s">
        <v>514</v>
      </c>
      <c r="J47" s="359" t="s">
        <v>514</v>
      </c>
      <c r="K47" s="359" t="s">
        <v>514</v>
      </c>
      <c r="L47" s="359" t="s">
        <v>514</v>
      </c>
      <c r="M47" s="360" t="s">
        <v>514</v>
      </c>
    </row>
    <row r="48" spans="2:13" ht="27.75" customHeight="1" x14ac:dyDescent="0.15">
      <c r="B48" s="1186"/>
      <c r="C48" s="1187"/>
      <c r="D48" s="106"/>
      <c r="E48" s="1192" t="s">
        <v>39</v>
      </c>
      <c r="F48" s="1192"/>
      <c r="G48" s="1192"/>
      <c r="H48" s="1193"/>
      <c r="I48" s="358" t="s">
        <v>514</v>
      </c>
      <c r="J48" s="359" t="s">
        <v>514</v>
      </c>
      <c r="K48" s="359" t="s">
        <v>514</v>
      </c>
      <c r="L48" s="359" t="s">
        <v>514</v>
      </c>
      <c r="M48" s="360" t="s">
        <v>514</v>
      </c>
    </row>
    <row r="49" spans="2:13" ht="27.75" customHeight="1" x14ac:dyDescent="0.15">
      <c r="B49" s="1188"/>
      <c r="C49" s="1189"/>
      <c r="D49" s="106"/>
      <c r="E49" s="1192" t="s">
        <v>40</v>
      </c>
      <c r="F49" s="1192"/>
      <c r="G49" s="1192"/>
      <c r="H49" s="1193"/>
      <c r="I49" s="358" t="s">
        <v>514</v>
      </c>
      <c r="J49" s="359" t="s">
        <v>514</v>
      </c>
      <c r="K49" s="359" t="s">
        <v>514</v>
      </c>
      <c r="L49" s="359" t="s">
        <v>514</v>
      </c>
      <c r="M49" s="360" t="s">
        <v>514</v>
      </c>
    </row>
    <row r="50" spans="2:13" ht="27.75" customHeight="1" x14ac:dyDescent="0.15">
      <c r="B50" s="1197" t="s">
        <v>41</v>
      </c>
      <c r="C50" s="1198"/>
      <c r="D50" s="109"/>
      <c r="E50" s="1192" t="s">
        <v>42</v>
      </c>
      <c r="F50" s="1192"/>
      <c r="G50" s="1192"/>
      <c r="H50" s="1193"/>
      <c r="I50" s="358">
        <v>712</v>
      </c>
      <c r="J50" s="359">
        <v>801</v>
      </c>
      <c r="K50" s="359">
        <v>643</v>
      </c>
      <c r="L50" s="359">
        <v>729</v>
      </c>
      <c r="M50" s="360">
        <v>708</v>
      </c>
    </row>
    <row r="51" spans="2:13" ht="27.75" customHeight="1" x14ac:dyDescent="0.15">
      <c r="B51" s="1186"/>
      <c r="C51" s="1187"/>
      <c r="D51" s="106"/>
      <c r="E51" s="1192" t="s">
        <v>43</v>
      </c>
      <c r="F51" s="1192"/>
      <c r="G51" s="1192"/>
      <c r="H51" s="1193"/>
      <c r="I51" s="358" t="s">
        <v>514</v>
      </c>
      <c r="J51" s="359" t="s">
        <v>514</v>
      </c>
      <c r="K51" s="359" t="s">
        <v>514</v>
      </c>
      <c r="L51" s="359" t="s">
        <v>514</v>
      </c>
      <c r="M51" s="360" t="s">
        <v>514</v>
      </c>
    </row>
    <row r="52" spans="2:13" ht="27.75" customHeight="1" x14ac:dyDescent="0.15">
      <c r="B52" s="1188"/>
      <c r="C52" s="1189"/>
      <c r="D52" s="106"/>
      <c r="E52" s="1192" t="s">
        <v>44</v>
      </c>
      <c r="F52" s="1192"/>
      <c r="G52" s="1192"/>
      <c r="H52" s="1193"/>
      <c r="I52" s="358">
        <v>819</v>
      </c>
      <c r="J52" s="359">
        <v>864</v>
      </c>
      <c r="K52" s="359">
        <v>1042</v>
      </c>
      <c r="L52" s="359">
        <v>1078</v>
      </c>
      <c r="M52" s="360">
        <v>1096</v>
      </c>
    </row>
    <row r="53" spans="2:13" ht="27.75" customHeight="1" thickBot="1" x14ac:dyDescent="0.2">
      <c r="B53" s="1199" t="s">
        <v>45</v>
      </c>
      <c r="C53" s="1200"/>
      <c r="D53" s="110"/>
      <c r="E53" s="1201" t="s">
        <v>46</v>
      </c>
      <c r="F53" s="1201"/>
      <c r="G53" s="1201"/>
      <c r="H53" s="1202"/>
      <c r="I53" s="361">
        <v>215</v>
      </c>
      <c r="J53" s="362">
        <v>170</v>
      </c>
      <c r="K53" s="362">
        <v>126</v>
      </c>
      <c r="L53" s="362">
        <v>295</v>
      </c>
      <c r="M53" s="363">
        <v>787</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KVbycO6VuWpHjQaCCu/o0upJp2CdK7TGuCjaUM6zU1aOrmEcZtGcp/4GL1OYhkuqQ2G/TeQ+6FrW6jg+G4MmtA==" saltValue="hUo2rQRUZWWXD0b48pTpG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33" zoomScale="60" zoomScaleNormal="60" zoomScaleSheetLayoutView="100" workbookViewId="0">
      <selection activeCell="G60" sqref="G60"/>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558</v>
      </c>
      <c r="G54" s="119" t="s">
        <v>559</v>
      </c>
      <c r="H54" s="120" t="s">
        <v>560</v>
      </c>
    </row>
    <row r="55" spans="2:8" ht="52.5" customHeight="1" x14ac:dyDescent="0.15">
      <c r="B55" s="121"/>
      <c r="C55" s="1211" t="s">
        <v>49</v>
      </c>
      <c r="D55" s="1211"/>
      <c r="E55" s="1212"/>
      <c r="F55" s="122">
        <v>166</v>
      </c>
      <c r="G55" s="122">
        <v>438</v>
      </c>
      <c r="H55" s="123">
        <v>490</v>
      </c>
    </row>
    <row r="56" spans="2:8" ht="52.5" customHeight="1" x14ac:dyDescent="0.15">
      <c r="B56" s="124"/>
      <c r="C56" s="1213" t="s">
        <v>50</v>
      </c>
      <c r="D56" s="1213"/>
      <c r="E56" s="1214"/>
      <c r="F56" s="125">
        <v>14</v>
      </c>
      <c r="G56" s="125">
        <v>14</v>
      </c>
      <c r="H56" s="126">
        <v>14</v>
      </c>
    </row>
    <row r="57" spans="2:8" ht="53.25" customHeight="1" x14ac:dyDescent="0.15">
      <c r="B57" s="124"/>
      <c r="C57" s="1215" t="s">
        <v>51</v>
      </c>
      <c r="D57" s="1215"/>
      <c r="E57" s="1216"/>
      <c r="F57" s="127">
        <v>402</v>
      </c>
      <c r="G57" s="127">
        <v>230</v>
      </c>
      <c r="H57" s="128">
        <v>157</v>
      </c>
    </row>
    <row r="58" spans="2:8" ht="45.75" customHeight="1" x14ac:dyDescent="0.15">
      <c r="B58" s="129"/>
      <c r="C58" s="1203" t="s">
        <v>579</v>
      </c>
      <c r="D58" s="1204"/>
      <c r="E58" s="1205"/>
      <c r="F58" s="130">
        <v>312</v>
      </c>
      <c r="G58" s="1217">
        <v>141</v>
      </c>
      <c r="H58" s="131">
        <v>67</v>
      </c>
    </row>
    <row r="59" spans="2:8" ht="45.75" customHeight="1" x14ac:dyDescent="0.15">
      <c r="B59" s="129"/>
      <c r="C59" s="1203" t="s">
        <v>580</v>
      </c>
      <c r="D59" s="1204"/>
      <c r="E59" s="1205"/>
      <c r="F59" s="130">
        <v>40</v>
      </c>
      <c r="G59" s="1217">
        <v>40</v>
      </c>
      <c r="H59" s="131">
        <v>40</v>
      </c>
    </row>
    <row r="60" spans="2:8" ht="45.75" customHeight="1" x14ac:dyDescent="0.15">
      <c r="B60" s="129"/>
      <c r="C60" s="1203" t="s">
        <v>581</v>
      </c>
      <c r="D60" s="1204"/>
      <c r="E60" s="1205"/>
      <c r="F60" s="130">
        <v>26</v>
      </c>
      <c r="G60" s="1217">
        <v>26</v>
      </c>
      <c r="H60" s="131">
        <v>26</v>
      </c>
    </row>
    <row r="61" spans="2:8" ht="45.75" customHeight="1" x14ac:dyDescent="0.15">
      <c r="B61" s="129"/>
      <c r="C61" s="1203" t="s">
        <v>582</v>
      </c>
      <c r="D61" s="1204"/>
      <c r="E61" s="1205"/>
      <c r="F61" s="130">
        <v>16</v>
      </c>
      <c r="G61" s="1217">
        <v>16</v>
      </c>
      <c r="H61" s="131">
        <v>16</v>
      </c>
    </row>
    <row r="62" spans="2:8" ht="45.75" customHeight="1" thickBot="1" x14ac:dyDescent="0.2">
      <c r="B62" s="132"/>
      <c r="C62" s="1206" t="s">
        <v>583</v>
      </c>
      <c r="D62" s="1207"/>
      <c r="E62" s="1208"/>
      <c r="F62" s="133">
        <v>6</v>
      </c>
      <c r="G62" s="133">
        <v>6</v>
      </c>
      <c r="H62" s="134">
        <v>6</v>
      </c>
    </row>
    <row r="63" spans="2:8" ht="52.5" customHeight="1" thickBot="1" x14ac:dyDescent="0.2">
      <c r="B63" s="135"/>
      <c r="C63" s="1209" t="s">
        <v>52</v>
      </c>
      <c r="D63" s="1209"/>
      <c r="E63" s="1210"/>
      <c r="F63" s="136">
        <v>582</v>
      </c>
      <c r="G63" s="136">
        <v>682</v>
      </c>
      <c r="H63" s="137">
        <v>661</v>
      </c>
    </row>
    <row r="64" spans="2:8" x14ac:dyDescent="0.15"/>
  </sheetData>
  <sheetProtection algorithmName="SHA-512" hashValue="0uN0PayC1wzdSlWmb0LPbY3f3h1VVb1vPI23efADLmVKnknQYarqzp3Q/wXIlpdM0kqKgSrNsP1uazig6sW5fg==" saltValue="KGgT26QP1r/CwYPE6lm6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553</v>
      </c>
      <c r="G2" s="151"/>
      <c r="H2" s="152"/>
    </row>
    <row r="3" spans="1:8" x14ac:dyDescent="0.15">
      <c r="A3" s="148" t="s">
        <v>546</v>
      </c>
      <c r="B3" s="153"/>
      <c r="C3" s="154"/>
      <c r="D3" s="155">
        <v>362926</v>
      </c>
      <c r="E3" s="156"/>
      <c r="F3" s="157">
        <v>289738</v>
      </c>
      <c r="G3" s="158"/>
      <c r="H3" s="159"/>
    </row>
    <row r="4" spans="1:8" x14ac:dyDescent="0.15">
      <c r="A4" s="160"/>
      <c r="B4" s="161"/>
      <c r="C4" s="162"/>
      <c r="D4" s="163">
        <v>8429</v>
      </c>
      <c r="E4" s="164"/>
      <c r="F4" s="165">
        <v>156238</v>
      </c>
      <c r="G4" s="166"/>
      <c r="H4" s="167"/>
    </row>
    <row r="5" spans="1:8" x14ac:dyDescent="0.15">
      <c r="A5" s="148" t="s">
        <v>548</v>
      </c>
      <c r="B5" s="153"/>
      <c r="C5" s="154"/>
      <c r="D5" s="155">
        <v>510174</v>
      </c>
      <c r="E5" s="156"/>
      <c r="F5" s="157">
        <v>316937</v>
      </c>
      <c r="G5" s="158"/>
      <c r="H5" s="159"/>
    </row>
    <row r="6" spans="1:8" x14ac:dyDescent="0.15">
      <c r="A6" s="160"/>
      <c r="B6" s="161"/>
      <c r="C6" s="162"/>
      <c r="D6" s="163">
        <v>6224</v>
      </c>
      <c r="E6" s="164"/>
      <c r="F6" s="165">
        <v>199150</v>
      </c>
      <c r="G6" s="166"/>
      <c r="H6" s="167"/>
    </row>
    <row r="7" spans="1:8" x14ac:dyDescent="0.15">
      <c r="A7" s="148" t="s">
        <v>549</v>
      </c>
      <c r="B7" s="153"/>
      <c r="C7" s="154"/>
      <c r="D7" s="155">
        <v>368872</v>
      </c>
      <c r="E7" s="156"/>
      <c r="F7" s="157">
        <v>332350</v>
      </c>
      <c r="G7" s="158"/>
      <c r="H7" s="159"/>
    </row>
    <row r="8" spans="1:8" x14ac:dyDescent="0.15">
      <c r="A8" s="160"/>
      <c r="B8" s="161"/>
      <c r="C8" s="162"/>
      <c r="D8" s="163">
        <v>29528</v>
      </c>
      <c r="E8" s="164"/>
      <c r="F8" s="165">
        <v>200453</v>
      </c>
      <c r="G8" s="166"/>
      <c r="H8" s="167"/>
    </row>
    <row r="9" spans="1:8" x14ac:dyDescent="0.15">
      <c r="A9" s="148" t="s">
        <v>550</v>
      </c>
      <c r="B9" s="153"/>
      <c r="C9" s="154"/>
      <c r="D9" s="155">
        <v>887106</v>
      </c>
      <c r="E9" s="156"/>
      <c r="F9" s="157">
        <v>362690</v>
      </c>
      <c r="G9" s="158"/>
      <c r="H9" s="159"/>
    </row>
    <row r="10" spans="1:8" x14ac:dyDescent="0.15">
      <c r="A10" s="160"/>
      <c r="B10" s="161"/>
      <c r="C10" s="162"/>
      <c r="D10" s="163">
        <v>568358</v>
      </c>
      <c r="E10" s="164"/>
      <c r="F10" s="165">
        <v>172580</v>
      </c>
      <c r="G10" s="166"/>
      <c r="H10" s="167"/>
    </row>
    <row r="11" spans="1:8" x14ac:dyDescent="0.15">
      <c r="A11" s="148" t="s">
        <v>551</v>
      </c>
      <c r="B11" s="153"/>
      <c r="C11" s="154"/>
      <c r="D11" s="155">
        <v>925353</v>
      </c>
      <c r="E11" s="156"/>
      <c r="F11" s="157">
        <v>296093</v>
      </c>
      <c r="G11" s="158"/>
      <c r="H11" s="159"/>
    </row>
    <row r="12" spans="1:8" x14ac:dyDescent="0.15">
      <c r="A12" s="160"/>
      <c r="B12" s="161"/>
      <c r="C12" s="168"/>
      <c r="D12" s="163">
        <v>925353</v>
      </c>
      <c r="E12" s="164"/>
      <c r="F12" s="165">
        <v>140545</v>
      </c>
      <c r="G12" s="166"/>
      <c r="H12" s="167"/>
    </row>
    <row r="13" spans="1:8" x14ac:dyDescent="0.15">
      <c r="A13" s="148"/>
      <c r="B13" s="153"/>
      <c r="C13" s="169"/>
      <c r="D13" s="170">
        <v>610886</v>
      </c>
      <c r="E13" s="171"/>
      <c r="F13" s="172">
        <v>319562</v>
      </c>
      <c r="G13" s="173"/>
      <c r="H13" s="159"/>
    </row>
    <row r="14" spans="1:8" x14ac:dyDescent="0.15">
      <c r="A14" s="160"/>
      <c r="B14" s="161"/>
      <c r="C14" s="162"/>
      <c r="D14" s="163">
        <v>307578</v>
      </c>
      <c r="E14" s="164"/>
      <c r="F14" s="165">
        <v>173793</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31.05</v>
      </c>
      <c r="C19" s="174">
        <f>ROUND(VALUE(SUBSTITUTE(実質収支比率等に係る経年分析!G$48,"▲","-")),2)</f>
        <v>18.34</v>
      </c>
      <c r="D19" s="174">
        <f>ROUND(VALUE(SUBSTITUTE(実質収支比率等に係る経年分析!H$48,"▲","-")),2)</f>
        <v>8.1300000000000008</v>
      </c>
      <c r="E19" s="174">
        <f>ROUND(VALUE(SUBSTITUTE(実質収支比率等に係る経年分析!I$48,"▲","-")),2)</f>
        <v>24.8</v>
      </c>
      <c r="F19" s="174">
        <f>ROUND(VALUE(SUBSTITUTE(実質収支比率等に係る経年分析!J$48,"▲","-")),2)</f>
        <v>39.78</v>
      </c>
    </row>
    <row r="20" spans="1:11" x14ac:dyDescent="0.15">
      <c r="A20" s="174" t="s">
        <v>56</v>
      </c>
      <c r="B20" s="174">
        <f>ROUND(VALUE(SUBSTITUTE(実質収支比率等に係る経年分析!F$47,"▲","-")),2)</f>
        <v>35.86</v>
      </c>
      <c r="C20" s="174">
        <f>ROUND(VALUE(SUBSTITUTE(実質収支比率等に係る経年分析!G$47,"▲","-")),2)</f>
        <v>49.07</v>
      </c>
      <c r="D20" s="174">
        <f>ROUND(VALUE(SUBSTITUTE(実質収支比率等に係る経年分析!H$47,"▲","-")),2)</f>
        <v>24.56</v>
      </c>
      <c r="E20" s="174">
        <f>ROUND(VALUE(SUBSTITUTE(実質収支比率等に係る経年分析!I$47,"▲","-")),2)</f>
        <v>58.69</v>
      </c>
      <c r="F20" s="174">
        <f>ROUND(VALUE(SUBSTITUTE(実質収支比率等に係る経年分析!J$47,"▲","-")),2)</f>
        <v>67.260000000000005</v>
      </c>
    </row>
    <row r="21" spans="1:11" x14ac:dyDescent="0.15">
      <c r="A21" s="174" t="s">
        <v>57</v>
      </c>
      <c r="B21" s="174">
        <f>IF(ISNUMBER(VALUE(SUBSTITUTE(実質収支比率等に係る経年分析!F$49,"▲","-"))),ROUND(VALUE(SUBSTITUTE(実質収支比率等に係る経年分析!F$49,"▲","-")),2),NA())</f>
        <v>-20.329999999999998</v>
      </c>
      <c r="C21" s="174">
        <f>IF(ISNUMBER(VALUE(SUBSTITUTE(実質収支比率等に係る経年分析!G$49,"▲","-"))),ROUND(VALUE(SUBSTITUTE(実質収支比率等に係る経年分析!G$49,"▲","-")),2),NA())</f>
        <v>-8.2100000000000009</v>
      </c>
      <c r="D21" s="174">
        <f>IF(ISNUMBER(VALUE(SUBSTITUTE(実質収支比率等に係る経年分析!H$49,"▲","-"))),ROUND(VALUE(SUBSTITUTE(実質収支比率等に係る経年分析!H$49,"▲","-")),2),NA())</f>
        <v>6.59</v>
      </c>
      <c r="E21" s="174">
        <f>IF(ISNUMBER(VALUE(SUBSTITUTE(実質収支比率等に係る経年分析!I$49,"▲","-"))),ROUND(VALUE(SUBSTITUTE(実質収支比率等に係る経年分析!I$49,"▲","-")),2),NA())</f>
        <v>22.11</v>
      </c>
      <c r="F21" s="174">
        <f>IF(ISNUMBER(VALUE(SUBSTITUTE(実質収支比率等に係る経年分析!J$49,"▲","-"))),ROUND(VALUE(SUBSTITUTE(実質収支比率等に係る経年分析!J$49,"▲","-")),2),NA())</f>
        <v>21.61</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簡易水道事業特別会計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0.51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4.28</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1.42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0.06</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7.0000000000000007E-2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0.03</v>
      </c>
    </row>
    <row r="32" spans="1:11" x14ac:dyDescent="0.15">
      <c r="A32" s="175" t="str">
        <f>IF(連結実質赤字比率に係る赤字・黒字の構成分析!C$38="",NA(),連結実質赤字比率に係る赤字・黒字の構成分析!C$38)</f>
        <v>村民牧場事業特別会計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2.52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4.07</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4.3099999999999996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0.64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0.06</v>
      </c>
    </row>
    <row r="33" spans="1:16" x14ac:dyDescent="0.15">
      <c r="A33" s="175" t="str">
        <f>IF(連結実質赤字比率に係る赤字・黒字の構成分析!C$37="",NA(),連結実質赤字比率に係る赤字・黒字の構成分析!C$37)</f>
        <v>農業集落排水事業特別会計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1.04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v>
      </c>
    </row>
    <row r="34" spans="1:16" x14ac:dyDescent="0.15">
      <c r="A34" s="175" t="str">
        <f>IF(連結実質赤字比率に係る赤字・黒字の構成分析!C$36="",NA(),連結実質赤字比率に係る赤字・黒字の構成分析!C$36)</f>
        <v>航路事業特別会計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0.61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0.17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0.53</v>
      </c>
      <c r="H34" s="175">
        <f>IF(ROUND(VALUE(SUBSTITUTE(連結実質赤字比率に係る赤字・黒字の構成分析!I$36,"▲", "-")), 2) &lt; 0, ABS(ROUND(VALUE(SUBSTITUTE(連結実質赤字比率に係る赤字・黒字の構成分析!I$36,"▲", "-")), 2)), NA())</f>
        <v>6.38</v>
      </c>
      <c r="I34" s="175" t="e">
        <f>IF(ROUND(VALUE(SUBSTITUTE(連結実質赤字比率に係る赤字・黒字の構成分析!I$36,"▲", "-")), 2) &gt;= 0, ABS(ROUND(VALUE(SUBSTITUTE(連結実質赤字比率に係る赤字・黒字の構成分析!I$36,"▲", "-")), 2)), NA())</f>
        <v>#N/A</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0.36</v>
      </c>
    </row>
    <row r="35" spans="1:16" x14ac:dyDescent="0.15">
      <c r="A35" s="175" t="str">
        <f>IF(連結実質赤字比率に係る赤字・黒字の構成分析!C$35="",NA(),連結実質赤字比率に係る赤字・黒字の構成分析!C$35)</f>
        <v>国民健康保険特別会計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5.26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2.65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4.4000000000000004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17.440000000000001</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31.35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18.34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8.1199999999999992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24.8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39.78</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89</v>
      </c>
      <c r="E42" s="176"/>
      <c r="F42" s="176"/>
      <c r="G42" s="176">
        <f>'実質公債費比率（分子）の構造'!L$52</f>
        <v>81</v>
      </c>
      <c r="H42" s="176"/>
      <c r="I42" s="176"/>
      <c r="J42" s="176">
        <f>'実質公債費比率（分子）の構造'!M$52</f>
        <v>86</v>
      </c>
      <c r="K42" s="176"/>
      <c r="L42" s="176"/>
      <c r="M42" s="176">
        <f>'実質公債費比率（分子）の構造'!N$52</f>
        <v>84</v>
      </c>
      <c r="N42" s="176"/>
      <c r="O42" s="176"/>
      <c r="P42" s="176">
        <f>'実質公債費比率（分子）の構造'!O$52</f>
        <v>95</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f>'実質公債費比率（分子）の構造'!K$49</f>
        <v>0</v>
      </c>
      <c r="C45" s="176"/>
      <c r="D45" s="176"/>
      <c r="E45" s="176">
        <f>'実質公債費比率（分子）の構造'!L$49</f>
        <v>0</v>
      </c>
      <c r="F45" s="176"/>
      <c r="G45" s="176"/>
      <c r="H45" s="176">
        <f>'実質公債費比率（分子）の構造'!M$49</f>
        <v>0</v>
      </c>
      <c r="I45" s="176"/>
      <c r="J45" s="176"/>
      <c r="K45" s="176">
        <f>'実質公債費比率（分子）の構造'!N$49</f>
        <v>1</v>
      </c>
      <c r="L45" s="176"/>
      <c r="M45" s="176"/>
      <c r="N45" s="176">
        <f>'実質公債費比率（分子）の構造'!O$49</f>
        <v>0</v>
      </c>
      <c r="O45" s="176"/>
      <c r="P45" s="176"/>
    </row>
    <row r="46" spans="1:16" x14ac:dyDescent="0.15">
      <c r="A46" s="176" t="s">
        <v>68</v>
      </c>
      <c r="B46" s="176">
        <f>'実質公債費比率（分子）の構造'!K$48</f>
        <v>3</v>
      </c>
      <c r="C46" s="176"/>
      <c r="D46" s="176"/>
      <c r="E46" s="176">
        <f>'実質公債費比率（分子）の構造'!L$48</f>
        <v>12</v>
      </c>
      <c r="F46" s="176"/>
      <c r="G46" s="176"/>
      <c r="H46" s="176">
        <f>'実質公債費比率（分子）の構造'!M$48</f>
        <v>9</v>
      </c>
      <c r="I46" s="176"/>
      <c r="J46" s="176"/>
      <c r="K46" s="176">
        <f>'実質公債費比率（分子）の構造'!N$48</f>
        <v>5</v>
      </c>
      <c r="L46" s="176"/>
      <c r="M46" s="176"/>
      <c r="N46" s="176">
        <f>'実質公債費比率（分子）の構造'!O$48</f>
        <v>10</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123</v>
      </c>
      <c r="C49" s="176"/>
      <c r="D49" s="176"/>
      <c r="E49" s="176">
        <f>'実質公債費比率（分子）の構造'!L$45</f>
        <v>117</v>
      </c>
      <c r="F49" s="176"/>
      <c r="G49" s="176"/>
      <c r="H49" s="176">
        <f>'実質公債費比率（分子）の構造'!M$45</f>
        <v>128</v>
      </c>
      <c r="I49" s="176"/>
      <c r="J49" s="176"/>
      <c r="K49" s="176">
        <f>'実質公債費比率（分子）の構造'!N$45</f>
        <v>119</v>
      </c>
      <c r="L49" s="176"/>
      <c r="M49" s="176"/>
      <c r="N49" s="176">
        <f>'実質公債費比率（分子）の構造'!O$45</f>
        <v>142</v>
      </c>
      <c r="O49" s="176"/>
      <c r="P49" s="176"/>
    </row>
    <row r="50" spans="1:16" x14ac:dyDescent="0.15">
      <c r="A50" s="176" t="s">
        <v>72</v>
      </c>
      <c r="B50" s="176" t="e">
        <f>NA()</f>
        <v>#N/A</v>
      </c>
      <c r="C50" s="176">
        <f>IF(ISNUMBER('実質公債費比率（分子）の構造'!K$53),'実質公債費比率（分子）の構造'!K$53,NA())</f>
        <v>37</v>
      </c>
      <c r="D50" s="176" t="e">
        <f>NA()</f>
        <v>#N/A</v>
      </c>
      <c r="E50" s="176" t="e">
        <f>NA()</f>
        <v>#N/A</v>
      </c>
      <c r="F50" s="176">
        <f>IF(ISNUMBER('実質公債費比率（分子）の構造'!L$53),'実質公債費比率（分子）の構造'!L$53,NA())</f>
        <v>48</v>
      </c>
      <c r="G50" s="176" t="e">
        <f>NA()</f>
        <v>#N/A</v>
      </c>
      <c r="H50" s="176" t="e">
        <f>NA()</f>
        <v>#N/A</v>
      </c>
      <c r="I50" s="176">
        <f>IF(ISNUMBER('実質公債費比率（分子）の構造'!M$53),'実質公債費比率（分子）の構造'!M$53,NA())</f>
        <v>51</v>
      </c>
      <c r="J50" s="176" t="e">
        <f>NA()</f>
        <v>#N/A</v>
      </c>
      <c r="K50" s="176" t="e">
        <f>NA()</f>
        <v>#N/A</v>
      </c>
      <c r="L50" s="176">
        <f>IF(ISNUMBER('実質公債費比率（分子）の構造'!N$53),'実質公債費比率（分子）の構造'!N$53,NA())</f>
        <v>41</v>
      </c>
      <c r="M50" s="176" t="e">
        <f>NA()</f>
        <v>#N/A</v>
      </c>
      <c r="N50" s="176" t="e">
        <f>NA()</f>
        <v>#N/A</v>
      </c>
      <c r="O50" s="176">
        <f>IF(ISNUMBER('実質公債費比率（分子）の構造'!O$53),'実質公債費比率（分子）の構造'!O$53,NA())</f>
        <v>57</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819</v>
      </c>
      <c r="E56" s="175"/>
      <c r="F56" s="175"/>
      <c r="G56" s="175">
        <f>'将来負担比率（分子）の構造'!J$52</f>
        <v>864</v>
      </c>
      <c r="H56" s="175"/>
      <c r="I56" s="175"/>
      <c r="J56" s="175">
        <f>'将来負担比率（分子）の構造'!K$52</f>
        <v>1042</v>
      </c>
      <c r="K56" s="175"/>
      <c r="L56" s="175"/>
      <c r="M56" s="175">
        <f>'将来負担比率（分子）の構造'!L$52</f>
        <v>1078</v>
      </c>
      <c r="N56" s="175"/>
      <c r="O56" s="175"/>
      <c r="P56" s="175">
        <f>'将来負担比率（分子）の構造'!M$52</f>
        <v>1096</v>
      </c>
    </row>
    <row r="57" spans="1:16" x14ac:dyDescent="0.15">
      <c r="A57" s="175" t="s">
        <v>43</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42</v>
      </c>
      <c r="B58" s="175"/>
      <c r="C58" s="175"/>
      <c r="D58" s="175">
        <f>'将来負担比率（分子）の構造'!I$50</f>
        <v>712</v>
      </c>
      <c r="E58" s="175"/>
      <c r="F58" s="175"/>
      <c r="G58" s="175">
        <f>'将来負担比率（分子）の構造'!J$50</f>
        <v>801</v>
      </c>
      <c r="H58" s="175"/>
      <c r="I58" s="175"/>
      <c r="J58" s="175">
        <f>'将来負担比率（分子）の構造'!K$50</f>
        <v>643</v>
      </c>
      <c r="K58" s="175"/>
      <c r="L58" s="175"/>
      <c r="M58" s="175">
        <f>'将来負担比率（分子）の構造'!L$50</f>
        <v>729</v>
      </c>
      <c r="N58" s="175"/>
      <c r="O58" s="175"/>
      <c r="P58" s="175">
        <f>'将来負担比率（分子）の構造'!M$50</f>
        <v>708</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73</v>
      </c>
      <c r="C62" s="175"/>
      <c r="D62" s="175"/>
      <c r="E62" s="175">
        <f>'将来負担比率（分子）の構造'!J$45</f>
        <v>64</v>
      </c>
      <c r="F62" s="175"/>
      <c r="G62" s="175"/>
      <c r="H62" s="175">
        <f>'将来負担比率（分子）の構造'!K$45</f>
        <v>36</v>
      </c>
      <c r="I62" s="175"/>
      <c r="J62" s="175"/>
      <c r="K62" s="175" t="str">
        <f>'将来負担比率（分子）の構造'!L$45</f>
        <v>-</v>
      </c>
      <c r="L62" s="175"/>
      <c r="M62" s="175"/>
      <c r="N62" s="175" t="str">
        <f>'将来負担比率（分子）の構造'!M$45</f>
        <v>-</v>
      </c>
      <c r="O62" s="175"/>
      <c r="P62" s="175"/>
    </row>
    <row r="63" spans="1:16" x14ac:dyDescent="0.15">
      <c r="A63" s="175" t="s">
        <v>35</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34</v>
      </c>
      <c r="B64" s="175">
        <f>'将来負担比率（分子）の構造'!I$43</f>
        <v>123</v>
      </c>
      <c r="C64" s="175"/>
      <c r="D64" s="175"/>
      <c r="E64" s="175">
        <f>'将来負担比率（分子）の構造'!J$43</f>
        <v>128</v>
      </c>
      <c r="F64" s="175"/>
      <c r="G64" s="175"/>
      <c r="H64" s="175">
        <f>'将来負担比率（分子）の構造'!K$43</f>
        <v>156</v>
      </c>
      <c r="I64" s="175"/>
      <c r="J64" s="175"/>
      <c r="K64" s="175">
        <f>'将来負担比率（分子）の構造'!L$43</f>
        <v>202</v>
      </c>
      <c r="L64" s="175"/>
      <c r="M64" s="175"/>
      <c r="N64" s="175">
        <f>'将来負担比率（分子）の構造'!M$43</f>
        <v>167</v>
      </c>
      <c r="O64" s="175"/>
      <c r="P64" s="175"/>
    </row>
    <row r="65" spans="1:16" x14ac:dyDescent="0.15">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1551</v>
      </c>
      <c r="C66" s="175"/>
      <c r="D66" s="175"/>
      <c r="E66" s="175">
        <f>'将来負担比率（分子）の構造'!J$41</f>
        <v>1643</v>
      </c>
      <c r="F66" s="175"/>
      <c r="G66" s="175"/>
      <c r="H66" s="175">
        <f>'将来負担比率（分子）の構造'!K$41</f>
        <v>1619</v>
      </c>
      <c r="I66" s="175"/>
      <c r="J66" s="175"/>
      <c r="K66" s="175">
        <f>'将来負担比率（分子）の構造'!L$41</f>
        <v>1900</v>
      </c>
      <c r="L66" s="175"/>
      <c r="M66" s="175"/>
      <c r="N66" s="175">
        <f>'将来負担比率（分子）の構造'!M$41</f>
        <v>2425</v>
      </c>
      <c r="O66" s="175"/>
      <c r="P66" s="175"/>
    </row>
    <row r="67" spans="1:16" x14ac:dyDescent="0.15">
      <c r="A67" s="175" t="s">
        <v>76</v>
      </c>
      <c r="B67" s="175" t="e">
        <f>NA()</f>
        <v>#N/A</v>
      </c>
      <c r="C67" s="175">
        <f>IF(ISNUMBER('将来負担比率（分子）の構造'!I$53), IF('将来負担比率（分子）の構造'!I$53 &lt; 0, 0, '将来負担比率（分子）の構造'!I$53), NA())</f>
        <v>215</v>
      </c>
      <c r="D67" s="175" t="e">
        <f>NA()</f>
        <v>#N/A</v>
      </c>
      <c r="E67" s="175" t="e">
        <f>NA()</f>
        <v>#N/A</v>
      </c>
      <c r="F67" s="175">
        <f>IF(ISNUMBER('将来負担比率（分子）の構造'!J$53), IF('将来負担比率（分子）の構造'!J$53 &lt; 0, 0, '将来負担比率（分子）の構造'!J$53), NA())</f>
        <v>170</v>
      </c>
      <c r="G67" s="175" t="e">
        <f>NA()</f>
        <v>#N/A</v>
      </c>
      <c r="H67" s="175" t="e">
        <f>NA()</f>
        <v>#N/A</v>
      </c>
      <c r="I67" s="175">
        <f>IF(ISNUMBER('将来負担比率（分子）の構造'!K$53), IF('将来負担比率（分子）の構造'!K$53 &lt; 0, 0, '将来負担比率（分子）の構造'!K$53), NA())</f>
        <v>126</v>
      </c>
      <c r="J67" s="175" t="e">
        <f>NA()</f>
        <v>#N/A</v>
      </c>
      <c r="K67" s="175" t="e">
        <f>NA()</f>
        <v>#N/A</v>
      </c>
      <c r="L67" s="175">
        <f>IF(ISNUMBER('将来負担比率（分子）の構造'!L$53), IF('将来負担比率（分子）の構造'!L$53 &lt; 0, 0, '将来負担比率（分子）の構造'!L$53), NA())</f>
        <v>295</v>
      </c>
      <c r="M67" s="175" t="e">
        <f>NA()</f>
        <v>#N/A</v>
      </c>
      <c r="N67" s="175" t="e">
        <f>NA()</f>
        <v>#N/A</v>
      </c>
      <c r="O67" s="175">
        <f>IF(ISNUMBER('将来負担比率（分子）の構造'!M$53), IF('将来負担比率（分子）の構造'!M$53 &lt; 0, 0, '将来負担比率（分子）の構造'!M$53), NA())</f>
        <v>787</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166</v>
      </c>
      <c r="C72" s="179">
        <f>基金残高に係る経年分析!G55</f>
        <v>438</v>
      </c>
      <c r="D72" s="179">
        <f>基金残高に係る経年分析!H55</f>
        <v>490</v>
      </c>
    </row>
    <row r="73" spans="1:16" x14ac:dyDescent="0.15">
      <c r="A73" s="178" t="s">
        <v>79</v>
      </c>
      <c r="B73" s="179">
        <f>基金残高に係る経年分析!F56</f>
        <v>14</v>
      </c>
      <c r="C73" s="179">
        <f>基金残高に係る経年分析!G56</f>
        <v>14</v>
      </c>
      <c r="D73" s="179">
        <f>基金残高に係る経年分析!H56</f>
        <v>14</v>
      </c>
    </row>
    <row r="74" spans="1:16" x14ac:dyDescent="0.15">
      <c r="A74" s="178" t="s">
        <v>80</v>
      </c>
      <c r="B74" s="179">
        <f>基金残高に係る経年分析!F57</f>
        <v>402</v>
      </c>
      <c r="C74" s="179">
        <f>基金残高に係る経年分析!G57</f>
        <v>230</v>
      </c>
      <c r="D74" s="179">
        <f>基金残高に係る経年分析!H57</f>
        <v>157</v>
      </c>
    </row>
  </sheetData>
  <sheetProtection algorithmName="SHA-512" hashValue="eew+ZGtGLswhud6NnG3jh1O9wcoQhoEBAZAQSTGKWRnMipuXfxksJDmXnt6Ruufxo3tRxDXBnU5u6puShQLaRw==" saltValue="VIybbAQy4Pk5aw4qc+hdC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219</v>
      </c>
      <c r="DI1" s="603"/>
      <c r="DJ1" s="603"/>
      <c r="DK1" s="603"/>
      <c r="DL1" s="603"/>
      <c r="DM1" s="603"/>
      <c r="DN1" s="604"/>
      <c r="DO1" s="214"/>
      <c r="DP1" s="602" t="s">
        <v>220</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222</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223</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225</v>
      </c>
      <c r="S4" s="606"/>
      <c r="T4" s="606"/>
      <c r="U4" s="606"/>
      <c r="V4" s="606"/>
      <c r="W4" s="606"/>
      <c r="X4" s="606"/>
      <c r="Y4" s="607"/>
      <c r="Z4" s="605" t="s">
        <v>226</v>
      </c>
      <c r="AA4" s="606"/>
      <c r="AB4" s="606"/>
      <c r="AC4" s="607"/>
      <c r="AD4" s="605" t="s">
        <v>227</v>
      </c>
      <c r="AE4" s="606"/>
      <c r="AF4" s="606"/>
      <c r="AG4" s="606"/>
      <c r="AH4" s="606"/>
      <c r="AI4" s="606"/>
      <c r="AJ4" s="606"/>
      <c r="AK4" s="607"/>
      <c r="AL4" s="605" t="s">
        <v>226</v>
      </c>
      <c r="AM4" s="606"/>
      <c r="AN4" s="606"/>
      <c r="AO4" s="607"/>
      <c r="AP4" s="608" t="s">
        <v>228</v>
      </c>
      <c r="AQ4" s="608"/>
      <c r="AR4" s="608"/>
      <c r="AS4" s="608"/>
      <c r="AT4" s="608"/>
      <c r="AU4" s="608"/>
      <c r="AV4" s="608"/>
      <c r="AW4" s="608"/>
      <c r="AX4" s="608"/>
      <c r="AY4" s="608"/>
      <c r="AZ4" s="608"/>
      <c r="BA4" s="608"/>
      <c r="BB4" s="608"/>
      <c r="BC4" s="608"/>
      <c r="BD4" s="608"/>
      <c r="BE4" s="608"/>
      <c r="BF4" s="608"/>
      <c r="BG4" s="608" t="s">
        <v>229</v>
      </c>
      <c r="BH4" s="608"/>
      <c r="BI4" s="608"/>
      <c r="BJ4" s="608"/>
      <c r="BK4" s="608"/>
      <c r="BL4" s="608"/>
      <c r="BM4" s="608"/>
      <c r="BN4" s="608"/>
      <c r="BO4" s="608" t="s">
        <v>226</v>
      </c>
      <c r="BP4" s="608"/>
      <c r="BQ4" s="608"/>
      <c r="BR4" s="608"/>
      <c r="BS4" s="608" t="s">
        <v>230</v>
      </c>
      <c r="BT4" s="608"/>
      <c r="BU4" s="608"/>
      <c r="BV4" s="608"/>
      <c r="BW4" s="608"/>
      <c r="BX4" s="608"/>
      <c r="BY4" s="608"/>
      <c r="BZ4" s="608"/>
      <c r="CA4" s="608"/>
      <c r="CB4" s="608"/>
      <c r="CD4" s="605" t="s">
        <v>231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232</v>
      </c>
      <c r="C5" s="610"/>
      <c r="D5" s="610"/>
      <c r="E5" s="610"/>
      <c r="F5" s="610"/>
      <c r="G5" s="610"/>
      <c r="H5" s="610"/>
      <c r="I5" s="610"/>
      <c r="J5" s="610"/>
      <c r="K5" s="610"/>
      <c r="L5" s="610"/>
      <c r="M5" s="610"/>
      <c r="N5" s="610"/>
      <c r="O5" s="610"/>
      <c r="P5" s="610"/>
      <c r="Q5" s="611"/>
      <c r="R5" s="612">
        <v>56214</v>
      </c>
      <c r="S5" s="613"/>
      <c r="T5" s="613"/>
      <c r="U5" s="613"/>
      <c r="V5" s="613"/>
      <c r="W5" s="613"/>
      <c r="X5" s="613"/>
      <c r="Y5" s="614"/>
      <c r="Z5" s="615">
        <v>2.2999999999999998</v>
      </c>
      <c r="AA5" s="615"/>
      <c r="AB5" s="615"/>
      <c r="AC5" s="615"/>
      <c r="AD5" s="616">
        <v>56214</v>
      </c>
      <c r="AE5" s="616"/>
      <c r="AF5" s="616"/>
      <c r="AG5" s="616"/>
      <c r="AH5" s="616"/>
      <c r="AI5" s="616"/>
      <c r="AJ5" s="616"/>
      <c r="AK5" s="616"/>
      <c r="AL5" s="617">
        <v>7.5</v>
      </c>
      <c r="AM5" s="618"/>
      <c r="AN5" s="618"/>
      <c r="AO5" s="619"/>
      <c r="AP5" s="609" t="s">
        <v>233</v>
      </c>
      <c r="AQ5" s="610"/>
      <c r="AR5" s="610"/>
      <c r="AS5" s="610"/>
      <c r="AT5" s="610"/>
      <c r="AU5" s="610"/>
      <c r="AV5" s="610"/>
      <c r="AW5" s="610"/>
      <c r="AX5" s="610"/>
      <c r="AY5" s="610"/>
      <c r="AZ5" s="610"/>
      <c r="BA5" s="610"/>
      <c r="BB5" s="610"/>
      <c r="BC5" s="610"/>
      <c r="BD5" s="610"/>
      <c r="BE5" s="610"/>
      <c r="BF5" s="611"/>
      <c r="BG5" s="623">
        <v>56214</v>
      </c>
      <c r="BH5" s="624"/>
      <c r="BI5" s="624"/>
      <c r="BJ5" s="624"/>
      <c r="BK5" s="624"/>
      <c r="BL5" s="624"/>
      <c r="BM5" s="624"/>
      <c r="BN5" s="625"/>
      <c r="BO5" s="626">
        <v>100</v>
      </c>
      <c r="BP5" s="626"/>
      <c r="BQ5" s="626"/>
      <c r="BR5" s="626"/>
      <c r="BS5" s="627" t="s">
        <v>234</v>
      </c>
      <c r="BT5" s="627"/>
      <c r="BU5" s="627"/>
      <c r="BV5" s="627"/>
      <c r="BW5" s="627"/>
      <c r="BX5" s="627"/>
      <c r="BY5" s="627"/>
      <c r="BZ5" s="627"/>
      <c r="CA5" s="627"/>
      <c r="CB5" s="631"/>
      <c r="CD5" s="605" t="s">
        <v>228</v>
      </c>
      <c r="CE5" s="606"/>
      <c r="CF5" s="606"/>
      <c r="CG5" s="606"/>
      <c r="CH5" s="606"/>
      <c r="CI5" s="606"/>
      <c r="CJ5" s="606"/>
      <c r="CK5" s="606"/>
      <c r="CL5" s="606"/>
      <c r="CM5" s="606"/>
      <c r="CN5" s="606"/>
      <c r="CO5" s="606"/>
      <c r="CP5" s="606"/>
      <c r="CQ5" s="607"/>
      <c r="CR5" s="605" t="s">
        <v>235</v>
      </c>
      <c r="CS5" s="606"/>
      <c r="CT5" s="606"/>
      <c r="CU5" s="606"/>
      <c r="CV5" s="606"/>
      <c r="CW5" s="606"/>
      <c r="CX5" s="606"/>
      <c r="CY5" s="607"/>
      <c r="CZ5" s="605" t="s">
        <v>226</v>
      </c>
      <c r="DA5" s="606"/>
      <c r="DB5" s="606"/>
      <c r="DC5" s="607"/>
      <c r="DD5" s="605" t="s">
        <v>236</v>
      </c>
      <c r="DE5" s="606"/>
      <c r="DF5" s="606"/>
      <c r="DG5" s="606"/>
      <c r="DH5" s="606"/>
      <c r="DI5" s="606"/>
      <c r="DJ5" s="606"/>
      <c r="DK5" s="606"/>
      <c r="DL5" s="606"/>
      <c r="DM5" s="606"/>
      <c r="DN5" s="606"/>
      <c r="DO5" s="606"/>
      <c r="DP5" s="607"/>
      <c r="DQ5" s="605" t="s">
        <v>237</v>
      </c>
      <c r="DR5" s="606"/>
      <c r="DS5" s="606"/>
      <c r="DT5" s="606"/>
      <c r="DU5" s="606"/>
      <c r="DV5" s="606"/>
      <c r="DW5" s="606"/>
      <c r="DX5" s="606"/>
      <c r="DY5" s="606"/>
      <c r="DZ5" s="606"/>
      <c r="EA5" s="606"/>
      <c r="EB5" s="606"/>
      <c r="EC5" s="607"/>
    </row>
    <row r="6" spans="2:143" ht="11.25" customHeight="1" x14ac:dyDescent="0.15">
      <c r="B6" s="620" t="s">
        <v>238</v>
      </c>
      <c r="C6" s="621"/>
      <c r="D6" s="621"/>
      <c r="E6" s="621"/>
      <c r="F6" s="621"/>
      <c r="G6" s="621"/>
      <c r="H6" s="621"/>
      <c r="I6" s="621"/>
      <c r="J6" s="621"/>
      <c r="K6" s="621"/>
      <c r="L6" s="621"/>
      <c r="M6" s="621"/>
      <c r="N6" s="621"/>
      <c r="O6" s="621"/>
      <c r="P6" s="621"/>
      <c r="Q6" s="622"/>
      <c r="R6" s="623">
        <v>7085</v>
      </c>
      <c r="S6" s="624"/>
      <c r="T6" s="624"/>
      <c r="U6" s="624"/>
      <c r="V6" s="624"/>
      <c r="W6" s="624"/>
      <c r="X6" s="624"/>
      <c r="Y6" s="625"/>
      <c r="Z6" s="626">
        <v>0.3</v>
      </c>
      <c r="AA6" s="626"/>
      <c r="AB6" s="626"/>
      <c r="AC6" s="626"/>
      <c r="AD6" s="627">
        <v>7085</v>
      </c>
      <c r="AE6" s="627"/>
      <c r="AF6" s="627"/>
      <c r="AG6" s="627"/>
      <c r="AH6" s="627"/>
      <c r="AI6" s="627"/>
      <c r="AJ6" s="627"/>
      <c r="AK6" s="627"/>
      <c r="AL6" s="628">
        <v>0.9</v>
      </c>
      <c r="AM6" s="629"/>
      <c r="AN6" s="629"/>
      <c r="AO6" s="630"/>
      <c r="AP6" s="620" t="s">
        <v>239</v>
      </c>
      <c r="AQ6" s="621"/>
      <c r="AR6" s="621"/>
      <c r="AS6" s="621"/>
      <c r="AT6" s="621"/>
      <c r="AU6" s="621"/>
      <c r="AV6" s="621"/>
      <c r="AW6" s="621"/>
      <c r="AX6" s="621"/>
      <c r="AY6" s="621"/>
      <c r="AZ6" s="621"/>
      <c r="BA6" s="621"/>
      <c r="BB6" s="621"/>
      <c r="BC6" s="621"/>
      <c r="BD6" s="621"/>
      <c r="BE6" s="621"/>
      <c r="BF6" s="622"/>
      <c r="BG6" s="623">
        <v>56214</v>
      </c>
      <c r="BH6" s="624"/>
      <c r="BI6" s="624"/>
      <c r="BJ6" s="624"/>
      <c r="BK6" s="624"/>
      <c r="BL6" s="624"/>
      <c r="BM6" s="624"/>
      <c r="BN6" s="625"/>
      <c r="BO6" s="626">
        <v>100</v>
      </c>
      <c r="BP6" s="626"/>
      <c r="BQ6" s="626"/>
      <c r="BR6" s="626"/>
      <c r="BS6" s="627" t="s">
        <v>140</v>
      </c>
      <c r="BT6" s="627"/>
      <c r="BU6" s="627"/>
      <c r="BV6" s="627"/>
      <c r="BW6" s="627"/>
      <c r="BX6" s="627"/>
      <c r="BY6" s="627"/>
      <c r="BZ6" s="627"/>
      <c r="CA6" s="627"/>
      <c r="CB6" s="631"/>
      <c r="CD6" s="609" t="s">
        <v>240</v>
      </c>
      <c r="CE6" s="610"/>
      <c r="CF6" s="610"/>
      <c r="CG6" s="610"/>
      <c r="CH6" s="610"/>
      <c r="CI6" s="610"/>
      <c r="CJ6" s="610"/>
      <c r="CK6" s="610"/>
      <c r="CL6" s="610"/>
      <c r="CM6" s="610"/>
      <c r="CN6" s="610"/>
      <c r="CO6" s="610"/>
      <c r="CP6" s="610"/>
      <c r="CQ6" s="611"/>
      <c r="CR6" s="623">
        <v>38093</v>
      </c>
      <c r="CS6" s="624"/>
      <c r="CT6" s="624"/>
      <c r="CU6" s="624"/>
      <c r="CV6" s="624"/>
      <c r="CW6" s="624"/>
      <c r="CX6" s="624"/>
      <c r="CY6" s="625"/>
      <c r="CZ6" s="617">
        <v>1.8</v>
      </c>
      <c r="DA6" s="618"/>
      <c r="DB6" s="618"/>
      <c r="DC6" s="634"/>
      <c r="DD6" s="632" t="s">
        <v>131</v>
      </c>
      <c r="DE6" s="624"/>
      <c r="DF6" s="624"/>
      <c r="DG6" s="624"/>
      <c r="DH6" s="624"/>
      <c r="DI6" s="624"/>
      <c r="DJ6" s="624"/>
      <c r="DK6" s="624"/>
      <c r="DL6" s="624"/>
      <c r="DM6" s="624"/>
      <c r="DN6" s="624"/>
      <c r="DO6" s="624"/>
      <c r="DP6" s="625"/>
      <c r="DQ6" s="632">
        <v>38093</v>
      </c>
      <c r="DR6" s="624"/>
      <c r="DS6" s="624"/>
      <c r="DT6" s="624"/>
      <c r="DU6" s="624"/>
      <c r="DV6" s="624"/>
      <c r="DW6" s="624"/>
      <c r="DX6" s="624"/>
      <c r="DY6" s="624"/>
      <c r="DZ6" s="624"/>
      <c r="EA6" s="624"/>
      <c r="EB6" s="624"/>
      <c r="EC6" s="633"/>
    </row>
    <row r="7" spans="2:143" ht="11.25" customHeight="1" x14ac:dyDescent="0.15">
      <c r="B7" s="620" t="s">
        <v>241</v>
      </c>
      <c r="C7" s="621"/>
      <c r="D7" s="621"/>
      <c r="E7" s="621"/>
      <c r="F7" s="621"/>
      <c r="G7" s="621"/>
      <c r="H7" s="621"/>
      <c r="I7" s="621"/>
      <c r="J7" s="621"/>
      <c r="K7" s="621"/>
      <c r="L7" s="621"/>
      <c r="M7" s="621"/>
      <c r="N7" s="621"/>
      <c r="O7" s="621"/>
      <c r="P7" s="621"/>
      <c r="Q7" s="622"/>
      <c r="R7" s="623">
        <v>9</v>
      </c>
      <c r="S7" s="624"/>
      <c r="T7" s="624"/>
      <c r="U7" s="624"/>
      <c r="V7" s="624"/>
      <c r="W7" s="624"/>
      <c r="X7" s="624"/>
      <c r="Y7" s="625"/>
      <c r="Z7" s="626">
        <v>0</v>
      </c>
      <c r="AA7" s="626"/>
      <c r="AB7" s="626"/>
      <c r="AC7" s="626"/>
      <c r="AD7" s="627">
        <v>9</v>
      </c>
      <c r="AE7" s="627"/>
      <c r="AF7" s="627"/>
      <c r="AG7" s="627"/>
      <c r="AH7" s="627"/>
      <c r="AI7" s="627"/>
      <c r="AJ7" s="627"/>
      <c r="AK7" s="627"/>
      <c r="AL7" s="628">
        <v>0</v>
      </c>
      <c r="AM7" s="629"/>
      <c r="AN7" s="629"/>
      <c r="AO7" s="630"/>
      <c r="AP7" s="620" t="s">
        <v>242</v>
      </c>
      <c r="AQ7" s="621"/>
      <c r="AR7" s="621"/>
      <c r="AS7" s="621"/>
      <c r="AT7" s="621"/>
      <c r="AU7" s="621"/>
      <c r="AV7" s="621"/>
      <c r="AW7" s="621"/>
      <c r="AX7" s="621"/>
      <c r="AY7" s="621"/>
      <c r="AZ7" s="621"/>
      <c r="BA7" s="621"/>
      <c r="BB7" s="621"/>
      <c r="BC7" s="621"/>
      <c r="BD7" s="621"/>
      <c r="BE7" s="621"/>
      <c r="BF7" s="622"/>
      <c r="BG7" s="623">
        <v>24076</v>
      </c>
      <c r="BH7" s="624"/>
      <c r="BI7" s="624"/>
      <c r="BJ7" s="624"/>
      <c r="BK7" s="624"/>
      <c r="BL7" s="624"/>
      <c r="BM7" s="624"/>
      <c r="BN7" s="625"/>
      <c r="BO7" s="626">
        <v>42.8</v>
      </c>
      <c r="BP7" s="626"/>
      <c r="BQ7" s="626"/>
      <c r="BR7" s="626"/>
      <c r="BS7" s="627" t="s">
        <v>131</v>
      </c>
      <c r="BT7" s="627"/>
      <c r="BU7" s="627"/>
      <c r="BV7" s="627"/>
      <c r="BW7" s="627"/>
      <c r="BX7" s="627"/>
      <c r="BY7" s="627"/>
      <c r="BZ7" s="627"/>
      <c r="CA7" s="627"/>
      <c r="CB7" s="631"/>
      <c r="CD7" s="620" t="s">
        <v>243</v>
      </c>
      <c r="CE7" s="621"/>
      <c r="CF7" s="621"/>
      <c r="CG7" s="621"/>
      <c r="CH7" s="621"/>
      <c r="CI7" s="621"/>
      <c r="CJ7" s="621"/>
      <c r="CK7" s="621"/>
      <c r="CL7" s="621"/>
      <c r="CM7" s="621"/>
      <c r="CN7" s="621"/>
      <c r="CO7" s="621"/>
      <c r="CP7" s="621"/>
      <c r="CQ7" s="622"/>
      <c r="CR7" s="623">
        <v>1319600</v>
      </c>
      <c r="CS7" s="624"/>
      <c r="CT7" s="624"/>
      <c r="CU7" s="624"/>
      <c r="CV7" s="624"/>
      <c r="CW7" s="624"/>
      <c r="CX7" s="624"/>
      <c r="CY7" s="625"/>
      <c r="CZ7" s="626">
        <v>61.3</v>
      </c>
      <c r="DA7" s="626"/>
      <c r="DB7" s="626"/>
      <c r="DC7" s="626"/>
      <c r="DD7" s="632">
        <v>604312</v>
      </c>
      <c r="DE7" s="624"/>
      <c r="DF7" s="624"/>
      <c r="DG7" s="624"/>
      <c r="DH7" s="624"/>
      <c r="DI7" s="624"/>
      <c r="DJ7" s="624"/>
      <c r="DK7" s="624"/>
      <c r="DL7" s="624"/>
      <c r="DM7" s="624"/>
      <c r="DN7" s="624"/>
      <c r="DO7" s="624"/>
      <c r="DP7" s="625"/>
      <c r="DQ7" s="632">
        <v>475318</v>
      </c>
      <c r="DR7" s="624"/>
      <c r="DS7" s="624"/>
      <c r="DT7" s="624"/>
      <c r="DU7" s="624"/>
      <c r="DV7" s="624"/>
      <c r="DW7" s="624"/>
      <c r="DX7" s="624"/>
      <c r="DY7" s="624"/>
      <c r="DZ7" s="624"/>
      <c r="EA7" s="624"/>
      <c r="EB7" s="624"/>
      <c r="EC7" s="633"/>
    </row>
    <row r="8" spans="2:143" ht="11.25" customHeight="1" x14ac:dyDescent="0.15">
      <c r="B8" s="620" t="s">
        <v>244</v>
      </c>
      <c r="C8" s="621"/>
      <c r="D8" s="621"/>
      <c r="E8" s="621"/>
      <c r="F8" s="621"/>
      <c r="G8" s="621"/>
      <c r="H8" s="621"/>
      <c r="I8" s="621"/>
      <c r="J8" s="621"/>
      <c r="K8" s="621"/>
      <c r="L8" s="621"/>
      <c r="M8" s="621"/>
      <c r="N8" s="621"/>
      <c r="O8" s="621"/>
      <c r="P8" s="621"/>
      <c r="Q8" s="622"/>
      <c r="R8" s="623">
        <v>91</v>
      </c>
      <c r="S8" s="624"/>
      <c r="T8" s="624"/>
      <c r="U8" s="624"/>
      <c r="V8" s="624"/>
      <c r="W8" s="624"/>
      <c r="X8" s="624"/>
      <c r="Y8" s="625"/>
      <c r="Z8" s="626">
        <v>0</v>
      </c>
      <c r="AA8" s="626"/>
      <c r="AB8" s="626"/>
      <c r="AC8" s="626"/>
      <c r="AD8" s="627">
        <v>91</v>
      </c>
      <c r="AE8" s="627"/>
      <c r="AF8" s="627"/>
      <c r="AG8" s="627"/>
      <c r="AH8" s="627"/>
      <c r="AI8" s="627"/>
      <c r="AJ8" s="627"/>
      <c r="AK8" s="627"/>
      <c r="AL8" s="628">
        <v>0</v>
      </c>
      <c r="AM8" s="629"/>
      <c r="AN8" s="629"/>
      <c r="AO8" s="630"/>
      <c r="AP8" s="620" t="s">
        <v>245</v>
      </c>
      <c r="AQ8" s="621"/>
      <c r="AR8" s="621"/>
      <c r="AS8" s="621"/>
      <c r="AT8" s="621"/>
      <c r="AU8" s="621"/>
      <c r="AV8" s="621"/>
      <c r="AW8" s="621"/>
      <c r="AX8" s="621"/>
      <c r="AY8" s="621"/>
      <c r="AZ8" s="621"/>
      <c r="BA8" s="621"/>
      <c r="BB8" s="621"/>
      <c r="BC8" s="621"/>
      <c r="BD8" s="621"/>
      <c r="BE8" s="621"/>
      <c r="BF8" s="622"/>
      <c r="BG8" s="623">
        <v>928</v>
      </c>
      <c r="BH8" s="624"/>
      <c r="BI8" s="624"/>
      <c r="BJ8" s="624"/>
      <c r="BK8" s="624"/>
      <c r="BL8" s="624"/>
      <c r="BM8" s="624"/>
      <c r="BN8" s="625"/>
      <c r="BO8" s="626">
        <v>1.7</v>
      </c>
      <c r="BP8" s="626"/>
      <c r="BQ8" s="626"/>
      <c r="BR8" s="626"/>
      <c r="BS8" s="627" t="s">
        <v>131</v>
      </c>
      <c r="BT8" s="627"/>
      <c r="BU8" s="627"/>
      <c r="BV8" s="627"/>
      <c r="BW8" s="627"/>
      <c r="BX8" s="627"/>
      <c r="BY8" s="627"/>
      <c r="BZ8" s="627"/>
      <c r="CA8" s="627"/>
      <c r="CB8" s="631"/>
      <c r="CD8" s="620" t="s">
        <v>246</v>
      </c>
      <c r="CE8" s="621"/>
      <c r="CF8" s="621"/>
      <c r="CG8" s="621"/>
      <c r="CH8" s="621"/>
      <c r="CI8" s="621"/>
      <c r="CJ8" s="621"/>
      <c r="CK8" s="621"/>
      <c r="CL8" s="621"/>
      <c r="CM8" s="621"/>
      <c r="CN8" s="621"/>
      <c r="CO8" s="621"/>
      <c r="CP8" s="621"/>
      <c r="CQ8" s="622"/>
      <c r="CR8" s="623">
        <v>192596</v>
      </c>
      <c r="CS8" s="624"/>
      <c r="CT8" s="624"/>
      <c r="CU8" s="624"/>
      <c r="CV8" s="624"/>
      <c r="CW8" s="624"/>
      <c r="CX8" s="624"/>
      <c r="CY8" s="625"/>
      <c r="CZ8" s="626">
        <v>8.9</v>
      </c>
      <c r="DA8" s="626"/>
      <c r="DB8" s="626"/>
      <c r="DC8" s="626"/>
      <c r="DD8" s="632" t="s">
        <v>140</v>
      </c>
      <c r="DE8" s="624"/>
      <c r="DF8" s="624"/>
      <c r="DG8" s="624"/>
      <c r="DH8" s="624"/>
      <c r="DI8" s="624"/>
      <c r="DJ8" s="624"/>
      <c r="DK8" s="624"/>
      <c r="DL8" s="624"/>
      <c r="DM8" s="624"/>
      <c r="DN8" s="624"/>
      <c r="DO8" s="624"/>
      <c r="DP8" s="625"/>
      <c r="DQ8" s="632">
        <v>119275</v>
      </c>
      <c r="DR8" s="624"/>
      <c r="DS8" s="624"/>
      <c r="DT8" s="624"/>
      <c r="DU8" s="624"/>
      <c r="DV8" s="624"/>
      <c r="DW8" s="624"/>
      <c r="DX8" s="624"/>
      <c r="DY8" s="624"/>
      <c r="DZ8" s="624"/>
      <c r="EA8" s="624"/>
      <c r="EB8" s="624"/>
      <c r="EC8" s="633"/>
    </row>
    <row r="9" spans="2:143" ht="11.25" customHeight="1" x14ac:dyDescent="0.15">
      <c r="B9" s="620" t="s">
        <v>247</v>
      </c>
      <c r="C9" s="621"/>
      <c r="D9" s="621"/>
      <c r="E9" s="621"/>
      <c r="F9" s="621"/>
      <c r="G9" s="621"/>
      <c r="H9" s="621"/>
      <c r="I9" s="621"/>
      <c r="J9" s="621"/>
      <c r="K9" s="621"/>
      <c r="L9" s="621"/>
      <c r="M9" s="621"/>
      <c r="N9" s="621"/>
      <c r="O9" s="621"/>
      <c r="P9" s="621"/>
      <c r="Q9" s="622"/>
      <c r="R9" s="623">
        <v>87</v>
      </c>
      <c r="S9" s="624"/>
      <c r="T9" s="624"/>
      <c r="U9" s="624"/>
      <c r="V9" s="624"/>
      <c r="W9" s="624"/>
      <c r="X9" s="624"/>
      <c r="Y9" s="625"/>
      <c r="Z9" s="626">
        <v>0</v>
      </c>
      <c r="AA9" s="626"/>
      <c r="AB9" s="626"/>
      <c r="AC9" s="626"/>
      <c r="AD9" s="627">
        <v>87</v>
      </c>
      <c r="AE9" s="627"/>
      <c r="AF9" s="627"/>
      <c r="AG9" s="627"/>
      <c r="AH9" s="627"/>
      <c r="AI9" s="627"/>
      <c r="AJ9" s="627"/>
      <c r="AK9" s="627"/>
      <c r="AL9" s="628">
        <v>0</v>
      </c>
      <c r="AM9" s="629"/>
      <c r="AN9" s="629"/>
      <c r="AO9" s="630"/>
      <c r="AP9" s="620" t="s">
        <v>248</v>
      </c>
      <c r="AQ9" s="621"/>
      <c r="AR9" s="621"/>
      <c r="AS9" s="621"/>
      <c r="AT9" s="621"/>
      <c r="AU9" s="621"/>
      <c r="AV9" s="621"/>
      <c r="AW9" s="621"/>
      <c r="AX9" s="621"/>
      <c r="AY9" s="621"/>
      <c r="AZ9" s="621"/>
      <c r="BA9" s="621"/>
      <c r="BB9" s="621"/>
      <c r="BC9" s="621"/>
      <c r="BD9" s="621"/>
      <c r="BE9" s="621"/>
      <c r="BF9" s="622"/>
      <c r="BG9" s="623">
        <v>20835</v>
      </c>
      <c r="BH9" s="624"/>
      <c r="BI9" s="624"/>
      <c r="BJ9" s="624"/>
      <c r="BK9" s="624"/>
      <c r="BL9" s="624"/>
      <c r="BM9" s="624"/>
      <c r="BN9" s="625"/>
      <c r="BO9" s="626">
        <v>37.1</v>
      </c>
      <c r="BP9" s="626"/>
      <c r="BQ9" s="626"/>
      <c r="BR9" s="626"/>
      <c r="BS9" s="627" t="s">
        <v>140</v>
      </c>
      <c r="BT9" s="627"/>
      <c r="BU9" s="627"/>
      <c r="BV9" s="627"/>
      <c r="BW9" s="627"/>
      <c r="BX9" s="627"/>
      <c r="BY9" s="627"/>
      <c r="BZ9" s="627"/>
      <c r="CA9" s="627"/>
      <c r="CB9" s="631"/>
      <c r="CD9" s="620" t="s">
        <v>249</v>
      </c>
      <c r="CE9" s="621"/>
      <c r="CF9" s="621"/>
      <c r="CG9" s="621"/>
      <c r="CH9" s="621"/>
      <c r="CI9" s="621"/>
      <c r="CJ9" s="621"/>
      <c r="CK9" s="621"/>
      <c r="CL9" s="621"/>
      <c r="CM9" s="621"/>
      <c r="CN9" s="621"/>
      <c r="CO9" s="621"/>
      <c r="CP9" s="621"/>
      <c r="CQ9" s="622"/>
      <c r="CR9" s="623">
        <v>94066</v>
      </c>
      <c r="CS9" s="624"/>
      <c r="CT9" s="624"/>
      <c r="CU9" s="624"/>
      <c r="CV9" s="624"/>
      <c r="CW9" s="624"/>
      <c r="CX9" s="624"/>
      <c r="CY9" s="625"/>
      <c r="CZ9" s="626">
        <v>4.4000000000000004</v>
      </c>
      <c r="DA9" s="626"/>
      <c r="DB9" s="626"/>
      <c r="DC9" s="626"/>
      <c r="DD9" s="632">
        <v>3500</v>
      </c>
      <c r="DE9" s="624"/>
      <c r="DF9" s="624"/>
      <c r="DG9" s="624"/>
      <c r="DH9" s="624"/>
      <c r="DI9" s="624"/>
      <c r="DJ9" s="624"/>
      <c r="DK9" s="624"/>
      <c r="DL9" s="624"/>
      <c r="DM9" s="624"/>
      <c r="DN9" s="624"/>
      <c r="DO9" s="624"/>
      <c r="DP9" s="625"/>
      <c r="DQ9" s="632">
        <v>78501</v>
      </c>
      <c r="DR9" s="624"/>
      <c r="DS9" s="624"/>
      <c r="DT9" s="624"/>
      <c r="DU9" s="624"/>
      <c r="DV9" s="624"/>
      <c r="DW9" s="624"/>
      <c r="DX9" s="624"/>
      <c r="DY9" s="624"/>
      <c r="DZ9" s="624"/>
      <c r="EA9" s="624"/>
      <c r="EB9" s="624"/>
      <c r="EC9" s="633"/>
    </row>
    <row r="10" spans="2:143" ht="11.25" customHeight="1" x14ac:dyDescent="0.15">
      <c r="B10" s="620" t="s">
        <v>250</v>
      </c>
      <c r="C10" s="621"/>
      <c r="D10" s="621"/>
      <c r="E10" s="621"/>
      <c r="F10" s="621"/>
      <c r="G10" s="621"/>
      <c r="H10" s="621"/>
      <c r="I10" s="621"/>
      <c r="J10" s="621"/>
      <c r="K10" s="621"/>
      <c r="L10" s="621"/>
      <c r="M10" s="621"/>
      <c r="N10" s="621"/>
      <c r="O10" s="621"/>
      <c r="P10" s="621"/>
      <c r="Q10" s="622"/>
      <c r="R10" s="623" t="s">
        <v>131</v>
      </c>
      <c r="S10" s="624"/>
      <c r="T10" s="624"/>
      <c r="U10" s="624"/>
      <c r="V10" s="624"/>
      <c r="W10" s="624"/>
      <c r="X10" s="624"/>
      <c r="Y10" s="625"/>
      <c r="Z10" s="626" t="s">
        <v>234</v>
      </c>
      <c r="AA10" s="626"/>
      <c r="AB10" s="626"/>
      <c r="AC10" s="626"/>
      <c r="AD10" s="627" t="s">
        <v>131</v>
      </c>
      <c r="AE10" s="627"/>
      <c r="AF10" s="627"/>
      <c r="AG10" s="627"/>
      <c r="AH10" s="627"/>
      <c r="AI10" s="627"/>
      <c r="AJ10" s="627"/>
      <c r="AK10" s="627"/>
      <c r="AL10" s="628" t="s">
        <v>234</v>
      </c>
      <c r="AM10" s="629"/>
      <c r="AN10" s="629"/>
      <c r="AO10" s="630"/>
      <c r="AP10" s="620" t="s">
        <v>251</v>
      </c>
      <c r="AQ10" s="621"/>
      <c r="AR10" s="621"/>
      <c r="AS10" s="621"/>
      <c r="AT10" s="621"/>
      <c r="AU10" s="621"/>
      <c r="AV10" s="621"/>
      <c r="AW10" s="621"/>
      <c r="AX10" s="621"/>
      <c r="AY10" s="621"/>
      <c r="AZ10" s="621"/>
      <c r="BA10" s="621"/>
      <c r="BB10" s="621"/>
      <c r="BC10" s="621"/>
      <c r="BD10" s="621"/>
      <c r="BE10" s="621"/>
      <c r="BF10" s="622"/>
      <c r="BG10" s="623">
        <v>1910</v>
      </c>
      <c r="BH10" s="624"/>
      <c r="BI10" s="624"/>
      <c r="BJ10" s="624"/>
      <c r="BK10" s="624"/>
      <c r="BL10" s="624"/>
      <c r="BM10" s="624"/>
      <c r="BN10" s="625"/>
      <c r="BO10" s="626">
        <v>3.4</v>
      </c>
      <c r="BP10" s="626"/>
      <c r="BQ10" s="626"/>
      <c r="BR10" s="626"/>
      <c r="BS10" s="627" t="s">
        <v>140</v>
      </c>
      <c r="BT10" s="627"/>
      <c r="BU10" s="627"/>
      <c r="BV10" s="627"/>
      <c r="BW10" s="627"/>
      <c r="BX10" s="627"/>
      <c r="BY10" s="627"/>
      <c r="BZ10" s="627"/>
      <c r="CA10" s="627"/>
      <c r="CB10" s="631"/>
      <c r="CD10" s="620" t="s">
        <v>252</v>
      </c>
      <c r="CE10" s="621"/>
      <c r="CF10" s="621"/>
      <c r="CG10" s="621"/>
      <c r="CH10" s="621"/>
      <c r="CI10" s="621"/>
      <c r="CJ10" s="621"/>
      <c r="CK10" s="621"/>
      <c r="CL10" s="621"/>
      <c r="CM10" s="621"/>
      <c r="CN10" s="621"/>
      <c r="CO10" s="621"/>
      <c r="CP10" s="621"/>
      <c r="CQ10" s="622"/>
      <c r="CR10" s="623" t="s">
        <v>234</v>
      </c>
      <c r="CS10" s="624"/>
      <c r="CT10" s="624"/>
      <c r="CU10" s="624"/>
      <c r="CV10" s="624"/>
      <c r="CW10" s="624"/>
      <c r="CX10" s="624"/>
      <c r="CY10" s="625"/>
      <c r="CZ10" s="626" t="s">
        <v>234</v>
      </c>
      <c r="DA10" s="626"/>
      <c r="DB10" s="626"/>
      <c r="DC10" s="626"/>
      <c r="DD10" s="632" t="s">
        <v>140</v>
      </c>
      <c r="DE10" s="624"/>
      <c r="DF10" s="624"/>
      <c r="DG10" s="624"/>
      <c r="DH10" s="624"/>
      <c r="DI10" s="624"/>
      <c r="DJ10" s="624"/>
      <c r="DK10" s="624"/>
      <c r="DL10" s="624"/>
      <c r="DM10" s="624"/>
      <c r="DN10" s="624"/>
      <c r="DO10" s="624"/>
      <c r="DP10" s="625"/>
      <c r="DQ10" s="632" t="s">
        <v>140</v>
      </c>
      <c r="DR10" s="624"/>
      <c r="DS10" s="624"/>
      <c r="DT10" s="624"/>
      <c r="DU10" s="624"/>
      <c r="DV10" s="624"/>
      <c r="DW10" s="624"/>
      <c r="DX10" s="624"/>
      <c r="DY10" s="624"/>
      <c r="DZ10" s="624"/>
      <c r="EA10" s="624"/>
      <c r="EB10" s="624"/>
      <c r="EC10" s="633"/>
    </row>
    <row r="11" spans="2:143" ht="11.25" customHeight="1" x14ac:dyDescent="0.15">
      <c r="B11" s="620" t="s">
        <v>253</v>
      </c>
      <c r="C11" s="621"/>
      <c r="D11" s="621"/>
      <c r="E11" s="621"/>
      <c r="F11" s="621"/>
      <c r="G11" s="621"/>
      <c r="H11" s="621"/>
      <c r="I11" s="621"/>
      <c r="J11" s="621"/>
      <c r="K11" s="621"/>
      <c r="L11" s="621"/>
      <c r="M11" s="621"/>
      <c r="N11" s="621"/>
      <c r="O11" s="621"/>
      <c r="P11" s="621"/>
      <c r="Q11" s="622"/>
      <c r="R11" s="623">
        <v>16086</v>
      </c>
      <c r="S11" s="624"/>
      <c r="T11" s="624"/>
      <c r="U11" s="624"/>
      <c r="V11" s="624"/>
      <c r="W11" s="624"/>
      <c r="X11" s="624"/>
      <c r="Y11" s="625"/>
      <c r="Z11" s="628">
        <v>0.7</v>
      </c>
      <c r="AA11" s="629"/>
      <c r="AB11" s="629"/>
      <c r="AC11" s="635"/>
      <c r="AD11" s="632">
        <v>16086</v>
      </c>
      <c r="AE11" s="624"/>
      <c r="AF11" s="624"/>
      <c r="AG11" s="624"/>
      <c r="AH11" s="624"/>
      <c r="AI11" s="624"/>
      <c r="AJ11" s="624"/>
      <c r="AK11" s="625"/>
      <c r="AL11" s="628">
        <v>2.1</v>
      </c>
      <c r="AM11" s="629"/>
      <c r="AN11" s="629"/>
      <c r="AO11" s="630"/>
      <c r="AP11" s="620" t="s">
        <v>254</v>
      </c>
      <c r="AQ11" s="621"/>
      <c r="AR11" s="621"/>
      <c r="AS11" s="621"/>
      <c r="AT11" s="621"/>
      <c r="AU11" s="621"/>
      <c r="AV11" s="621"/>
      <c r="AW11" s="621"/>
      <c r="AX11" s="621"/>
      <c r="AY11" s="621"/>
      <c r="AZ11" s="621"/>
      <c r="BA11" s="621"/>
      <c r="BB11" s="621"/>
      <c r="BC11" s="621"/>
      <c r="BD11" s="621"/>
      <c r="BE11" s="621"/>
      <c r="BF11" s="622"/>
      <c r="BG11" s="623">
        <v>403</v>
      </c>
      <c r="BH11" s="624"/>
      <c r="BI11" s="624"/>
      <c r="BJ11" s="624"/>
      <c r="BK11" s="624"/>
      <c r="BL11" s="624"/>
      <c r="BM11" s="624"/>
      <c r="BN11" s="625"/>
      <c r="BO11" s="626">
        <v>0.7</v>
      </c>
      <c r="BP11" s="626"/>
      <c r="BQ11" s="626"/>
      <c r="BR11" s="626"/>
      <c r="BS11" s="627" t="s">
        <v>140</v>
      </c>
      <c r="BT11" s="627"/>
      <c r="BU11" s="627"/>
      <c r="BV11" s="627"/>
      <c r="BW11" s="627"/>
      <c r="BX11" s="627"/>
      <c r="BY11" s="627"/>
      <c r="BZ11" s="627"/>
      <c r="CA11" s="627"/>
      <c r="CB11" s="631"/>
      <c r="CD11" s="620" t="s">
        <v>255</v>
      </c>
      <c r="CE11" s="621"/>
      <c r="CF11" s="621"/>
      <c r="CG11" s="621"/>
      <c r="CH11" s="621"/>
      <c r="CI11" s="621"/>
      <c r="CJ11" s="621"/>
      <c r="CK11" s="621"/>
      <c r="CL11" s="621"/>
      <c r="CM11" s="621"/>
      <c r="CN11" s="621"/>
      <c r="CO11" s="621"/>
      <c r="CP11" s="621"/>
      <c r="CQ11" s="622"/>
      <c r="CR11" s="623">
        <v>99863</v>
      </c>
      <c r="CS11" s="624"/>
      <c r="CT11" s="624"/>
      <c r="CU11" s="624"/>
      <c r="CV11" s="624"/>
      <c r="CW11" s="624"/>
      <c r="CX11" s="624"/>
      <c r="CY11" s="625"/>
      <c r="CZ11" s="626">
        <v>4.5999999999999996</v>
      </c>
      <c r="DA11" s="626"/>
      <c r="DB11" s="626"/>
      <c r="DC11" s="626"/>
      <c r="DD11" s="632">
        <v>1944</v>
      </c>
      <c r="DE11" s="624"/>
      <c r="DF11" s="624"/>
      <c r="DG11" s="624"/>
      <c r="DH11" s="624"/>
      <c r="DI11" s="624"/>
      <c r="DJ11" s="624"/>
      <c r="DK11" s="624"/>
      <c r="DL11" s="624"/>
      <c r="DM11" s="624"/>
      <c r="DN11" s="624"/>
      <c r="DO11" s="624"/>
      <c r="DP11" s="625"/>
      <c r="DQ11" s="632">
        <v>90679</v>
      </c>
      <c r="DR11" s="624"/>
      <c r="DS11" s="624"/>
      <c r="DT11" s="624"/>
      <c r="DU11" s="624"/>
      <c r="DV11" s="624"/>
      <c r="DW11" s="624"/>
      <c r="DX11" s="624"/>
      <c r="DY11" s="624"/>
      <c r="DZ11" s="624"/>
      <c r="EA11" s="624"/>
      <c r="EB11" s="624"/>
      <c r="EC11" s="633"/>
    </row>
    <row r="12" spans="2:143" ht="11.25" customHeight="1" x14ac:dyDescent="0.15">
      <c r="B12" s="620" t="s">
        <v>256</v>
      </c>
      <c r="C12" s="621"/>
      <c r="D12" s="621"/>
      <c r="E12" s="621"/>
      <c r="F12" s="621"/>
      <c r="G12" s="621"/>
      <c r="H12" s="621"/>
      <c r="I12" s="621"/>
      <c r="J12" s="621"/>
      <c r="K12" s="621"/>
      <c r="L12" s="621"/>
      <c r="M12" s="621"/>
      <c r="N12" s="621"/>
      <c r="O12" s="621"/>
      <c r="P12" s="621"/>
      <c r="Q12" s="622"/>
      <c r="R12" s="623" t="s">
        <v>140</v>
      </c>
      <c r="S12" s="624"/>
      <c r="T12" s="624"/>
      <c r="U12" s="624"/>
      <c r="V12" s="624"/>
      <c r="W12" s="624"/>
      <c r="X12" s="624"/>
      <c r="Y12" s="625"/>
      <c r="Z12" s="626" t="s">
        <v>140</v>
      </c>
      <c r="AA12" s="626"/>
      <c r="AB12" s="626"/>
      <c r="AC12" s="626"/>
      <c r="AD12" s="627" t="s">
        <v>131</v>
      </c>
      <c r="AE12" s="627"/>
      <c r="AF12" s="627"/>
      <c r="AG12" s="627"/>
      <c r="AH12" s="627"/>
      <c r="AI12" s="627"/>
      <c r="AJ12" s="627"/>
      <c r="AK12" s="627"/>
      <c r="AL12" s="628" t="s">
        <v>140</v>
      </c>
      <c r="AM12" s="629"/>
      <c r="AN12" s="629"/>
      <c r="AO12" s="630"/>
      <c r="AP12" s="620" t="s">
        <v>257</v>
      </c>
      <c r="AQ12" s="621"/>
      <c r="AR12" s="621"/>
      <c r="AS12" s="621"/>
      <c r="AT12" s="621"/>
      <c r="AU12" s="621"/>
      <c r="AV12" s="621"/>
      <c r="AW12" s="621"/>
      <c r="AX12" s="621"/>
      <c r="AY12" s="621"/>
      <c r="AZ12" s="621"/>
      <c r="BA12" s="621"/>
      <c r="BB12" s="621"/>
      <c r="BC12" s="621"/>
      <c r="BD12" s="621"/>
      <c r="BE12" s="621"/>
      <c r="BF12" s="622"/>
      <c r="BG12" s="623">
        <v>25562</v>
      </c>
      <c r="BH12" s="624"/>
      <c r="BI12" s="624"/>
      <c r="BJ12" s="624"/>
      <c r="BK12" s="624"/>
      <c r="BL12" s="624"/>
      <c r="BM12" s="624"/>
      <c r="BN12" s="625"/>
      <c r="BO12" s="626">
        <v>45.5</v>
      </c>
      <c r="BP12" s="626"/>
      <c r="BQ12" s="626"/>
      <c r="BR12" s="626"/>
      <c r="BS12" s="627" t="s">
        <v>234</v>
      </c>
      <c r="BT12" s="627"/>
      <c r="BU12" s="627"/>
      <c r="BV12" s="627"/>
      <c r="BW12" s="627"/>
      <c r="BX12" s="627"/>
      <c r="BY12" s="627"/>
      <c r="BZ12" s="627"/>
      <c r="CA12" s="627"/>
      <c r="CB12" s="631"/>
      <c r="CD12" s="620" t="s">
        <v>258</v>
      </c>
      <c r="CE12" s="621"/>
      <c r="CF12" s="621"/>
      <c r="CG12" s="621"/>
      <c r="CH12" s="621"/>
      <c r="CI12" s="621"/>
      <c r="CJ12" s="621"/>
      <c r="CK12" s="621"/>
      <c r="CL12" s="621"/>
      <c r="CM12" s="621"/>
      <c r="CN12" s="621"/>
      <c r="CO12" s="621"/>
      <c r="CP12" s="621"/>
      <c r="CQ12" s="622"/>
      <c r="CR12" s="623">
        <v>36133</v>
      </c>
      <c r="CS12" s="624"/>
      <c r="CT12" s="624"/>
      <c r="CU12" s="624"/>
      <c r="CV12" s="624"/>
      <c r="CW12" s="624"/>
      <c r="CX12" s="624"/>
      <c r="CY12" s="625"/>
      <c r="CZ12" s="626">
        <v>1.7</v>
      </c>
      <c r="DA12" s="626"/>
      <c r="DB12" s="626"/>
      <c r="DC12" s="626"/>
      <c r="DD12" s="632" t="s">
        <v>234</v>
      </c>
      <c r="DE12" s="624"/>
      <c r="DF12" s="624"/>
      <c r="DG12" s="624"/>
      <c r="DH12" s="624"/>
      <c r="DI12" s="624"/>
      <c r="DJ12" s="624"/>
      <c r="DK12" s="624"/>
      <c r="DL12" s="624"/>
      <c r="DM12" s="624"/>
      <c r="DN12" s="624"/>
      <c r="DO12" s="624"/>
      <c r="DP12" s="625"/>
      <c r="DQ12" s="632">
        <v>16659</v>
      </c>
      <c r="DR12" s="624"/>
      <c r="DS12" s="624"/>
      <c r="DT12" s="624"/>
      <c r="DU12" s="624"/>
      <c r="DV12" s="624"/>
      <c r="DW12" s="624"/>
      <c r="DX12" s="624"/>
      <c r="DY12" s="624"/>
      <c r="DZ12" s="624"/>
      <c r="EA12" s="624"/>
      <c r="EB12" s="624"/>
      <c r="EC12" s="633"/>
    </row>
    <row r="13" spans="2:143" ht="11.25" customHeight="1" x14ac:dyDescent="0.15">
      <c r="B13" s="620" t="s">
        <v>259</v>
      </c>
      <c r="C13" s="621"/>
      <c r="D13" s="621"/>
      <c r="E13" s="621"/>
      <c r="F13" s="621"/>
      <c r="G13" s="621"/>
      <c r="H13" s="621"/>
      <c r="I13" s="621"/>
      <c r="J13" s="621"/>
      <c r="K13" s="621"/>
      <c r="L13" s="621"/>
      <c r="M13" s="621"/>
      <c r="N13" s="621"/>
      <c r="O13" s="621"/>
      <c r="P13" s="621"/>
      <c r="Q13" s="622"/>
      <c r="R13" s="623" t="s">
        <v>234</v>
      </c>
      <c r="S13" s="624"/>
      <c r="T13" s="624"/>
      <c r="U13" s="624"/>
      <c r="V13" s="624"/>
      <c r="W13" s="624"/>
      <c r="X13" s="624"/>
      <c r="Y13" s="625"/>
      <c r="Z13" s="626" t="s">
        <v>140</v>
      </c>
      <c r="AA13" s="626"/>
      <c r="AB13" s="626"/>
      <c r="AC13" s="626"/>
      <c r="AD13" s="627" t="s">
        <v>131</v>
      </c>
      <c r="AE13" s="627"/>
      <c r="AF13" s="627"/>
      <c r="AG13" s="627"/>
      <c r="AH13" s="627"/>
      <c r="AI13" s="627"/>
      <c r="AJ13" s="627"/>
      <c r="AK13" s="627"/>
      <c r="AL13" s="628" t="s">
        <v>131</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v>24596</v>
      </c>
      <c r="BH13" s="624"/>
      <c r="BI13" s="624"/>
      <c r="BJ13" s="624"/>
      <c r="BK13" s="624"/>
      <c r="BL13" s="624"/>
      <c r="BM13" s="624"/>
      <c r="BN13" s="625"/>
      <c r="BO13" s="626">
        <v>43.8</v>
      </c>
      <c r="BP13" s="626"/>
      <c r="BQ13" s="626"/>
      <c r="BR13" s="626"/>
      <c r="BS13" s="627" t="s">
        <v>140</v>
      </c>
      <c r="BT13" s="627"/>
      <c r="BU13" s="627"/>
      <c r="BV13" s="627"/>
      <c r="BW13" s="627"/>
      <c r="BX13" s="627"/>
      <c r="BY13" s="627"/>
      <c r="BZ13" s="627"/>
      <c r="CA13" s="627"/>
      <c r="CB13" s="631"/>
      <c r="CD13" s="620" t="s">
        <v>261</v>
      </c>
      <c r="CE13" s="621"/>
      <c r="CF13" s="621"/>
      <c r="CG13" s="621"/>
      <c r="CH13" s="621"/>
      <c r="CI13" s="621"/>
      <c r="CJ13" s="621"/>
      <c r="CK13" s="621"/>
      <c r="CL13" s="621"/>
      <c r="CM13" s="621"/>
      <c r="CN13" s="621"/>
      <c r="CO13" s="621"/>
      <c r="CP13" s="621"/>
      <c r="CQ13" s="622"/>
      <c r="CR13" s="623">
        <v>40926</v>
      </c>
      <c r="CS13" s="624"/>
      <c r="CT13" s="624"/>
      <c r="CU13" s="624"/>
      <c r="CV13" s="624"/>
      <c r="CW13" s="624"/>
      <c r="CX13" s="624"/>
      <c r="CY13" s="625"/>
      <c r="CZ13" s="626">
        <v>1.9</v>
      </c>
      <c r="DA13" s="626"/>
      <c r="DB13" s="626"/>
      <c r="DC13" s="626"/>
      <c r="DD13" s="632">
        <v>6529</v>
      </c>
      <c r="DE13" s="624"/>
      <c r="DF13" s="624"/>
      <c r="DG13" s="624"/>
      <c r="DH13" s="624"/>
      <c r="DI13" s="624"/>
      <c r="DJ13" s="624"/>
      <c r="DK13" s="624"/>
      <c r="DL13" s="624"/>
      <c r="DM13" s="624"/>
      <c r="DN13" s="624"/>
      <c r="DO13" s="624"/>
      <c r="DP13" s="625"/>
      <c r="DQ13" s="632">
        <v>16494</v>
      </c>
      <c r="DR13" s="624"/>
      <c r="DS13" s="624"/>
      <c r="DT13" s="624"/>
      <c r="DU13" s="624"/>
      <c r="DV13" s="624"/>
      <c r="DW13" s="624"/>
      <c r="DX13" s="624"/>
      <c r="DY13" s="624"/>
      <c r="DZ13" s="624"/>
      <c r="EA13" s="624"/>
      <c r="EB13" s="624"/>
      <c r="EC13" s="633"/>
    </row>
    <row r="14" spans="2:143" ht="11.25" customHeight="1" x14ac:dyDescent="0.15">
      <c r="B14" s="620" t="s">
        <v>262</v>
      </c>
      <c r="C14" s="621"/>
      <c r="D14" s="621"/>
      <c r="E14" s="621"/>
      <c r="F14" s="621"/>
      <c r="G14" s="621"/>
      <c r="H14" s="621"/>
      <c r="I14" s="621"/>
      <c r="J14" s="621"/>
      <c r="K14" s="621"/>
      <c r="L14" s="621"/>
      <c r="M14" s="621"/>
      <c r="N14" s="621"/>
      <c r="O14" s="621"/>
      <c r="P14" s="621"/>
      <c r="Q14" s="622"/>
      <c r="R14" s="623">
        <v>7</v>
      </c>
      <c r="S14" s="624"/>
      <c r="T14" s="624"/>
      <c r="U14" s="624"/>
      <c r="V14" s="624"/>
      <c r="W14" s="624"/>
      <c r="X14" s="624"/>
      <c r="Y14" s="625"/>
      <c r="Z14" s="626">
        <v>0</v>
      </c>
      <c r="AA14" s="626"/>
      <c r="AB14" s="626"/>
      <c r="AC14" s="626"/>
      <c r="AD14" s="627">
        <v>7</v>
      </c>
      <c r="AE14" s="627"/>
      <c r="AF14" s="627"/>
      <c r="AG14" s="627"/>
      <c r="AH14" s="627"/>
      <c r="AI14" s="627"/>
      <c r="AJ14" s="627"/>
      <c r="AK14" s="627"/>
      <c r="AL14" s="628">
        <v>0</v>
      </c>
      <c r="AM14" s="629"/>
      <c r="AN14" s="629"/>
      <c r="AO14" s="630"/>
      <c r="AP14" s="620" t="s">
        <v>263</v>
      </c>
      <c r="AQ14" s="621"/>
      <c r="AR14" s="621"/>
      <c r="AS14" s="621"/>
      <c r="AT14" s="621"/>
      <c r="AU14" s="621"/>
      <c r="AV14" s="621"/>
      <c r="AW14" s="621"/>
      <c r="AX14" s="621"/>
      <c r="AY14" s="621"/>
      <c r="AZ14" s="621"/>
      <c r="BA14" s="621"/>
      <c r="BB14" s="621"/>
      <c r="BC14" s="621"/>
      <c r="BD14" s="621"/>
      <c r="BE14" s="621"/>
      <c r="BF14" s="622"/>
      <c r="BG14" s="623">
        <v>3358</v>
      </c>
      <c r="BH14" s="624"/>
      <c r="BI14" s="624"/>
      <c r="BJ14" s="624"/>
      <c r="BK14" s="624"/>
      <c r="BL14" s="624"/>
      <c r="BM14" s="624"/>
      <c r="BN14" s="625"/>
      <c r="BO14" s="626">
        <v>6</v>
      </c>
      <c r="BP14" s="626"/>
      <c r="BQ14" s="626"/>
      <c r="BR14" s="626"/>
      <c r="BS14" s="627" t="s">
        <v>131</v>
      </c>
      <c r="BT14" s="627"/>
      <c r="BU14" s="627"/>
      <c r="BV14" s="627"/>
      <c r="BW14" s="627"/>
      <c r="BX14" s="627"/>
      <c r="BY14" s="627"/>
      <c r="BZ14" s="627"/>
      <c r="CA14" s="627"/>
      <c r="CB14" s="631"/>
      <c r="CD14" s="620" t="s">
        <v>264</v>
      </c>
      <c r="CE14" s="621"/>
      <c r="CF14" s="621"/>
      <c r="CG14" s="621"/>
      <c r="CH14" s="621"/>
      <c r="CI14" s="621"/>
      <c r="CJ14" s="621"/>
      <c r="CK14" s="621"/>
      <c r="CL14" s="621"/>
      <c r="CM14" s="621"/>
      <c r="CN14" s="621"/>
      <c r="CO14" s="621"/>
      <c r="CP14" s="621"/>
      <c r="CQ14" s="622"/>
      <c r="CR14" s="623">
        <v>8457</v>
      </c>
      <c r="CS14" s="624"/>
      <c r="CT14" s="624"/>
      <c r="CU14" s="624"/>
      <c r="CV14" s="624"/>
      <c r="CW14" s="624"/>
      <c r="CX14" s="624"/>
      <c r="CY14" s="625"/>
      <c r="CZ14" s="626">
        <v>0.4</v>
      </c>
      <c r="DA14" s="626"/>
      <c r="DB14" s="626"/>
      <c r="DC14" s="626"/>
      <c r="DD14" s="632" t="s">
        <v>140</v>
      </c>
      <c r="DE14" s="624"/>
      <c r="DF14" s="624"/>
      <c r="DG14" s="624"/>
      <c r="DH14" s="624"/>
      <c r="DI14" s="624"/>
      <c r="DJ14" s="624"/>
      <c r="DK14" s="624"/>
      <c r="DL14" s="624"/>
      <c r="DM14" s="624"/>
      <c r="DN14" s="624"/>
      <c r="DO14" s="624"/>
      <c r="DP14" s="625"/>
      <c r="DQ14" s="632">
        <v>8457</v>
      </c>
      <c r="DR14" s="624"/>
      <c r="DS14" s="624"/>
      <c r="DT14" s="624"/>
      <c r="DU14" s="624"/>
      <c r="DV14" s="624"/>
      <c r="DW14" s="624"/>
      <c r="DX14" s="624"/>
      <c r="DY14" s="624"/>
      <c r="DZ14" s="624"/>
      <c r="EA14" s="624"/>
      <c r="EB14" s="624"/>
      <c r="EC14" s="633"/>
    </row>
    <row r="15" spans="2:143" ht="11.25" customHeight="1" x14ac:dyDescent="0.15">
      <c r="B15" s="620" t="s">
        <v>265</v>
      </c>
      <c r="C15" s="621"/>
      <c r="D15" s="621"/>
      <c r="E15" s="621"/>
      <c r="F15" s="621"/>
      <c r="G15" s="621"/>
      <c r="H15" s="621"/>
      <c r="I15" s="621"/>
      <c r="J15" s="621"/>
      <c r="K15" s="621"/>
      <c r="L15" s="621"/>
      <c r="M15" s="621"/>
      <c r="N15" s="621"/>
      <c r="O15" s="621"/>
      <c r="P15" s="621"/>
      <c r="Q15" s="622"/>
      <c r="R15" s="623" t="s">
        <v>234</v>
      </c>
      <c r="S15" s="624"/>
      <c r="T15" s="624"/>
      <c r="U15" s="624"/>
      <c r="V15" s="624"/>
      <c r="W15" s="624"/>
      <c r="X15" s="624"/>
      <c r="Y15" s="625"/>
      <c r="Z15" s="626" t="s">
        <v>131</v>
      </c>
      <c r="AA15" s="626"/>
      <c r="AB15" s="626"/>
      <c r="AC15" s="626"/>
      <c r="AD15" s="627" t="s">
        <v>234</v>
      </c>
      <c r="AE15" s="627"/>
      <c r="AF15" s="627"/>
      <c r="AG15" s="627"/>
      <c r="AH15" s="627"/>
      <c r="AI15" s="627"/>
      <c r="AJ15" s="627"/>
      <c r="AK15" s="627"/>
      <c r="AL15" s="628" t="s">
        <v>131</v>
      </c>
      <c r="AM15" s="629"/>
      <c r="AN15" s="629"/>
      <c r="AO15" s="630"/>
      <c r="AP15" s="620" t="s">
        <v>266</v>
      </c>
      <c r="AQ15" s="621"/>
      <c r="AR15" s="621"/>
      <c r="AS15" s="621"/>
      <c r="AT15" s="621"/>
      <c r="AU15" s="621"/>
      <c r="AV15" s="621"/>
      <c r="AW15" s="621"/>
      <c r="AX15" s="621"/>
      <c r="AY15" s="621"/>
      <c r="AZ15" s="621"/>
      <c r="BA15" s="621"/>
      <c r="BB15" s="621"/>
      <c r="BC15" s="621"/>
      <c r="BD15" s="621"/>
      <c r="BE15" s="621"/>
      <c r="BF15" s="622"/>
      <c r="BG15" s="623">
        <v>3218</v>
      </c>
      <c r="BH15" s="624"/>
      <c r="BI15" s="624"/>
      <c r="BJ15" s="624"/>
      <c r="BK15" s="624"/>
      <c r="BL15" s="624"/>
      <c r="BM15" s="624"/>
      <c r="BN15" s="625"/>
      <c r="BO15" s="626">
        <v>5.7</v>
      </c>
      <c r="BP15" s="626"/>
      <c r="BQ15" s="626"/>
      <c r="BR15" s="626"/>
      <c r="BS15" s="627" t="s">
        <v>234</v>
      </c>
      <c r="BT15" s="627"/>
      <c r="BU15" s="627"/>
      <c r="BV15" s="627"/>
      <c r="BW15" s="627"/>
      <c r="BX15" s="627"/>
      <c r="BY15" s="627"/>
      <c r="BZ15" s="627"/>
      <c r="CA15" s="627"/>
      <c r="CB15" s="631"/>
      <c r="CD15" s="620" t="s">
        <v>267</v>
      </c>
      <c r="CE15" s="621"/>
      <c r="CF15" s="621"/>
      <c r="CG15" s="621"/>
      <c r="CH15" s="621"/>
      <c r="CI15" s="621"/>
      <c r="CJ15" s="621"/>
      <c r="CK15" s="621"/>
      <c r="CL15" s="621"/>
      <c r="CM15" s="621"/>
      <c r="CN15" s="621"/>
      <c r="CO15" s="621"/>
      <c r="CP15" s="621"/>
      <c r="CQ15" s="622"/>
      <c r="CR15" s="623">
        <v>154721</v>
      </c>
      <c r="CS15" s="624"/>
      <c r="CT15" s="624"/>
      <c r="CU15" s="624"/>
      <c r="CV15" s="624"/>
      <c r="CW15" s="624"/>
      <c r="CX15" s="624"/>
      <c r="CY15" s="625"/>
      <c r="CZ15" s="626">
        <v>7.2</v>
      </c>
      <c r="DA15" s="626"/>
      <c r="DB15" s="626"/>
      <c r="DC15" s="626"/>
      <c r="DD15" s="632" t="s">
        <v>140</v>
      </c>
      <c r="DE15" s="624"/>
      <c r="DF15" s="624"/>
      <c r="DG15" s="624"/>
      <c r="DH15" s="624"/>
      <c r="DI15" s="624"/>
      <c r="DJ15" s="624"/>
      <c r="DK15" s="624"/>
      <c r="DL15" s="624"/>
      <c r="DM15" s="624"/>
      <c r="DN15" s="624"/>
      <c r="DO15" s="624"/>
      <c r="DP15" s="625"/>
      <c r="DQ15" s="632">
        <v>126165</v>
      </c>
      <c r="DR15" s="624"/>
      <c r="DS15" s="624"/>
      <c r="DT15" s="624"/>
      <c r="DU15" s="624"/>
      <c r="DV15" s="624"/>
      <c r="DW15" s="624"/>
      <c r="DX15" s="624"/>
      <c r="DY15" s="624"/>
      <c r="DZ15" s="624"/>
      <c r="EA15" s="624"/>
      <c r="EB15" s="624"/>
      <c r="EC15" s="633"/>
    </row>
    <row r="16" spans="2:143" ht="11.25" customHeight="1" x14ac:dyDescent="0.15">
      <c r="B16" s="620" t="s">
        <v>268</v>
      </c>
      <c r="C16" s="621"/>
      <c r="D16" s="621"/>
      <c r="E16" s="621"/>
      <c r="F16" s="621"/>
      <c r="G16" s="621"/>
      <c r="H16" s="621"/>
      <c r="I16" s="621"/>
      <c r="J16" s="621"/>
      <c r="K16" s="621"/>
      <c r="L16" s="621"/>
      <c r="M16" s="621"/>
      <c r="N16" s="621"/>
      <c r="O16" s="621"/>
      <c r="P16" s="621"/>
      <c r="Q16" s="622"/>
      <c r="R16" s="623">
        <v>678</v>
      </c>
      <c r="S16" s="624"/>
      <c r="T16" s="624"/>
      <c r="U16" s="624"/>
      <c r="V16" s="624"/>
      <c r="W16" s="624"/>
      <c r="X16" s="624"/>
      <c r="Y16" s="625"/>
      <c r="Z16" s="626">
        <v>0</v>
      </c>
      <c r="AA16" s="626"/>
      <c r="AB16" s="626"/>
      <c r="AC16" s="626"/>
      <c r="AD16" s="627">
        <v>678</v>
      </c>
      <c r="AE16" s="627"/>
      <c r="AF16" s="627"/>
      <c r="AG16" s="627"/>
      <c r="AH16" s="627"/>
      <c r="AI16" s="627"/>
      <c r="AJ16" s="627"/>
      <c r="AK16" s="627"/>
      <c r="AL16" s="628">
        <v>0.1</v>
      </c>
      <c r="AM16" s="629"/>
      <c r="AN16" s="629"/>
      <c r="AO16" s="630"/>
      <c r="AP16" s="620" t="s">
        <v>269</v>
      </c>
      <c r="AQ16" s="621"/>
      <c r="AR16" s="621"/>
      <c r="AS16" s="621"/>
      <c r="AT16" s="621"/>
      <c r="AU16" s="621"/>
      <c r="AV16" s="621"/>
      <c r="AW16" s="621"/>
      <c r="AX16" s="621"/>
      <c r="AY16" s="621"/>
      <c r="AZ16" s="621"/>
      <c r="BA16" s="621"/>
      <c r="BB16" s="621"/>
      <c r="BC16" s="621"/>
      <c r="BD16" s="621"/>
      <c r="BE16" s="621"/>
      <c r="BF16" s="622"/>
      <c r="BG16" s="623" t="s">
        <v>140</v>
      </c>
      <c r="BH16" s="624"/>
      <c r="BI16" s="624"/>
      <c r="BJ16" s="624"/>
      <c r="BK16" s="624"/>
      <c r="BL16" s="624"/>
      <c r="BM16" s="624"/>
      <c r="BN16" s="625"/>
      <c r="BO16" s="626" t="s">
        <v>131</v>
      </c>
      <c r="BP16" s="626"/>
      <c r="BQ16" s="626"/>
      <c r="BR16" s="626"/>
      <c r="BS16" s="627" t="s">
        <v>140</v>
      </c>
      <c r="BT16" s="627"/>
      <c r="BU16" s="627"/>
      <c r="BV16" s="627"/>
      <c r="BW16" s="627"/>
      <c r="BX16" s="627"/>
      <c r="BY16" s="627"/>
      <c r="BZ16" s="627"/>
      <c r="CA16" s="627"/>
      <c r="CB16" s="631"/>
      <c r="CD16" s="620" t="s">
        <v>270</v>
      </c>
      <c r="CE16" s="621"/>
      <c r="CF16" s="621"/>
      <c r="CG16" s="621"/>
      <c r="CH16" s="621"/>
      <c r="CI16" s="621"/>
      <c r="CJ16" s="621"/>
      <c r="CK16" s="621"/>
      <c r="CL16" s="621"/>
      <c r="CM16" s="621"/>
      <c r="CN16" s="621"/>
      <c r="CO16" s="621"/>
      <c r="CP16" s="621"/>
      <c r="CQ16" s="622"/>
      <c r="CR16" s="623" t="s">
        <v>131</v>
      </c>
      <c r="CS16" s="624"/>
      <c r="CT16" s="624"/>
      <c r="CU16" s="624"/>
      <c r="CV16" s="624"/>
      <c r="CW16" s="624"/>
      <c r="CX16" s="624"/>
      <c r="CY16" s="625"/>
      <c r="CZ16" s="626" t="s">
        <v>234</v>
      </c>
      <c r="DA16" s="626"/>
      <c r="DB16" s="626"/>
      <c r="DC16" s="626"/>
      <c r="DD16" s="632" t="s">
        <v>140</v>
      </c>
      <c r="DE16" s="624"/>
      <c r="DF16" s="624"/>
      <c r="DG16" s="624"/>
      <c r="DH16" s="624"/>
      <c r="DI16" s="624"/>
      <c r="DJ16" s="624"/>
      <c r="DK16" s="624"/>
      <c r="DL16" s="624"/>
      <c r="DM16" s="624"/>
      <c r="DN16" s="624"/>
      <c r="DO16" s="624"/>
      <c r="DP16" s="625"/>
      <c r="DQ16" s="632" t="s">
        <v>234</v>
      </c>
      <c r="DR16" s="624"/>
      <c r="DS16" s="624"/>
      <c r="DT16" s="624"/>
      <c r="DU16" s="624"/>
      <c r="DV16" s="624"/>
      <c r="DW16" s="624"/>
      <c r="DX16" s="624"/>
      <c r="DY16" s="624"/>
      <c r="DZ16" s="624"/>
      <c r="EA16" s="624"/>
      <c r="EB16" s="624"/>
      <c r="EC16" s="633"/>
    </row>
    <row r="17" spans="2:133" ht="11.25" customHeight="1" x14ac:dyDescent="0.15">
      <c r="B17" s="620" t="s">
        <v>271</v>
      </c>
      <c r="C17" s="621"/>
      <c r="D17" s="621"/>
      <c r="E17" s="621"/>
      <c r="F17" s="621"/>
      <c r="G17" s="621"/>
      <c r="H17" s="621"/>
      <c r="I17" s="621"/>
      <c r="J17" s="621"/>
      <c r="K17" s="621"/>
      <c r="L17" s="621"/>
      <c r="M17" s="621"/>
      <c r="N17" s="621"/>
      <c r="O17" s="621"/>
      <c r="P17" s="621"/>
      <c r="Q17" s="622"/>
      <c r="R17" s="623">
        <v>620</v>
      </c>
      <c r="S17" s="624"/>
      <c r="T17" s="624"/>
      <c r="U17" s="624"/>
      <c r="V17" s="624"/>
      <c r="W17" s="624"/>
      <c r="X17" s="624"/>
      <c r="Y17" s="625"/>
      <c r="Z17" s="626">
        <v>0</v>
      </c>
      <c r="AA17" s="626"/>
      <c r="AB17" s="626"/>
      <c r="AC17" s="626"/>
      <c r="AD17" s="627">
        <v>620</v>
      </c>
      <c r="AE17" s="627"/>
      <c r="AF17" s="627"/>
      <c r="AG17" s="627"/>
      <c r="AH17" s="627"/>
      <c r="AI17" s="627"/>
      <c r="AJ17" s="627"/>
      <c r="AK17" s="627"/>
      <c r="AL17" s="628">
        <v>0.1</v>
      </c>
      <c r="AM17" s="629"/>
      <c r="AN17" s="629"/>
      <c r="AO17" s="630"/>
      <c r="AP17" s="620" t="s">
        <v>272</v>
      </c>
      <c r="AQ17" s="621"/>
      <c r="AR17" s="621"/>
      <c r="AS17" s="621"/>
      <c r="AT17" s="621"/>
      <c r="AU17" s="621"/>
      <c r="AV17" s="621"/>
      <c r="AW17" s="621"/>
      <c r="AX17" s="621"/>
      <c r="AY17" s="621"/>
      <c r="AZ17" s="621"/>
      <c r="BA17" s="621"/>
      <c r="BB17" s="621"/>
      <c r="BC17" s="621"/>
      <c r="BD17" s="621"/>
      <c r="BE17" s="621"/>
      <c r="BF17" s="622"/>
      <c r="BG17" s="623" t="s">
        <v>234</v>
      </c>
      <c r="BH17" s="624"/>
      <c r="BI17" s="624"/>
      <c r="BJ17" s="624"/>
      <c r="BK17" s="624"/>
      <c r="BL17" s="624"/>
      <c r="BM17" s="624"/>
      <c r="BN17" s="625"/>
      <c r="BO17" s="626" t="s">
        <v>131</v>
      </c>
      <c r="BP17" s="626"/>
      <c r="BQ17" s="626"/>
      <c r="BR17" s="626"/>
      <c r="BS17" s="627" t="s">
        <v>234</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142028</v>
      </c>
      <c r="CS17" s="624"/>
      <c r="CT17" s="624"/>
      <c r="CU17" s="624"/>
      <c r="CV17" s="624"/>
      <c r="CW17" s="624"/>
      <c r="CX17" s="624"/>
      <c r="CY17" s="625"/>
      <c r="CZ17" s="626">
        <v>6.6</v>
      </c>
      <c r="DA17" s="626"/>
      <c r="DB17" s="626"/>
      <c r="DC17" s="626"/>
      <c r="DD17" s="632" t="s">
        <v>131</v>
      </c>
      <c r="DE17" s="624"/>
      <c r="DF17" s="624"/>
      <c r="DG17" s="624"/>
      <c r="DH17" s="624"/>
      <c r="DI17" s="624"/>
      <c r="DJ17" s="624"/>
      <c r="DK17" s="624"/>
      <c r="DL17" s="624"/>
      <c r="DM17" s="624"/>
      <c r="DN17" s="624"/>
      <c r="DO17" s="624"/>
      <c r="DP17" s="625"/>
      <c r="DQ17" s="632">
        <v>142028</v>
      </c>
      <c r="DR17" s="624"/>
      <c r="DS17" s="624"/>
      <c r="DT17" s="624"/>
      <c r="DU17" s="624"/>
      <c r="DV17" s="624"/>
      <c r="DW17" s="624"/>
      <c r="DX17" s="624"/>
      <c r="DY17" s="624"/>
      <c r="DZ17" s="624"/>
      <c r="EA17" s="624"/>
      <c r="EB17" s="624"/>
      <c r="EC17" s="633"/>
    </row>
    <row r="18" spans="2:133" ht="11.25" customHeight="1" x14ac:dyDescent="0.15">
      <c r="B18" s="620" t="s">
        <v>274</v>
      </c>
      <c r="C18" s="621"/>
      <c r="D18" s="621"/>
      <c r="E18" s="621"/>
      <c r="F18" s="621"/>
      <c r="G18" s="621"/>
      <c r="H18" s="621"/>
      <c r="I18" s="621"/>
      <c r="J18" s="621"/>
      <c r="K18" s="621"/>
      <c r="L18" s="621"/>
      <c r="M18" s="621"/>
      <c r="N18" s="621"/>
      <c r="O18" s="621"/>
      <c r="P18" s="621"/>
      <c r="Q18" s="622"/>
      <c r="R18" s="623">
        <v>95</v>
      </c>
      <c r="S18" s="624"/>
      <c r="T18" s="624"/>
      <c r="U18" s="624"/>
      <c r="V18" s="624"/>
      <c r="W18" s="624"/>
      <c r="X18" s="624"/>
      <c r="Y18" s="625"/>
      <c r="Z18" s="626">
        <v>0</v>
      </c>
      <c r="AA18" s="626"/>
      <c r="AB18" s="626"/>
      <c r="AC18" s="626"/>
      <c r="AD18" s="627">
        <v>95</v>
      </c>
      <c r="AE18" s="627"/>
      <c r="AF18" s="627"/>
      <c r="AG18" s="627"/>
      <c r="AH18" s="627"/>
      <c r="AI18" s="627"/>
      <c r="AJ18" s="627"/>
      <c r="AK18" s="627"/>
      <c r="AL18" s="628">
        <v>0</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131</v>
      </c>
      <c r="BH18" s="624"/>
      <c r="BI18" s="624"/>
      <c r="BJ18" s="624"/>
      <c r="BK18" s="624"/>
      <c r="BL18" s="624"/>
      <c r="BM18" s="624"/>
      <c r="BN18" s="625"/>
      <c r="BO18" s="626" t="s">
        <v>131</v>
      </c>
      <c r="BP18" s="626"/>
      <c r="BQ18" s="626"/>
      <c r="BR18" s="626"/>
      <c r="BS18" s="627" t="s">
        <v>131</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v>27000</v>
      </c>
      <c r="CS18" s="624"/>
      <c r="CT18" s="624"/>
      <c r="CU18" s="624"/>
      <c r="CV18" s="624"/>
      <c r="CW18" s="624"/>
      <c r="CX18" s="624"/>
      <c r="CY18" s="625"/>
      <c r="CZ18" s="626">
        <v>1.3</v>
      </c>
      <c r="DA18" s="626"/>
      <c r="DB18" s="626"/>
      <c r="DC18" s="626"/>
      <c r="DD18" s="632" t="s">
        <v>131</v>
      </c>
      <c r="DE18" s="624"/>
      <c r="DF18" s="624"/>
      <c r="DG18" s="624"/>
      <c r="DH18" s="624"/>
      <c r="DI18" s="624"/>
      <c r="DJ18" s="624"/>
      <c r="DK18" s="624"/>
      <c r="DL18" s="624"/>
      <c r="DM18" s="624"/>
      <c r="DN18" s="624"/>
      <c r="DO18" s="624"/>
      <c r="DP18" s="625"/>
      <c r="DQ18" s="632">
        <v>27000</v>
      </c>
      <c r="DR18" s="624"/>
      <c r="DS18" s="624"/>
      <c r="DT18" s="624"/>
      <c r="DU18" s="624"/>
      <c r="DV18" s="624"/>
      <c r="DW18" s="624"/>
      <c r="DX18" s="624"/>
      <c r="DY18" s="624"/>
      <c r="DZ18" s="624"/>
      <c r="EA18" s="624"/>
      <c r="EB18" s="624"/>
      <c r="EC18" s="633"/>
    </row>
    <row r="19" spans="2:133" ht="11.25" customHeight="1" x14ac:dyDescent="0.15">
      <c r="B19" s="620" t="s">
        <v>277</v>
      </c>
      <c r="C19" s="621"/>
      <c r="D19" s="621"/>
      <c r="E19" s="621"/>
      <c r="F19" s="621"/>
      <c r="G19" s="621"/>
      <c r="H19" s="621"/>
      <c r="I19" s="621"/>
      <c r="J19" s="621"/>
      <c r="K19" s="621"/>
      <c r="L19" s="621"/>
      <c r="M19" s="621"/>
      <c r="N19" s="621"/>
      <c r="O19" s="621"/>
      <c r="P19" s="621"/>
      <c r="Q19" s="622"/>
      <c r="R19" s="623">
        <v>95</v>
      </c>
      <c r="S19" s="624"/>
      <c r="T19" s="624"/>
      <c r="U19" s="624"/>
      <c r="V19" s="624"/>
      <c r="W19" s="624"/>
      <c r="X19" s="624"/>
      <c r="Y19" s="625"/>
      <c r="Z19" s="626">
        <v>0</v>
      </c>
      <c r="AA19" s="626"/>
      <c r="AB19" s="626"/>
      <c r="AC19" s="626"/>
      <c r="AD19" s="627">
        <v>95</v>
      </c>
      <c r="AE19" s="627"/>
      <c r="AF19" s="627"/>
      <c r="AG19" s="627"/>
      <c r="AH19" s="627"/>
      <c r="AI19" s="627"/>
      <c r="AJ19" s="627"/>
      <c r="AK19" s="627"/>
      <c r="AL19" s="628">
        <v>0</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t="s">
        <v>131</v>
      </c>
      <c r="BH19" s="624"/>
      <c r="BI19" s="624"/>
      <c r="BJ19" s="624"/>
      <c r="BK19" s="624"/>
      <c r="BL19" s="624"/>
      <c r="BM19" s="624"/>
      <c r="BN19" s="625"/>
      <c r="BO19" s="626" t="s">
        <v>140</v>
      </c>
      <c r="BP19" s="626"/>
      <c r="BQ19" s="626"/>
      <c r="BR19" s="626"/>
      <c r="BS19" s="627" t="s">
        <v>234</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140</v>
      </c>
      <c r="CS19" s="624"/>
      <c r="CT19" s="624"/>
      <c r="CU19" s="624"/>
      <c r="CV19" s="624"/>
      <c r="CW19" s="624"/>
      <c r="CX19" s="624"/>
      <c r="CY19" s="625"/>
      <c r="CZ19" s="626" t="s">
        <v>131</v>
      </c>
      <c r="DA19" s="626"/>
      <c r="DB19" s="626"/>
      <c r="DC19" s="626"/>
      <c r="DD19" s="632" t="s">
        <v>131</v>
      </c>
      <c r="DE19" s="624"/>
      <c r="DF19" s="624"/>
      <c r="DG19" s="624"/>
      <c r="DH19" s="624"/>
      <c r="DI19" s="624"/>
      <c r="DJ19" s="624"/>
      <c r="DK19" s="624"/>
      <c r="DL19" s="624"/>
      <c r="DM19" s="624"/>
      <c r="DN19" s="624"/>
      <c r="DO19" s="624"/>
      <c r="DP19" s="625"/>
      <c r="DQ19" s="632" t="s">
        <v>131</v>
      </c>
      <c r="DR19" s="624"/>
      <c r="DS19" s="624"/>
      <c r="DT19" s="624"/>
      <c r="DU19" s="624"/>
      <c r="DV19" s="624"/>
      <c r="DW19" s="624"/>
      <c r="DX19" s="624"/>
      <c r="DY19" s="624"/>
      <c r="DZ19" s="624"/>
      <c r="EA19" s="624"/>
      <c r="EB19" s="624"/>
      <c r="EC19" s="633"/>
    </row>
    <row r="20" spans="2:133" ht="11.25" customHeight="1" x14ac:dyDescent="0.15">
      <c r="B20" s="636" t="s">
        <v>280</v>
      </c>
      <c r="C20" s="637"/>
      <c r="D20" s="637"/>
      <c r="E20" s="637"/>
      <c r="F20" s="637"/>
      <c r="G20" s="637"/>
      <c r="H20" s="637"/>
      <c r="I20" s="637"/>
      <c r="J20" s="637"/>
      <c r="K20" s="637"/>
      <c r="L20" s="637"/>
      <c r="M20" s="637"/>
      <c r="N20" s="637"/>
      <c r="O20" s="637"/>
      <c r="P20" s="637"/>
      <c r="Q20" s="638"/>
      <c r="R20" s="623" t="s">
        <v>234</v>
      </c>
      <c r="S20" s="624"/>
      <c r="T20" s="624"/>
      <c r="U20" s="624"/>
      <c r="V20" s="624"/>
      <c r="W20" s="624"/>
      <c r="X20" s="624"/>
      <c r="Y20" s="625"/>
      <c r="Z20" s="626" t="s">
        <v>131</v>
      </c>
      <c r="AA20" s="626"/>
      <c r="AB20" s="626"/>
      <c r="AC20" s="626"/>
      <c r="AD20" s="627" t="s">
        <v>234</v>
      </c>
      <c r="AE20" s="627"/>
      <c r="AF20" s="627"/>
      <c r="AG20" s="627"/>
      <c r="AH20" s="627"/>
      <c r="AI20" s="627"/>
      <c r="AJ20" s="627"/>
      <c r="AK20" s="627"/>
      <c r="AL20" s="628" t="s">
        <v>131</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t="s">
        <v>140</v>
      </c>
      <c r="BH20" s="624"/>
      <c r="BI20" s="624"/>
      <c r="BJ20" s="624"/>
      <c r="BK20" s="624"/>
      <c r="BL20" s="624"/>
      <c r="BM20" s="624"/>
      <c r="BN20" s="625"/>
      <c r="BO20" s="626" t="s">
        <v>234</v>
      </c>
      <c r="BP20" s="626"/>
      <c r="BQ20" s="626"/>
      <c r="BR20" s="626"/>
      <c r="BS20" s="627" t="s">
        <v>131</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2153483</v>
      </c>
      <c r="CS20" s="624"/>
      <c r="CT20" s="624"/>
      <c r="CU20" s="624"/>
      <c r="CV20" s="624"/>
      <c r="CW20" s="624"/>
      <c r="CX20" s="624"/>
      <c r="CY20" s="625"/>
      <c r="CZ20" s="626">
        <v>100</v>
      </c>
      <c r="DA20" s="626"/>
      <c r="DB20" s="626"/>
      <c r="DC20" s="626"/>
      <c r="DD20" s="632">
        <v>616285</v>
      </c>
      <c r="DE20" s="624"/>
      <c r="DF20" s="624"/>
      <c r="DG20" s="624"/>
      <c r="DH20" s="624"/>
      <c r="DI20" s="624"/>
      <c r="DJ20" s="624"/>
      <c r="DK20" s="624"/>
      <c r="DL20" s="624"/>
      <c r="DM20" s="624"/>
      <c r="DN20" s="624"/>
      <c r="DO20" s="624"/>
      <c r="DP20" s="625"/>
      <c r="DQ20" s="632">
        <v>1138669</v>
      </c>
      <c r="DR20" s="624"/>
      <c r="DS20" s="624"/>
      <c r="DT20" s="624"/>
      <c r="DU20" s="624"/>
      <c r="DV20" s="624"/>
      <c r="DW20" s="624"/>
      <c r="DX20" s="624"/>
      <c r="DY20" s="624"/>
      <c r="DZ20" s="624"/>
      <c r="EA20" s="624"/>
      <c r="EB20" s="624"/>
      <c r="EC20" s="633"/>
    </row>
    <row r="21" spans="2:133" ht="11.25" customHeight="1" x14ac:dyDescent="0.15">
      <c r="B21" s="620" t="s">
        <v>283</v>
      </c>
      <c r="C21" s="621"/>
      <c r="D21" s="621"/>
      <c r="E21" s="621"/>
      <c r="F21" s="621"/>
      <c r="G21" s="621"/>
      <c r="H21" s="621"/>
      <c r="I21" s="621"/>
      <c r="J21" s="621"/>
      <c r="K21" s="621"/>
      <c r="L21" s="621"/>
      <c r="M21" s="621"/>
      <c r="N21" s="621"/>
      <c r="O21" s="621"/>
      <c r="P21" s="621"/>
      <c r="Q21" s="622"/>
      <c r="R21" s="623">
        <v>900377</v>
      </c>
      <c r="S21" s="624"/>
      <c r="T21" s="624"/>
      <c r="U21" s="624"/>
      <c r="V21" s="624"/>
      <c r="W21" s="624"/>
      <c r="X21" s="624"/>
      <c r="Y21" s="625"/>
      <c r="Z21" s="626">
        <v>36.4</v>
      </c>
      <c r="AA21" s="626"/>
      <c r="AB21" s="626"/>
      <c r="AC21" s="626"/>
      <c r="AD21" s="627">
        <v>650151</v>
      </c>
      <c r="AE21" s="627"/>
      <c r="AF21" s="627"/>
      <c r="AG21" s="627"/>
      <c r="AH21" s="627"/>
      <c r="AI21" s="627"/>
      <c r="AJ21" s="627"/>
      <c r="AK21" s="627"/>
      <c r="AL21" s="628">
        <v>86.3</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t="s">
        <v>131</v>
      </c>
      <c r="BH21" s="624"/>
      <c r="BI21" s="624"/>
      <c r="BJ21" s="624"/>
      <c r="BK21" s="624"/>
      <c r="BL21" s="624"/>
      <c r="BM21" s="624"/>
      <c r="BN21" s="625"/>
      <c r="BO21" s="626" t="s">
        <v>234</v>
      </c>
      <c r="BP21" s="626"/>
      <c r="BQ21" s="626"/>
      <c r="BR21" s="626"/>
      <c r="BS21" s="627" t="s">
        <v>131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285</v>
      </c>
      <c r="C22" s="621"/>
      <c r="D22" s="621"/>
      <c r="E22" s="621"/>
      <c r="F22" s="621"/>
      <c r="G22" s="621"/>
      <c r="H22" s="621"/>
      <c r="I22" s="621"/>
      <c r="J22" s="621"/>
      <c r="K22" s="621"/>
      <c r="L22" s="621"/>
      <c r="M22" s="621"/>
      <c r="N22" s="621"/>
      <c r="O22" s="621"/>
      <c r="P22" s="621"/>
      <c r="Q22" s="622"/>
      <c r="R22" s="623">
        <v>650151</v>
      </c>
      <c r="S22" s="624"/>
      <c r="T22" s="624"/>
      <c r="U22" s="624"/>
      <c r="V22" s="624"/>
      <c r="W22" s="624"/>
      <c r="X22" s="624"/>
      <c r="Y22" s="625"/>
      <c r="Z22" s="626">
        <v>26.3</v>
      </c>
      <c r="AA22" s="626"/>
      <c r="AB22" s="626"/>
      <c r="AC22" s="626"/>
      <c r="AD22" s="627">
        <v>650151</v>
      </c>
      <c r="AE22" s="627"/>
      <c r="AF22" s="627"/>
      <c r="AG22" s="627"/>
      <c r="AH22" s="627"/>
      <c r="AI22" s="627"/>
      <c r="AJ22" s="627"/>
      <c r="AK22" s="627"/>
      <c r="AL22" s="628">
        <v>86.3</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t="s">
        <v>131</v>
      </c>
      <c r="BH22" s="624"/>
      <c r="BI22" s="624"/>
      <c r="BJ22" s="624"/>
      <c r="BK22" s="624"/>
      <c r="BL22" s="624"/>
      <c r="BM22" s="624"/>
      <c r="BN22" s="625"/>
      <c r="BO22" s="626" t="s">
        <v>131</v>
      </c>
      <c r="BP22" s="626"/>
      <c r="BQ22" s="626"/>
      <c r="BR22" s="626"/>
      <c r="BS22" s="627" t="s">
        <v>131</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288</v>
      </c>
      <c r="C23" s="621"/>
      <c r="D23" s="621"/>
      <c r="E23" s="621"/>
      <c r="F23" s="621"/>
      <c r="G23" s="621"/>
      <c r="H23" s="621"/>
      <c r="I23" s="621"/>
      <c r="J23" s="621"/>
      <c r="K23" s="621"/>
      <c r="L23" s="621"/>
      <c r="M23" s="621"/>
      <c r="N23" s="621"/>
      <c r="O23" s="621"/>
      <c r="P23" s="621"/>
      <c r="Q23" s="622"/>
      <c r="R23" s="623">
        <v>250226</v>
      </c>
      <c r="S23" s="624"/>
      <c r="T23" s="624"/>
      <c r="U23" s="624"/>
      <c r="V23" s="624"/>
      <c r="W23" s="624"/>
      <c r="X23" s="624"/>
      <c r="Y23" s="625"/>
      <c r="Z23" s="626">
        <v>10.1</v>
      </c>
      <c r="AA23" s="626"/>
      <c r="AB23" s="626"/>
      <c r="AC23" s="626"/>
      <c r="AD23" s="627" t="s">
        <v>234</v>
      </c>
      <c r="AE23" s="627"/>
      <c r="AF23" s="627"/>
      <c r="AG23" s="627"/>
      <c r="AH23" s="627"/>
      <c r="AI23" s="627"/>
      <c r="AJ23" s="627"/>
      <c r="AK23" s="627"/>
      <c r="AL23" s="628" t="s">
        <v>140</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t="s">
        <v>131</v>
      </c>
      <c r="BH23" s="624"/>
      <c r="BI23" s="624"/>
      <c r="BJ23" s="624"/>
      <c r="BK23" s="624"/>
      <c r="BL23" s="624"/>
      <c r="BM23" s="624"/>
      <c r="BN23" s="625"/>
      <c r="BO23" s="626" t="s">
        <v>131</v>
      </c>
      <c r="BP23" s="626"/>
      <c r="BQ23" s="626"/>
      <c r="BR23" s="626"/>
      <c r="BS23" s="627" t="s">
        <v>140</v>
      </c>
      <c r="BT23" s="627"/>
      <c r="BU23" s="627"/>
      <c r="BV23" s="627"/>
      <c r="BW23" s="627"/>
      <c r="BX23" s="627"/>
      <c r="BY23" s="627"/>
      <c r="BZ23" s="627"/>
      <c r="CA23" s="627"/>
      <c r="CB23" s="631"/>
      <c r="CD23" s="605" t="s">
        <v>228</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0" t="s">
        <v>293</v>
      </c>
      <c r="DM23" s="651"/>
      <c r="DN23" s="651"/>
      <c r="DO23" s="651"/>
      <c r="DP23" s="651"/>
      <c r="DQ23" s="651"/>
      <c r="DR23" s="651"/>
      <c r="DS23" s="651"/>
      <c r="DT23" s="651"/>
      <c r="DU23" s="651"/>
      <c r="DV23" s="652"/>
      <c r="DW23" s="605" t="s">
        <v>294</v>
      </c>
      <c r="DX23" s="606"/>
      <c r="DY23" s="606"/>
      <c r="DZ23" s="606"/>
      <c r="EA23" s="606"/>
      <c r="EB23" s="606"/>
      <c r="EC23" s="607"/>
    </row>
    <row r="24" spans="2:133" ht="11.25" customHeight="1" x14ac:dyDescent="0.15">
      <c r="B24" s="620" t="s">
        <v>295</v>
      </c>
      <c r="C24" s="621"/>
      <c r="D24" s="621"/>
      <c r="E24" s="621"/>
      <c r="F24" s="621"/>
      <c r="G24" s="621"/>
      <c r="H24" s="621"/>
      <c r="I24" s="621"/>
      <c r="J24" s="621"/>
      <c r="K24" s="621"/>
      <c r="L24" s="621"/>
      <c r="M24" s="621"/>
      <c r="N24" s="621"/>
      <c r="O24" s="621"/>
      <c r="P24" s="621"/>
      <c r="Q24" s="622"/>
      <c r="R24" s="623" t="s">
        <v>140</v>
      </c>
      <c r="S24" s="624"/>
      <c r="T24" s="624"/>
      <c r="U24" s="624"/>
      <c r="V24" s="624"/>
      <c r="W24" s="624"/>
      <c r="X24" s="624"/>
      <c r="Y24" s="625"/>
      <c r="Z24" s="626" t="s">
        <v>234</v>
      </c>
      <c r="AA24" s="626"/>
      <c r="AB24" s="626"/>
      <c r="AC24" s="626"/>
      <c r="AD24" s="627" t="s">
        <v>234</v>
      </c>
      <c r="AE24" s="627"/>
      <c r="AF24" s="627"/>
      <c r="AG24" s="627"/>
      <c r="AH24" s="627"/>
      <c r="AI24" s="627"/>
      <c r="AJ24" s="627"/>
      <c r="AK24" s="627"/>
      <c r="AL24" s="628" t="s">
        <v>140</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140</v>
      </c>
      <c r="BH24" s="624"/>
      <c r="BI24" s="624"/>
      <c r="BJ24" s="624"/>
      <c r="BK24" s="624"/>
      <c r="BL24" s="624"/>
      <c r="BM24" s="624"/>
      <c r="BN24" s="625"/>
      <c r="BO24" s="626" t="s">
        <v>140</v>
      </c>
      <c r="BP24" s="626"/>
      <c r="BQ24" s="626"/>
      <c r="BR24" s="626"/>
      <c r="BS24" s="627" t="s">
        <v>234</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619626</v>
      </c>
      <c r="CS24" s="613"/>
      <c r="CT24" s="613"/>
      <c r="CU24" s="613"/>
      <c r="CV24" s="613"/>
      <c r="CW24" s="613"/>
      <c r="CX24" s="613"/>
      <c r="CY24" s="614"/>
      <c r="CZ24" s="617">
        <v>28.8</v>
      </c>
      <c r="DA24" s="618"/>
      <c r="DB24" s="618"/>
      <c r="DC24" s="634"/>
      <c r="DD24" s="655">
        <v>501904</v>
      </c>
      <c r="DE24" s="613"/>
      <c r="DF24" s="613"/>
      <c r="DG24" s="613"/>
      <c r="DH24" s="613"/>
      <c r="DI24" s="613"/>
      <c r="DJ24" s="613"/>
      <c r="DK24" s="614"/>
      <c r="DL24" s="655">
        <v>446865</v>
      </c>
      <c r="DM24" s="613"/>
      <c r="DN24" s="613"/>
      <c r="DO24" s="613"/>
      <c r="DP24" s="613"/>
      <c r="DQ24" s="613"/>
      <c r="DR24" s="613"/>
      <c r="DS24" s="613"/>
      <c r="DT24" s="613"/>
      <c r="DU24" s="613"/>
      <c r="DV24" s="614"/>
      <c r="DW24" s="617">
        <v>58.9</v>
      </c>
      <c r="DX24" s="618"/>
      <c r="DY24" s="618"/>
      <c r="DZ24" s="618"/>
      <c r="EA24" s="618"/>
      <c r="EB24" s="618"/>
      <c r="EC24" s="619"/>
    </row>
    <row r="25" spans="2:133" ht="11.25" customHeight="1" x14ac:dyDescent="0.15">
      <c r="B25" s="620" t="s">
        <v>298</v>
      </c>
      <c r="C25" s="621"/>
      <c r="D25" s="621"/>
      <c r="E25" s="621"/>
      <c r="F25" s="621"/>
      <c r="G25" s="621"/>
      <c r="H25" s="621"/>
      <c r="I25" s="621"/>
      <c r="J25" s="621"/>
      <c r="K25" s="621"/>
      <c r="L25" s="621"/>
      <c r="M25" s="621"/>
      <c r="N25" s="621"/>
      <c r="O25" s="621"/>
      <c r="P25" s="621"/>
      <c r="Q25" s="622"/>
      <c r="R25" s="623">
        <v>981349</v>
      </c>
      <c r="S25" s="624"/>
      <c r="T25" s="624"/>
      <c r="U25" s="624"/>
      <c r="V25" s="624"/>
      <c r="W25" s="624"/>
      <c r="X25" s="624"/>
      <c r="Y25" s="625"/>
      <c r="Z25" s="626">
        <v>39.700000000000003</v>
      </c>
      <c r="AA25" s="626"/>
      <c r="AB25" s="626"/>
      <c r="AC25" s="626"/>
      <c r="AD25" s="627">
        <v>731123</v>
      </c>
      <c r="AE25" s="627"/>
      <c r="AF25" s="627"/>
      <c r="AG25" s="627"/>
      <c r="AH25" s="627"/>
      <c r="AI25" s="627"/>
      <c r="AJ25" s="627"/>
      <c r="AK25" s="627"/>
      <c r="AL25" s="628">
        <v>97.1</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131</v>
      </c>
      <c r="BH25" s="624"/>
      <c r="BI25" s="624"/>
      <c r="BJ25" s="624"/>
      <c r="BK25" s="624"/>
      <c r="BL25" s="624"/>
      <c r="BM25" s="624"/>
      <c r="BN25" s="625"/>
      <c r="BO25" s="626" t="s">
        <v>140</v>
      </c>
      <c r="BP25" s="626"/>
      <c r="BQ25" s="626"/>
      <c r="BR25" s="626"/>
      <c r="BS25" s="627" t="s">
        <v>234</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414135</v>
      </c>
      <c r="CS25" s="656"/>
      <c r="CT25" s="656"/>
      <c r="CU25" s="656"/>
      <c r="CV25" s="656"/>
      <c r="CW25" s="656"/>
      <c r="CX25" s="656"/>
      <c r="CY25" s="657"/>
      <c r="CZ25" s="628">
        <v>19.2</v>
      </c>
      <c r="DA25" s="653"/>
      <c r="DB25" s="653"/>
      <c r="DC25" s="658"/>
      <c r="DD25" s="632">
        <v>336192</v>
      </c>
      <c r="DE25" s="656"/>
      <c r="DF25" s="656"/>
      <c r="DG25" s="656"/>
      <c r="DH25" s="656"/>
      <c r="DI25" s="656"/>
      <c r="DJ25" s="656"/>
      <c r="DK25" s="657"/>
      <c r="DL25" s="632">
        <v>286740</v>
      </c>
      <c r="DM25" s="656"/>
      <c r="DN25" s="656"/>
      <c r="DO25" s="656"/>
      <c r="DP25" s="656"/>
      <c r="DQ25" s="656"/>
      <c r="DR25" s="656"/>
      <c r="DS25" s="656"/>
      <c r="DT25" s="656"/>
      <c r="DU25" s="656"/>
      <c r="DV25" s="657"/>
      <c r="DW25" s="628">
        <v>37.799999999999997</v>
      </c>
      <c r="DX25" s="653"/>
      <c r="DY25" s="653"/>
      <c r="DZ25" s="653"/>
      <c r="EA25" s="653"/>
      <c r="EB25" s="653"/>
      <c r="EC25" s="654"/>
    </row>
    <row r="26" spans="2:133" ht="11.25" customHeight="1" x14ac:dyDescent="0.15">
      <c r="B26" s="620" t="s">
        <v>301</v>
      </c>
      <c r="C26" s="621"/>
      <c r="D26" s="621"/>
      <c r="E26" s="621"/>
      <c r="F26" s="621"/>
      <c r="G26" s="621"/>
      <c r="H26" s="621"/>
      <c r="I26" s="621"/>
      <c r="J26" s="621"/>
      <c r="K26" s="621"/>
      <c r="L26" s="621"/>
      <c r="M26" s="621"/>
      <c r="N26" s="621"/>
      <c r="O26" s="621"/>
      <c r="P26" s="621"/>
      <c r="Q26" s="622"/>
      <c r="R26" s="623" t="s">
        <v>131</v>
      </c>
      <c r="S26" s="624"/>
      <c r="T26" s="624"/>
      <c r="U26" s="624"/>
      <c r="V26" s="624"/>
      <c r="W26" s="624"/>
      <c r="X26" s="624"/>
      <c r="Y26" s="625"/>
      <c r="Z26" s="626" t="s">
        <v>140</v>
      </c>
      <c r="AA26" s="626"/>
      <c r="AB26" s="626"/>
      <c r="AC26" s="626"/>
      <c r="AD26" s="627" t="s">
        <v>140</v>
      </c>
      <c r="AE26" s="627"/>
      <c r="AF26" s="627"/>
      <c r="AG26" s="627"/>
      <c r="AH26" s="627"/>
      <c r="AI26" s="627"/>
      <c r="AJ26" s="627"/>
      <c r="AK26" s="627"/>
      <c r="AL26" s="628" t="s">
        <v>131</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234</v>
      </c>
      <c r="BH26" s="624"/>
      <c r="BI26" s="624"/>
      <c r="BJ26" s="624"/>
      <c r="BK26" s="624"/>
      <c r="BL26" s="624"/>
      <c r="BM26" s="624"/>
      <c r="BN26" s="625"/>
      <c r="BO26" s="626" t="s">
        <v>131</v>
      </c>
      <c r="BP26" s="626"/>
      <c r="BQ26" s="626"/>
      <c r="BR26" s="626"/>
      <c r="BS26" s="627" t="s">
        <v>131</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151691</v>
      </c>
      <c r="CS26" s="624"/>
      <c r="CT26" s="624"/>
      <c r="CU26" s="624"/>
      <c r="CV26" s="624"/>
      <c r="CW26" s="624"/>
      <c r="CX26" s="624"/>
      <c r="CY26" s="625"/>
      <c r="CZ26" s="628">
        <v>7</v>
      </c>
      <c r="DA26" s="653"/>
      <c r="DB26" s="653"/>
      <c r="DC26" s="658"/>
      <c r="DD26" s="632">
        <v>131886</v>
      </c>
      <c r="DE26" s="624"/>
      <c r="DF26" s="624"/>
      <c r="DG26" s="624"/>
      <c r="DH26" s="624"/>
      <c r="DI26" s="624"/>
      <c r="DJ26" s="624"/>
      <c r="DK26" s="625"/>
      <c r="DL26" s="632" t="s">
        <v>131</v>
      </c>
      <c r="DM26" s="624"/>
      <c r="DN26" s="624"/>
      <c r="DO26" s="624"/>
      <c r="DP26" s="624"/>
      <c r="DQ26" s="624"/>
      <c r="DR26" s="624"/>
      <c r="DS26" s="624"/>
      <c r="DT26" s="624"/>
      <c r="DU26" s="624"/>
      <c r="DV26" s="625"/>
      <c r="DW26" s="628" t="s">
        <v>131</v>
      </c>
      <c r="DX26" s="653"/>
      <c r="DY26" s="653"/>
      <c r="DZ26" s="653"/>
      <c r="EA26" s="653"/>
      <c r="EB26" s="653"/>
      <c r="EC26" s="654"/>
    </row>
    <row r="27" spans="2:133" ht="11.25" customHeight="1" x14ac:dyDescent="0.15">
      <c r="B27" s="620" t="s">
        <v>304</v>
      </c>
      <c r="C27" s="621"/>
      <c r="D27" s="621"/>
      <c r="E27" s="621"/>
      <c r="F27" s="621"/>
      <c r="G27" s="621"/>
      <c r="H27" s="621"/>
      <c r="I27" s="621"/>
      <c r="J27" s="621"/>
      <c r="K27" s="621"/>
      <c r="L27" s="621"/>
      <c r="M27" s="621"/>
      <c r="N27" s="621"/>
      <c r="O27" s="621"/>
      <c r="P27" s="621"/>
      <c r="Q27" s="622"/>
      <c r="R27" s="623">
        <v>1535</v>
      </c>
      <c r="S27" s="624"/>
      <c r="T27" s="624"/>
      <c r="U27" s="624"/>
      <c r="V27" s="624"/>
      <c r="W27" s="624"/>
      <c r="X27" s="624"/>
      <c r="Y27" s="625"/>
      <c r="Z27" s="626">
        <v>0.1</v>
      </c>
      <c r="AA27" s="626"/>
      <c r="AB27" s="626"/>
      <c r="AC27" s="626"/>
      <c r="AD27" s="627">
        <v>131</v>
      </c>
      <c r="AE27" s="627"/>
      <c r="AF27" s="627"/>
      <c r="AG27" s="627"/>
      <c r="AH27" s="627"/>
      <c r="AI27" s="627"/>
      <c r="AJ27" s="627"/>
      <c r="AK27" s="627"/>
      <c r="AL27" s="628">
        <v>0</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56214</v>
      </c>
      <c r="BH27" s="624"/>
      <c r="BI27" s="624"/>
      <c r="BJ27" s="624"/>
      <c r="BK27" s="624"/>
      <c r="BL27" s="624"/>
      <c r="BM27" s="624"/>
      <c r="BN27" s="625"/>
      <c r="BO27" s="626">
        <v>100</v>
      </c>
      <c r="BP27" s="626"/>
      <c r="BQ27" s="626"/>
      <c r="BR27" s="626"/>
      <c r="BS27" s="627" t="s">
        <v>234</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63463</v>
      </c>
      <c r="CS27" s="656"/>
      <c r="CT27" s="656"/>
      <c r="CU27" s="656"/>
      <c r="CV27" s="656"/>
      <c r="CW27" s="656"/>
      <c r="CX27" s="656"/>
      <c r="CY27" s="657"/>
      <c r="CZ27" s="628">
        <v>2.9</v>
      </c>
      <c r="DA27" s="653"/>
      <c r="DB27" s="653"/>
      <c r="DC27" s="658"/>
      <c r="DD27" s="632">
        <v>23684</v>
      </c>
      <c r="DE27" s="656"/>
      <c r="DF27" s="656"/>
      <c r="DG27" s="656"/>
      <c r="DH27" s="656"/>
      <c r="DI27" s="656"/>
      <c r="DJ27" s="656"/>
      <c r="DK27" s="657"/>
      <c r="DL27" s="632">
        <v>18097</v>
      </c>
      <c r="DM27" s="656"/>
      <c r="DN27" s="656"/>
      <c r="DO27" s="656"/>
      <c r="DP27" s="656"/>
      <c r="DQ27" s="656"/>
      <c r="DR27" s="656"/>
      <c r="DS27" s="656"/>
      <c r="DT27" s="656"/>
      <c r="DU27" s="656"/>
      <c r="DV27" s="657"/>
      <c r="DW27" s="628">
        <v>2.4</v>
      </c>
      <c r="DX27" s="653"/>
      <c r="DY27" s="653"/>
      <c r="DZ27" s="653"/>
      <c r="EA27" s="653"/>
      <c r="EB27" s="653"/>
      <c r="EC27" s="654"/>
    </row>
    <row r="28" spans="2:133" ht="11.25" customHeight="1" x14ac:dyDescent="0.15">
      <c r="B28" s="620" t="s">
        <v>307</v>
      </c>
      <c r="C28" s="621"/>
      <c r="D28" s="621"/>
      <c r="E28" s="621"/>
      <c r="F28" s="621"/>
      <c r="G28" s="621"/>
      <c r="H28" s="621"/>
      <c r="I28" s="621"/>
      <c r="J28" s="621"/>
      <c r="K28" s="621"/>
      <c r="L28" s="621"/>
      <c r="M28" s="621"/>
      <c r="N28" s="621"/>
      <c r="O28" s="621"/>
      <c r="P28" s="621"/>
      <c r="Q28" s="622"/>
      <c r="R28" s="623">
        <v>11187</v>
      </c>
      <c r="S28" s="624"/>
      <c r="T28" s="624"/>
      <c r="U28" s="624"/>
      <c r="V28" s="624"/>
      <c r="W28" s="624"/>
      <c r="X28" s="624"/>
      <c r="Y28" s="625"/>
      <c r="Z28" s="626">
        <v>0.5</v>
      </c>
      <c r="AA28" s="626"/>
      <c r="AB28" s="626"/>
      <c r="AC28" s="626"/>
      <c r="AD28" s="627">
        <v>240</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142028</v>
      </c>
      <c r="CS28" s="624"/>
      <c r="CT28" s="624"/>
      <c r="CU28" s="624"/>
      <c r="CV28" s="624"/>
      <c r="CW28" s="624"/>
      <c r="CX28" s="624"/>
      <c r="CY28" s="625"/>
      <c r="CZ28" s="628">
        <v>6.6</v>
      </c>
      <c r="DA28" s="653"/>
      <c r="DB28" s="653"/>
      <c r="DC28" s="658"/>
      <c r="DD28" s="632">
        <v>142028</v>
      </c>
      <c r="DE28" s="624"/>
      <c r="DF28" s="624"/>
      <c r="DG28" s="624"/>
      <c r="DH28" s="624"/>
      <c r="DI28" s="624"/>
      <c r="DJ28" s="624"/>
      <c r="DK28" s="625"/>
      <c r="DL28" s="632">
        <v>142028</v>
      </c>
      <c r="DM28" s="624"/>
      <c r="DN28" s="624"/>
      <c r="DO28" s="624"/>
      <c r="DP28" s="624"/>
      <c r="DQ28" s="624"/>
      <c r="DR28" s="624"/>
      <c r="DS28" s="624"/>
      <c r="DT28" s="624"/>
      <c r="DU28" s="624"/>
      <c r="DV28" s="625"/>
      <c r="DW28" s="628">
        <v>18.7</v>
      </c>
      <c r="DX28" s="653"/>
      <c r="DY28" s="653"/>
      <c r="DZ28" s="653"/>
      <c r="EA28" s="653"/>
      <c r="EB28" s="653"/>
      <c r="EC28" s="654"/>
    </row>
    <row r="29" spans="2:133" ht="11.25" customHeight="1" x14ac:dyDescent="0.15">
      <c r="B29" s="620" t="s">
        <v>309</v>
      </c>
      <c r="C29" s="621"/>
      <c r="D29" s="621"/>
      <c r="E29" s="621"/>
      <c r="F29" s="621"/>
      <c r="G29" s="621"/>
      <c r="H29" s="621"/>
      <c r="I29" s="621"/>
      <c r="J29" s="621"/>
      <c r="K29" s="621"/>
      <c r="L29" s="621"/>
      <c r="M29" s="621"/>
      <c r="N29" s="621"/>
      <c r="O29" s="621"/>
      <c r="P29" s="621"/>
      <c r="Q29" s="622"/>
      <c r="R29" s="623">
        <v>822</v>
      </c>
      <c r="S29" s="624"/>
      <c r="T29" s="624"/>
      <c r="U29" s="624"/>
      <c r="V29" s="624"/>
      <c r="W29" s="624"/>
      <c r="X29" s="624"/>
      <c r="Y29" s="625"/>
      <c r="Z29" s="626">
        <v>0</v>
      </c>
      <c r="AA29" s="626"/>
      <c r="AB29" s="626"/>
      <c r="AC29" s="626"/>
      <c r="AD29" s="627" t="s">
        <v>131</v>
      </c>
      <c r="AE29" s="627"/>
      <c r="AF29" s="627"/>
      <c r="AG29" s="627"/>
      <c r="AH29" s="627"/>
      <c r="AI29" s="627"/>
      <c r="AJ29" s="627"/>
      <c r="AK29" s="627"/>
      <c r="AL29" s="628" t="s">
        <v>131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310</v>
      </c>
      <c r="CE29" s="662"/>
      <c r="CF29" s="620" t="s">
        <v>71</v>
      </c>
      <c r="CG29" s="621"/>
      <c r="CH29" s="621"/>
      <c r="CI29" s="621"/>
      <c r="CJ29" s="621"/>
      <c r="CK29" s="621"/>
      <c r="CL29" s="621"/>
      <c r="CM29" s="621"/>
      <c r="CN29" s="621"/>
      <c r="CO29" s="621"/>
      <c r="CP29" s="621"/>
      <c r="CQ29" s="622"/>
      <c r="CR29" s="623">
        <v>142028</v>
      </c>
      <c r="CS29" s="656"/>
      <c r="CT29" s="656"/>
      <c r="CU29" s="656"/>
      <c r="CV29" s="656"/>
      <c r="CW29" s="656"/>
      <c r="CX29" s="656"/>
      <c r="CY29" s="657"/>
      <c r="CZ29" s="628">
        <v>6.6</v>
      </c>
      <c r="DA29" s="653"/>
      <c r="DB29" s="653"/>
      <c r="DC29" s="658"/>
      <c r="DD29" s="632">
        <v>142028</v>
      </c>
      <c r="DE29" s="656"/>
      <c r="DF29" s="656"/>
      <c r="DG29" s="656"/>
      <c r="DH29" s="656"/>
      <c r="DI29" s="656"/>
      <c r="DJ29" s="656"/>
      <c r="DK29" s="657"/>
      <c r="DL29" s="632">
        <v>142028</v>
      </c>
      <c r="DM29" s="656"/>
      <c r="DN29" s="656"/>
      <c r="DO29" s="656"/>
      <c r="DP29" s="656"/>
      <c r="DQ29" s="656"/>
      <c r="DR29" s="656"/>
      <c r="DS29" s="656"/>
      <c r="DT29" s="656"/>
      <c r="DU29" s="656"/>
      <c r="DV29" s="657"/>
      <c r="DW29" s="628">
        <v>18.7</v>
      </c>
      <c r="DX29" s="653"/>
      <c r="DY29" s="653"/>
      <c r="DZ29" s="653"/>
      <c r="EA29" s="653"/>
      <c r="EB29" s="653"/>
      <c r="EC29" s="654"/>
    </row>
    <row r="30" spans="2:133" ht="11.25" customHeight="1" x14ac:dyDescent="0.15">
      <c r="B30" s="620" t="s">
        <v>311</v>
      </c>
      <c r="C30" s="621"/>
      <c r="D30" s="621"/>
      <c r="E30" s="621"/>
      <c r="F30" s="621"/>
      <c r="G30" s="621"/>
      <c r="H30" s="621"/>
      <c r="I30" s="621"/>
      <c r="J30" s="621"/>
      <c r="K30" s="621"/>
      <c r="L30" s="621"/>
      <c r="M30" s="621"/>
      <c r="N30" s="621"/>
      <c r="O30" s="621"/>
      <c r="P30" s="621"/>
      <c r="Q30" s="622"/>
      <c r="R30" s="623">
        <v>121795</v>
      </c>
      <c r="S30" s="624"/>
      <c r="T30" s="624"/>
      <c r="U30" s="624"/>
      <c r="V30" s="624"/>
      <c r="W30" s="624"/>
      <c r="X30" s="624"/>
      <c r="Y30" s="625"/>
      <c r="Z30" s="626">
        <v>4.9000000000000004</v>
      </c>
      <c r="AA30" s="626"/>
      <c r="AB30" s="626"/>
      <c r="AC30" s="626"/>
      <c r="AD30" s="627" t="s">
        <v>234</v>
      </c>
      <c r="AE30" s="627"/>
      <c r="AF30" s="627"/>
      <c r="AG30" s="627"/>
      <c r="AH30" s="627"/>
      <c r="AI30" s="627"/>
      <c r="AJ30" s="627"/>
      <c r="AK30" s="627"/>
      <c r="AL30" s="628" t="s">
        <v>234</v>
      </c>
      <c r="AM30" s="629"/>
      <c r="AN30" s="629"/>
      <c r="AO30" s="630"/>
      <c r="AP30" s="605" t="s">
        <v>228</v>
      </c>
      <c r="AQ30" s="606"/>
      <c r="AR30" s="606"/>
      <c r="AS30" s="606"/>
      <c r="AT30" s="606"/>
      <c r="AU30" s="606"/>
      <c r="AV30" s="606"/>
      <c r="AW30" s="606"/>
      <c r="AX30" s="606"/>
      <c r="AY30" s="606"/>
      <c r="AZ30" s="606"/>
      <c r="BA30" s="606"/>
      <c r="BB30" s="606"/>
      <c r="BC30" s="606"/>
      <c r="BD30" s="606"/>
      <c r="BE30" s="606"/>
      <c r="BF30" s="607"/>
      <c r="BG30" s="605" t="s">
        <v>312</v>
      </c>
      <c r="BH30" s="659"/>
      <c r="BI30" s="659"/>
      <c r="BJ30" s="659"/>
      <c r="BK30" s="659"/>
      <c r="BL30" s="659"/>
      <c r="BM30" s="659"/>
      <c r="BN30" s="659"/>
      <c r="BO30" s="659"/>
      <c r="BP30" s="659"/>
      <c r="BQ30" s="660"/>
      <c r="BR30" s="605" t="s">
        <v>313</v>
      </c>
      <c r="BS30" s="659"/>
      <c r="BT30" s="659"/>
      <c r="BU30" s="659"/>
      <c r="BV30" s="659"/>
      <c r="BW30" s="659"/>
      <c r="BX30" s="659"/>
      <c r="BY30" s="659"/>
      <c r="BZ30" s="659"/>
      <c r="CA30" s="659"/>
      <c r="CB30" s="660"/>
      <c r="CD30" s="663"/>
      <c r="CE30" s="664"/>
      <c r="CF30" s="620" t="s">
        <v>314</v>
      </c>
      <c r="CG30" s="621"/>
      <c r="CH30" s="621"/>
      <c r="CI30" s="621"/>
      <c r="CJ30" s="621"/>
      <c r="CK30" s="621"/>
      <c r="CL30" s="621"/>
      <c r="CM30" s="621"/>
      <c r="CN30" s="621"/>
      <c r="CO30" s="621"/>
      <c r="CP30" s="621"/>
      <c r="CQ30" s="622"/>
      <c r="CR30" s="623">
        <v>135217</v>
      </c>
      <c r="CS30" s="624"/>
      <c r="CT30" s="624"/>
      <c r="CU30" s="624"/>
      <c r="CV30" s="624"/>
      <c r="CW30" s="624"/>
      <c r="CX30" s="624"/>
      <c r="CY30" s="625"/>
      <c r="CZ30" s="628">
        <v>6.3</v>
      </c>
      <c r="DA30" s="653"/>
      <c r="DB30" s="653"/>
      <c r="DC30" s="658"/>
      <c r="DD30" s="632">
        <v>135217</v>
      </c>
      <c r="DE30" s="624"/>
      <c r="DF30" s="624"/>
      <c r="DG30" s="624"/>
      <c r="DH30" s="624"/>
      <c r="DI30" s="624"/>
      <c r="DJ30" s="624"/>
      <c r="DK30" s="625"/>
      <c r="DL30" s="632">
        <v>135217</v>
      </c>
      <c r="DM30" s="624"/>
      <c r="DN30" s="624"/>
      <c r="DO30" s="624"/>
      <c r="DP30" s="624"/>
      <c r="DQ30" s="624"/>
      <c r="DR30" s="624"/>
      <c r="DS30" s="624"/>
      <c r="DT30" s="624"/>
      <c r="DU30" s="624"/>
      <c r="DV30" s="625"/>
      <c r="DW30" s="628">
        <v>17.8</v>
      </c>
      <c r="DX30" s="653"/>
      <c r="DY30" s="653"/>
      <c r="DZ30" s="653"/>
      <c r="EA30" s="653"/>
      <c r="EB30" s="653"/>
      <c r="EC30" s="654"/>
    </row>
    <row r="31" spans="2:133" ht="11.25" customHeight="1" x14ac:dyDescent="0.15">
      <c r="B31" s="636" t="s">
        <v>315</v>
      </c>
      <c r="C31" s="637"/>
      <c r="D31" s="637"/>
      <c r="E31" s="637"/>
      <c r="F31" s="637"/>
      <c r="G31" s="637"/>
      <c r="H31" s="637"/>
      <c r="I31" s="637"/>
      <c r="J31" s="637"/>
      <c r="K31" s="637"/>
      <c r="L31" s="637"/>
      <c r="M31" s="637"/>
      <c r="N31" s="637"/>
      <c r="O31" s="637"/>
      <c r="P31" s="637"/>
      <c r="Q31" s="638"/>
      <c r="R31" s="623" t="s">
        <v>131</v>
      </c>
      <c r="S31" s="624"/>
      <c r="T31" s="624"/>
      <c r="U31" s="624"/>
      <c r="V31" s="624"/>
      <c r="W31" s="624"/>
      <c r="X31" s="624"/>
      <c r="Y31" s="625"/>
      <c r="Z31" s="626" t="s">
        <v>131</v>
      </c>
      <c r="AA31" s="626"/>
      <c r="AB31" s="626"/>
      <c r="AC31" s="626"/>
      <c r="AD31" s="627" t="s">
        <v>131</v>
      </c>
      <c r="AE31" s="627"/>
      <c r="AF31" s="627"/>
      <c r="AG31" s="627"/>
      <c r="AH31" s="627"/>
      <c r="AI31" s="627"/>
      <c r="AJ31" s="627"/>
      <c r="AK31" s="627"/>
      <c r="AL31" s="628" t="s">
        <v>140</v>
      </c>
      <c r="AM31" s="629"/>
      <c r="AN31" s="629"/>
      <c r="AO31" s="630"/>
      <c r="AP31" s="671" t="s">
        <v>316</v>
      </c>
      <c r="AQ31" s="672"/>
      <c r="AR31" s="672"/>
      <c r="AS31" s="672"/>
      <c r="AT31" s="677" t="s">
        <v>317</v>
      </c>
      <c r="AU31" s="218"/>
      <c r="AV31" s="218"/>
      <c r="AW31" s="218"/>
      <c r="AX31" s="609" t="s">
        <v>191</v>
      </c>
      <c r="AY31" s="610"/>
      <c r="AZ31" s="610"/>
      <c r="BA31" s="610"/>
      <c r="BB31" s="610"/>
      <c r="BC31" s="610"/>
      <c r="BD31" s="610"/>
      <c r="BE31" s="610"/>
      <c r="BF31" s="611"/>
      <c r="BG31" s="670">
        <v>94.1</v>
      </c>
      <c r="BH31" s="667"/>
      <c r="BI31" s="667"/>
      <c r="BJ31" s="667"/>
      <c r="BK31" s="667"/>
      <c r="BL31" s="667"/>
      <c r="BM31" s="618">
        <v>80.5</v>
      </c>
      <c r="BN31" s="667"/>
      <c r="BO31" s="667"/>
      <c r="BP31" s="667"/>
      <c r="BQ31" s="668"/>
      <c r="BR31" s="670">
        <v>96.5</v>
      </c>
      <c r="BS31" s="667"/>
      <c r="BT31" s="667"/>
      <c r="BU31" s="667"/>
      <c r="BV31" s="667"/>
      <c r="BW31" s="667"/>
      <c r="BX31" s="618">
        <v>82.2</v>
      </c>
      <c r="BY31" s="667"/>
      <c r="BZ31" s="667"/>
      <c r="CA31" s="667"/>
      <c r="CB31" s="668"/>
      <c r="CD31" s="663"/>
      <c r="CE31" s="664"/>
      <c r="CF31" s="620" t="s">
        <v>318</v>
      </c>
      <c r="CG31" s="621"/>
      <c r="CH31" s="621"/>
      <c r="CI31" s="621"/>
      <c r="CJ31" s="621"/>
      <c r="CK31" s="621"/>
      <c r="CL31" s="621"/>
      <c r="CM31" s="621"/>
      <c r="CN31" s="621"/>
      <c r="CO31" s="621"/>
      <c r="CP31" s="621"/>
      <c r="CQ31" s="622"/>
      <c r="CR31" s="623">
        <v>6811</v>
      </c>
      <c r="CS31" s="656"/>
      <c r="CT31" s="656"/>
      <c r="CU31" s="656"/>
      <c r="CV31" s="656"/>
      <c r="CW31" s="656"/>
      <c r="CX31" s="656"/>
      <c r="CY31" s="657"/>
      <c r="CZ31" s="628">
        <v>0.3</v>
      </c>
      <c r="DA31" s="653"/>
      <c r="DB31" s="653"/>
      <c r="DC31" s="658"/>
      <c r="DD31" s="632">
        <v>6811</v>
      </c>
      <c r="DE31" s="656"/>
      <c r="DF31" s="656"/>
      <c r="DG31" s="656"/>
      <c r="DH31" s="656"/>
      <c r="DI31" s="656"/>
      <c r="DJ31" s="656"/>
      <c r="DK31" s="657"/>
      <c r="DL31" s="632">
        <v>6811</v>
      </c>
      <c r="DM31" s="656"/>
      <c r="DN31" s="656"/>
      <c r="DO31" s="656"/>
      <c r="DP31" s="656"/>
      <c r="DQ31" s="656"/>
      <c r="DR31" s="656"/>
      <c r="DS31" s="656"/>
      <c r="DT31" s="656"/>
      <c r="DU31" s="656"/>
      <c r="DV31" s="657"/>
      <c r="DW31" s="628">
        <v>0.9</v>
      </c>
      <c r="DX31" s="653"/>
      <c r="DY31" s="653"/>
      <c r="DZ31" s="653"/>
      <c r="EA31" s="653"/>
      <c r="EB31" s="653"/>
      <c r="EC31" s="654"/>
    </row>
    <row r="32" spans="2:133" ht="11.25" customHeight="1" x14ac:dyDescent="0.15">
      <c r="B32" s="620" t="s">
        <v>319</v>
      </c>
      <c r="C32" s="621"/>
      <c r="D32" s="621"/>
      <c r="E32" s="621"/>
      <c r="F32" s="621"/>
      <c r="G32" s="621"/>
      <c r="H32" s="621"/>
      <c r="I32" s="621"/>
      <c r="J32" s="621"/>
      <c r="K32" s="621"/>
      <c r="L32" s="621"/>
      <c r="M32" s="621"/>
      <c r="N32" s="621"/>
      <c r="O32" s="621"/>
      <c r="P32" s="621"/>
      <c r="Q32" s="622"/>
      <c r="R32" s="623">
        <v>158021</v>
      </c>
      <c r="S32" s="624"/>
      <c r="T32" s="624"/>
      <c r="U32" s="624"/>
      <c r="V32" s="624"/>
      <c r="W32" s="624"/>
      <c r="X32" s="624"/>
      <c r="Y32" s="625"/>
      <c r="Z32" s="626">
        <v>6.4</v>
      </c>
      <c r="AA32" s="626"/>
      <c r="AB32" s="626"/>
      <c r="AC32" s="626"/>
      <c r="AD32" s="627" t="s">
        <v>234</v>
      </c>
      <c r="AE32" s="627"/>
      <c r="AF32" s="627"/>
      <c r="AG32" s="627"/>
      <c r="AH32" s="627"/>
      <c r="AI32" s="627"/>
      <c r="AJ32" s="627"/>
      <c r="AK32" s="627"/>
      <c r="AL32" s="628" t="s">
        <v>140</v>
      </c>
      <c r="AM32" s="629"/>
      <c r="AN32" s="629"/>
      <c r="AO32" s="630"/>
      <c r="AP32" s="673"/>
      <c r="AQ32" s="674"/>
      <c r="AR32" s="674"/>
      <c r="AS32" s="674"/>
      <c r="AT32" s="678"/>
      <c r="AU32" s="214" t="s">
        <v>320</v>
      </c>
      <c r="AX32" s="620" t="s">
        <v>321</v>
      </c>
      <c r="AY32" s="621"/>
      <c r="AZ32" s="621"/>
      <c r="BA32" s="621"/>
      <c r="BB32" s="621"/>
      <c r="BC32" s="621"/>
      <c r="BD32" s="621"/>
      <c r="BE32" s="621"/>
      <c r="BF32" s="622"/>
      <c r="BG32" s="680">
        <v>95.9</v>
      </c>
      <c r="BH32" s="656"/>
      <c r="BI32" s="656"/>
      <c r="BJ32" s="656"/>
      <c r="BK32" s="656"/>
      <c r="BL32" s="656"/>
      <c r="BM32" s="629">
        <v>94.6</v>
      </c>
      <c r="BN32" s="656"/>
      <c r="BO32" s="656"/>
      <c r="BP32" s="656"/>
      <c r="BQ32" s="669"/>
      <c r="BR32" s="680">
        <v>99.5</v>
      </c>
      <c r="BS32" s="656"/>
      <c r="BT32" s="656"/>
      <c r="BU32" s="656"/>
      <c r="BV32" s="656"/>
      <c r="BW32" s="656"/>
      <c r="BX32" s="629">
        <v>98.4</v>
      </c>
      <c r="BY32" s="656"/>
      <c r="BZ32" s="656"/>
      <c r="CA32" s="656"/>
      <c r="CB32" s="669"/>
      <c r="CD32" s="665"/>
      <c r="CE32" s="666"/>
      <c r="CF32" s="620" t="s">
        <v>322</v>
      </c>
      <c r="CG32" s="621"/>
      <c r="CH32" s="621"/>
      <c r="CI32" s="621"/>
      <c r="CJ32" s="621"/>
      <c r="CK32" s="621"/>
      <c r="CL32" s="621"/>
      <c r="CM32" s="621"/>
      <c r="CN32" s="621"/>
      <c r="CO32" s="621"/>
      <c r="CP32" s="621"/>
      <c r="CQ32" s="622"/>
      <c r="CR32" s="623" t="s">
        <v>234</v>
      </c>
      <c r="CS32" s="624"/>
      <c r="CT32" s="624"/>
      <c r="CU32" s="624"/>
      <c r="CV32" s="624"/>
      <c r="CW32" s="624"/>
      <c r="CX32" s="624"/>
      <c r="CY32" s="625"/>
      <c r="CZ32" s="628" t="s">
        <v>140</v>
      </c>
      <c r="DA32" s="653"/>
      <c r="DB32" s="653"/>
      <c r="DC32" s="658"/>
      <c r="DD32" s="632" t="s">
        <v>234</v>
      </c>
      <c r="DE32" s="624"/>
      <c r="DF32" s="624"/>
      <c r="DG32" s="624"/>
      <c r="DH32" s="624"/>
      <c r="DI32" s="624"/>
      <c r="DJ32" s="624"/>
      <c r="DK32" s="625"/>
      <c r="DL32" s="632" t="s">
        <v>234</v>
      </c>
      <c r="DM32" s="624"/>
      <c r="DN32" s="624"/>
      <c r="DO32" s="624"/>
      <c r="DP32" s="624"/>
      <c r="DQ32" s="624"/>
      <c r="DR32" s="624"/>
      <c r="DS32" s="624"/>
      <c r="DT32" s="624"/>
      <c r="DU32" s="624"/>
      <c r="DV32" s="625"/>
      <c r="DW32" s="628" t="s">
        <v>140</v>
      </c>
      <c r="DX32" s="653"/>
      <c r="DY32" s="653"/>
      <c r="DZ32" s="653"/>
      <c r="EA32" s="653"/>
      <c r="EB32" s="653"/>
      <c r="EC32" s="654"/>
    </row>
    <row r="33" spans="2:133" ht="11.25" customHeight="1" x14ac:dyDescent="0.15">
      <c r="B33" s="620" t="s">
        <v>323</v>
      </c>
      <c r="C33" s="621"/>
      <c r="D33" s="621"/>
      <c r="E33" s="621"/>
      <c r="F33" s="621"/>
      <c r="G33" s="621"/>
      <c r="H33" s="621"/>
      <c r="I33" s="621"/>
      <c r="J33" s="621"/>
      <c r="K33" s="621"/>
      <c r="L33" s="621"/>
      <c r="M33" s="621"/>
      <c r="N33" s="621"/>
      <c r="O33" s="621"/>
      <c r="P33" s="621"/>
      <c r="Q33" s="622"/>
      <c r="R33" s="623">
        <v>15503</v>
      </c>
      <c r="S33" s="624"/>
      <c r="T33" s="624"/>
      <c r="U33" s="624"/>
      <c r="V33" s="624"/>
      <c r="W33" s="624"/>
      <c r="X33" s="624"/>
      <c r="Y33" s="625"/>
      <c r="Z33" s="626">
        <v>0.6</v>
      </c>
      <c r="AA33" s="626"/>
      <c r="AB33" s="626"/>
      <c r="AC33" s="626"/>
      <c r="AD33" s="627">
        <v>11799</v>
      </c>
      <c r="AE33" s="627"/>
      <c r="AF33" s="627"/>
      <c r="AG33" s="627"/>
      <c r="AH33" s="627"/>
      <c r="AI33" s="627"/>
      <c r="AJ33" s="627"/>
      <c r="AK33" s="627"/>
      <c r="AL33" s="628">
        <v>1.6</v>
      </c>
      <c r="AM33" s="629"/>
      <c r="AN33" s="629"/>
      <c r="AO33" s="630"/>
      <c r="AP33" s="675"/>
      <c r="AQ33" s="676"/>
      <c r="AR33" s="676"/>
      <c r="AS33" s="676"/>
      <c r="AT33" s="679"/>
      <c r="AU33" s="219"/>
      <c r="AV33" s="219"/>
      <c r="AW33" s="219"/>
      <c r="AX33" s="644" t="s">
        <v>324</v>
      </c>
      <c r="AY33" s="645"/>
      <c r="AZ33" s="645"/>
      <c r="BA33" s="645"/>
      <c r="BB33" s="645"/>
      <c r="BC33" s="645"/>
      <c r="BD33" s="645"/>
      <c r="BE33" s="645"/>
      <c r="BF33" s="646"/>
      <c r="BG33" s="681">
        <v>91</v>
      </c>
      <c r="BH33" s="682"/>
      <c r="BI33" s="682"/>
      <c r="BJ33" s="682"/>
      <c r="BK33" s="682"/>
      <c r="BL33" s="682"/>
      <c r="BM33" s="683">
        <v>67.2</v>
      </c>
      <c r="BN33" s="682"/>
      <c r="BO33" s="682"/>
      <c r="BP33" s="682"/>
      <c r="BQ33" s="684"/>
      <c r="BR33" s="681">
        <v>93.2</v>
      </c>
      <c r="BS33" s="682"/>
      <c r="BT33" s="682"/>
      <c r="BU33" s="682"/>
      <c r="BV33" s="682"/>
      <c r="BW33" s="682"/>
      <c r="BX33" s="683">
        <v>69.8</v>
      </c>
      <c r="BY33" s="682"/>
      <c r="BZ33" s="682"/>
      <c r="CA33" s="682"/>
      <c r="CB33" s="684"/>
      <c r="CD33" s="620" t="s">
        <v>325</v>
      </c>
      <c r="CE33" s="621"/>
      <c r="CF33" s="621"/>
      <c r="CG33" s="621"/>
      <c r="CH33" s="621"/>
      <c r="CI33" s="621"/>
      <c r="CJ33" s="621"/>
      <c r="CK33" s="621"/>
      <c r="CL33" s="621"/>
      <c r="CM33" s="621"/>
      <c r="CN33" s="621"/>
      <c r="CO33" s="621"/>
      <c r="CP33" s="621"/>
      <c r="CQ33" s="622"/>
      <c r="CR33" s="623">
        <v>917572</v>
      </c>
      <c r="CS33" s="656"/>
      <c r="CT33" s="656"/>
      <c r="CU33" s="656"/>
      <c r="CV33" s="656"/>
      <c r="CW33" s="656"/>
      <c r="CX33" s="656"/>
      <c r="CY33" s="657"/>
      <c r="CZ33" s="628">
        <v>42.6</v>
      </c>
      <c r="DA33" s="653"/>
      <c r="DB33" s="653"/>
      <c r="DC33" s="658"/>
      <c r="DD33" s="632">
        <v>624478</v>
      </c>
      <c r="DE33" s="656"/>
      <c r="DF33" s="656"/>
      <c r="DG33" s="656"/>
      <c r="DH33" s="656"/>
      <c r="DI33" s="656"/>
      <c r="DJ33" s="656"/>
      <c r="DK33" s="657"/>
      <c r="DL33" s="632">
        <v>249342</v>
      </c>
      <c r="DM33" s="656"/>
      <c r="DN33" s="656"/>
      <c r="DO33" s="656"/>
      <c r="DP33" s="656"/>
      <c r="DQ33" s="656"/>
      <c r="DR33" s="656"/>
      <c r="DS33" s="656"/>
      <c r="DT33" s="656"/>
      <c r="DU33" s="656"/>
      <c r="DV33" s="657"/>
      <c r="DW33" s="628">
        <v>32.9</v>
      </c>
      <c r="DX33" s="653"/>
      <c r="DY33" s="653"/>
      <c r="DZ33" s="653"/>
      <c r="EA33" s="653"/>
      <c r="EB33" s="653"/>
      <c r="EC33" s="654"/>
    </row>
    <row r="34" spans="2:133" ht="11.25" customHeight="1" x14ac:dyDescent="0.15">
      <c r="B34" s="620" t="s">
        <v>326</v>
      </c>
      <c r="C34" s="621"/>
      <c r="D34" s="621"/>
      <c r="E34" s="621"/>
      <c r="F34" s="621"/>
      <c r="G34" s="621"/>
      <c r="H34" s="621"/>
      <c r="I34" s="621"/>
      <c r="J34" s="621"/>
      <c r="K34" s="621"/>
      <c r="L34" s="621"/>
      <c r="M34" s="621"/>
      <c r="N34" s="621"/>
      <c r="O34" s="621"/>
      <c r="P34" s="621"/>
      <c r="Q34" s="622"/>
      <c r="R34" s="623">
        <v>50</v>
      </c>
      <c r="S34" s="624"/>
      <c r="T34" s="624"/>
      <c r="U34" s="624"/>
      <c r="V34" s="624"/>
      <c r="W34" s="624"/>
      <c r="X34" s="624"/>
      <c r="Y34" s="625"/>
      <c r="Z34" s="626">
        <v>0</v>
      </c>
      <c r="AA34" s="626"/>
      <c r="AB34" s="626"/>
      <c r="AC34" s="626"/>
      <c r="AD34" s="627" t="s">
        <v>234</v>
      </c>
      <c r="AE34" s="627"/>
      <c r="AF34" s="627"/>
      <c r="AG34" s="627"/>
      <c r="AH34" s="627"/>
      <c r="AI34" s="627"/>
      <c r="AJ34" s="627"/>
      <c r="AK34" s="627"/>
      <c r="AL34" s="628" t="s">
        <v>131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448523</v>
      </c>
      <c r="CS34" s="624"/>
      <c r="CT34" s="624"/>
      <c r="CU34" s="624"/>
      <c r="CV34" s="624"/>
      <c r="CW34" s="624"/>
      <c r="CX34" s="624"/>
      <c r="CY34" s="625"/>
      <c r="CZ34" s="628">
        <v>20.8</v>
      </c>
      <c r="DA34" s="653"/>
      <c r="DB34" s="653"/>
      <c r="DC34" s="658"/>
      <c r="DD34" s="632">
        <v>224716</v>
      </c>
      <c r="DE34" s="624"/>
      <c r="DF34" s="624"/>
      <c r="DG34" s="624"/>
      <c r="DH34" s="624"/>
      <c r="DI34" s="624"/>
      <c r="DJ34" s="624"/>
      <c r="DK34" s="625"/>
      <c r="DL34" s="632">
        <v>158707</v>
      </c>
      <c r="DM34" s="624"/>
      <c r="DN34" s="624"/>
      <c r="DO34" s="624"/>
      <c r="DP34" s="624"/>
      <c r="DQ34" s="624"/>
      <c r="DR34" s="624"/>
      <c r="DS34" s="624"/>
      <c r="DT34" s="624"/>
      <c r="DU34" s="624"/>
      <c r="DV34" s="625"/>
      <c r="DW34" s="628">
        <v>20.9</v>
      </c>
      <c r="DX34" s="653"/>
      <c r="DY34" s="653"/>
      <c r="DZ34" s="653"/>
      <c r="EA34" s="653"/>
      <c r="EB34" s="653"/>
      <c r="EC34" s="654"/>
    </row>
    <row r="35" spans="2:133" ht="11.25" customHeight="1" x14ac:dyDescent="0.15">
      <c r="B35" s="620" t="s">
        <v>328</v>
      </c>
      <c r="C35" s="621"/>
      <c r="D35" s="621"/>
      <c r="E35" s="621"/>
      <c r="F35" s="621"/>
      <c r="G35" s="621"/>
      <c r="H35" s="621"/>
      <c r="I35" s="621"/>
      <c r="J35" s="621"/>
      <c r="K35" s="621"/>
      <c r="L35" s="621"/>
      <c r="M35" s="621"/>
      <c r="N35" s="621"/>
      <c r="O35" s="621"/>
      <c r="P35" s="621"/>
      <c r="Q35" s="622"/>
      <c r="R35" s="623">
        <v>259706</v>
      </c>
      <c r="S35" s="624"/>
      <c r="T35" s="624"/>
      <c r="U35" s="624"/>
      <c r="V35" s="624"/>
      <c r="W35" s="624"/>
      <c r="X35" s="624"/>
      <c r="Y35" s="625"/>
      <c r="Z35" s="626">
        <v>10.5</v>
      </c>
      <c r="AA35" s="626"/>
      <c r="AB35" s="626"/>
      <c r="AC35" s="626"/>
      <c r="AD35" s="627" t="s">
        <v>234</v>
      </c>
      <c r="AE35" s="627"/>
      <c r="AF35" s="627"/>
      <c r="AG35" s="627"/>
      <c r="AH35" s="627"/>
      <c r="AI35" s="627"/>
      <c r="AJ35" s="627"/>
      <c r="AK35" s="627"/>
      <c r="AL35" s="628" t="s">
        <v>131</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19878</v>
      </c>
      <c r="CS35" s="656"/>
      <c r="CT35" s="656"/>
      <c r="CU35" s="656"/>
      <c r="CV35" s="656"/>
      <c r="CW35" s="656"/>
      <c r="CX35" s="656"/>
      <c r="CY35" s="657"/>
      <c r="CZ35" s="628">
        <v>0.9</v>
      </c>
      <c r="DA35" s="653"/>
      <c r="DB35" s="653"/>
      <c r="DC35" s="658"/>
      <c r="DD35" s="632">
        <v>18359</v>
      </c>
      <c r="DE35" s="656"/>
      <c r="DF35" s="656"/>
      <c r="DG35" s="656"/>
      <c r="DH35" s="656"/>
      <c r="DI35" s="656"/>
      <c r="DJ35" s="656"/>
      <c r="DK35" s="657"/>
      <c r="DL35" s="632">
        <v>13677</v>
      </c>
      <c r="DM35" s="656"/>
      <c r="DN35" s="656"/>
      <c r="DO35" s="656"/>
      <c r="DP35" s="656"/>
      <c r="DQ35" s="656"/>
      <c r="DR35" s="656"/>
      <c r="DS35" s="656"/>
      <c r="DT35" s="656"/>
      <c r="DU35" s="656"/>
      <c r="DV35" s="657"/>
      <c r="DW35" s="628">
        <v>1.8</v>
      </c>
      <c r="DX35" s="653"/>
      <c r="DY35" s="653"/>
      <c r="DZ35" s="653"/>
      <c r="EA35" s="653"/>
      <c r="EB35" s="653"/>
      <c r="EC35" s="654"/>
    </row>
    <row r="36" spans="2:133" ht="11.25" customHeight="1" x14ac:dyDescent="0.15">
      <c r="B36" s="620" t="s">
        <v>332</v>
      </c>
      <c r="C36" s="621"/>
      <c r="D36" s="621"/>
      <c r="E36" s="621"/>
      <c r="F36" s="621"/>
      <c r="G36" s="621"/>
      <c r="H36" s="621"/>
      <c r="I36" s="621"/>
      <c r="J36" s="621"/>
      <c r="K36" s="621"/>
      <c r="L36" s="621"/>
      <c r="M36" s="621"/>
      <c r="N36" s="621"/>
      <c r="O36" s="621"/>
      <c r="P36" s="621"/>
      <c r="Q36" s="622"/>
      <c r="R36" s="623">
        <v>231937</v>
      </c>
      <c r="S36" s="624"/>
      <c r="T36" s="624"/>
      <c r="U36" s="624"/>
      <c r="V36" s="624"/>
      <c r="W36" s="624"/>
      <c r="X36" s="624"/>
      <c r="Y36" s="625"/>
      <c r="Z36" s="626">
        <v>9.4</v>
      </c>
      <c r="AA36" s="626"/>
      <c r="AB36" s="626"/>
      <c r="AC36" s="626"/>
      <c r="AD36" s="627" t="s">
        <v>140</v>
      </c>
      <c r="AE36" s="627"/>
      <c r="AF36" s="627"/>
      <c r="AG36" s="627"/>
      <c r="AH36" s="627"/>
      <c r="AI36" s="627"/>
      <c r="AJ36" s="627"/>
      <c r="AK36" s="627"/>
      <c r="AL36" s="628" t="s">
        <v>234</v>
      </c>
      <c r="AM36" s="629"/>
      <c r="AN36" s="629"/>
      <c r="AO36" s="630"/>
      <c r="AP36" s="222"/>
      <c r="AQ36" s="689" t="s">
        <v>333</v>
      </c>
      <c r="AR36" s="690"/>
      <c r="AS36" s="690"/>
      <c r="AT36" s="690"/>
      <c r="AU36" s="690"/>
      <c r="AV36" s="690"/>
      <c r="AW36" s="690"/>
      <c r="AX36" s="690"/>
      <c r="AY36" s="691"/>
      <c r="AZ36" s="612">
        <v>107343</v>
      </c>
      <c r="BA36" s="613"/>
      <c r="BB36" s="613"/>
      <c r="BC36" s="613"/>
      <c r="BD36" s="613"/>
      <c r="BE36" s="613"/>
      <c r="BF36" s="685"/>
      <c r="BG36" s="609" t="s">
        <v>334</v>
      </c>
      <c r="BH36" s="610"/>
      <c r="BI36" s="610"/>
      <c r="BJ36" s="610"/>
      <c r="BK36" s="610"/>
      <c r="BL36" s="610"/>
      <c r="BM36" s="610"/>
      <c r="BN36" s="610"/>
      <c r="BO36" s="610"/>
      <c r="BP36" s="610"/>
      <c r="BQ36" s="610"/>
      <c r="BR36" s="610"/>
      <c r="BS36" s="610"/>
      <c r="BT36" s="610"/>
      <c r="BU36" s="611"/>
      <c r="BV36" s="612">
        <v>127192</v>
      </c>
      <c r="BW36" s="613"/>
      <c r="BX36" s="613"/>
      <c r="BY36" s="613"/>
      <c r="BZ36" s="613"/>
      <c r="CA36" s="613"/>
      <c r="CB36" s="685"/>
      <c r="CD36" s="620" t="s">
        <v>335</v>
      </c>
      <c r="CE36" s="621"/>
      <c r="CF36" s="621"/>
      <c r="CG36" s="621"/>
      <c r="CH36" s="621"/>
      <c r="CI36" s="621"/>
      <c r="CJ36" s="621"/>
      <c r="CK36" s="621"/>
      <c r="CL36" s="621"/>
      <c r="CM36" s="621"/>
      <c r="CN36" s="621"/>
      <c r="CO36" s="621"/>
      <c r="CP36" s="621"/>
      <c r="CQ36" s="622"/>
      <c r="CR36" s="623">
        <v>103097</v>
      </c>
      <c r="CS36" s="624"/>
      <c r="CT36" s="624"/>
      <c r="CU36" s="624"/>
      <c r="CV36" s="624"/>
      <c r="CW36" s="624"/>
      <c r="CX36" s="624"/>
      <c r="CY36" s="625"/>
      <c r="CZ36" s="628">
        <v>4.8</v>
      </c>
      <c r="DA36" s="653"/>
      <c r="DB36" s="653"/>
      <c r="DC36" s="658"/>
      <c r="DD36" s="632">
        <v>40628</v>
      </c>
      <c r="DE36" s="624"/>
      <c r="DF36" s="624"/>
      <c r="DG36" s="624"/>
      <c r="DH36" s="624"/>
      <c r="DI36" s="624"/>
      <c r="DJ36" s="624"/>
      <c r="DK36" s="625"/>
      <c r="DL36" s="632">
        <v>26912</v>
      </c>
      <c r="DM36" s="624"/>
      <c r="DN36" s="624"/>
      <c r="DO36" s="624"/>
      <c r="DP36" s="624"/>
      <c r="DQ36" s="624"/>
      <c r="DR36" s="624"/>
      <c r="DS36" s="624"/>
      <c r="DT36" s="624"/>
      <c r="DU36" s="624"/>
      <c r="DV36" s="625"/>
      <c r="DW36" s="628">
        <v>3.5</v>
      </c>
      <c r="DX36" s="653"/>
      <c r="DY36" s="653"/>
      <c r="DZ36" s="653"/>
      <c r="EA36" s="653"/>
      <c r="EB36" s="653"/>
      <c r="EC36" s="654"/>
    </row>
    <row r="37" spans="2:133" ht="11.25" customHeight="1" x14ac:dyDescent="0.15">
      <c r="B37" s="620" t="s">
        <v>336</v>
      </c>
      <c r="C37" s="621"/>
      <c r="D37" s="621"/>
      <c r="E37" s="621"/>
      <c r="F37" s="621"/>
      <c r="G37" s="621"/>
      <c r="H37" s="621"/>
      <c r="I37" s="621"/>
      <c r="J37" s="621"/>
      <c r="K37" s="621"/>
      <c r="L37" s="621"/>
      <c r="M37" s="621"/>
      <c r="N37" s="621"/>
      <c r="O37" s="621"/>
      <c r="P37" s="621"/>
      <c r="Q37" s="622"/>
      <c r="R37" s="623">
        <v>32241</v>
      </c>
      <c r="S37" s="624"/>
      <c r="T37" s="624"/>
      <c r="U37" s="624"/>
      <c r="V37" s="624"/>
      <c r="W37" s="624"/>
      <c r="X37" s="624"/>
      <c r="Y37" s="625"/>
      <c r="Z37" s="626">
        <v>1.3</v>
      </c>
      <c r="AA37" s="626"/>
      <c r="AB37" s="626"/>
      <c r="AC37" s="626"/>
      <c r="AD37" s="627">
        <v>10048</v>
      </c>
      <c r="AE37" s="627"/>
      <c r="AF37" s="627"/>
      <c r="AG37" s="627"/>
      <c r="AH37" s="627"/>
      <c r="AI37" s="627"/>
      <c r="AJ37" s="627"/>
      <c r="AK37" s="627"/>
      <c r="AL37" s="628">
        <v>1.3</v>
      </c>
      <c r="AM37" s="629"/>
      <c r="AN37" s="629"/>
      <c r="AO37" s="630"/>
      <c r="AQ37" s="686" t="s">
        <v>337</v>
      </c>
      <c r="AR37" s="687"/>
      <c r="AS37" s="687"/>
      <c r="AT37" s="687"/>
      <c r="AU37" s="687"/>
      <c r="AV37" s="687"/>
      <c r="AW37" s="687"/>
      <c r="AX37" s="687"/>
      <c r="AY37" s="688"/>
      <c r="AZ37" s="623">
        <v>27000</v>
      </c>
      <c r="BA37" s="624"/>
      <c r="BB37" s="624"/>
      <c r="BC37" s="624"/>
      <c r="BD37" s="656"/>
      <c r="BE37" s="656"/>
      <c r="BF37" s="669"/>
      <c r="BG37" s="620" t="s">
        <v>338</v>
      </c>
      <c r="BH37" s="621"/>
      <c r="BI37" s="621"/>
      <c r="BJ37" s="621"/>
      <c r="BK37" s="621"/>
      <c r="BL37" s="621"/>
      <c r="BM37" s="621"/>
      <c r="BN37" s="621"/>
      <c r="BO37" s="621"/>
      <c r="BP37" s="621"/>
      <c r="BQ37" s="621"/>
      <c r="BR37" s="621"/>
      <c r="BS37" s="621"/>
      <c r="BT37" s="621"/>
      <c r="BU37" s="622"/>
      <c r="BV37" s="623">
        <v>118837</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10153</v>
      </c>
      <c r="CS37" s="656"/>
      <c r="CT37" s="656"/>
      <c r="CU37" s="656"/>
      <c r="CV37" s="656"/>
      <c r="CW37" s="656"/>
      <c r="CX37" s="656"/>
      <c r="CY37" s="657"/>
      <c r="CZ37" s="628">
        <v>0.5</v>
      </c>
      <c r="DA37" s="653"/>
      <c r="DB37" s="653"/>
      <c r="DC37" s="658"/>
      <c r="DD37" s="632">
        <v>10153</v>
      </c>
      <c r="DE37" s="656"/>
      <c r="DF37" s="656"/>
      <c r="DG37" s="656"/>
      <c r="DH37" s="656"/>
      <c r="DI37" s="656"/>
      <c r="DJ37" s="656"/>
      <c r="DK37" s="657"/>
      <c r="DL37" s="632">
        <v>10153</v>
      </c>
      <c r="DM37" s="656"/>
      <c r="DN37" s="656"/>
      <c r="DO37" s="656"/>
      <c r="DP37" s="656"/>
      <c r="DQ37" s="656"/>
      <c r="DR37" s="656"/>
      <c r="DS37" s="656"/>
      <c r="DT37" s="656"/>
      <c r="DU37" s="656"/>
      <c r="DV37" s="657"/>
      <c r="DW37" s="628">
        <v>1.3</v>
      </c>
      <c r="DX37" s="653"/>
      <c r="DY37" s="653"/>
      <c r="DZ37" s="653"/>
      <c r="EA37" s="653"/>
      <c r="EB37" s="653"/>
      <c r="EC37" s="654"/>
    </row>
    <row r="38" spans="2:133" ht="11.25" customHeight="1" x14ac:dyDescent="0.15">
      <c r="B38" s="620" t="s">
        <v>340</v>
      </c>
      <c r="C38" s="621"/>
      <c r="D38" s="621"/>
      <c r="E38" s="621"/>
      <c r="F38" s="621"/>
      <c r="G38" s="621"/>
      <c r="H38" s="621"/>
      <c r="I38" s="621"/>
      <c r="J38" s="621"/>
      <c r="K38" s="621"/>
      <c r="L38" s="621"/>
      <c r="M38" s="621"/>
      <c r="N38" s="621"/>
      <c r="O38" s="621"/>
      <c r="P38" s="621"/>
      <c r="Q38" s="622"/>
      <c r="R38" s="623">
        <v>659725</v>
      </c>
      <c r="S38" s="624"/>
      <c r="T38" s="624"/>
      <c r="U38" s="624"/>
      <c r="V38" s="624"/>
      <c r="W38" s="624"/>
      <c r="X38" s="624"/>
      <c r="Y38" s="625"/>
      <c r="Z38" s="626">
        <v>26.7</v>
      </c>
      <c r="AA38" s="626"/>
      <c r="AB38" s="626"/>
      <c r="AC38" s="626"/>
      <c r="AD38" s="627" t="s">
        <v>140</v>
      </c>
      <c r="AE38" s="627"/>
      <c r="AF38" s="627"/>
      <c r="AG38" s="627"/>
      <c r="AH38" s="627"/>
      <c r="AI38" s="627"/>
      <c r="AJ38" s="627"/>
      <c r="AK38" s="627"/>
      <c r="AL38" s="628" t="s">
        <v>234</v>
      </c>
      <c r="AM38" s="629"/>
      <c r="AN38" s="629"/>
      <c r="AO38" s="630"/>
      <c r="AQ38" s="686" t="s">
        <v>341</v>
      </c>
      <c r="AR38" s="687"/>
      <c r="AS38" s="687"/>
      <c r="AT38" s="687"/>
      <c r="AU38" s="687"/>
      <c r="AV38" s="687"/>
      <c r="AW38" s="687"/>
      <c r="AX38" s="687"/>
      <c r="AY38" s="688"/>
      <c r="AZ38" s="623">
        <v>14580</v>
      </c>
      <c r="BA38" s="624"/>
      <c r="BB38" s="624"/>
      <c r="BC38" s="624"/>
      <c r="BD38" s="656"/>
      <c r="BE38" s="656"/>
      <c r="BF38" s="669"/>
      <c r="BG38" s="620" t="s">
        <v>342</v>
      </c>
      <c r="BH38" s="621"/>
      <c r="BI38" s="621"/>
      <c r="BJ38" s="621"/>
      <c r="BK38" s="621"/>
      <c r="BL38" s="621"/>
      <c r="BM38" s="621"/>
      <c r="BN38" s="621"/>
      <c r="BO38" s="621"/>
      <c r="BP38" s="621"/>
      <c r="BQ38" s="621"/>
      <c r="BR38" s="621"/>
      <c r="BS38" s="621"/>
      <c r="BT38" s="621"/>
      <c r="BU38" s="622"/>
      <c r="BV38" s="623">
        <v>114</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107343</v>
      </c>
      <c r="CS38" s="624"/>
      <c r="CT38" s="624"/>
      <c r="CU38" s="624"/>
      <c r="CV38" s="624"/>
      <c r="CW38" s="624"/>
      <c r="CX38" s="624"/>
      <c r="CY38" s="625"/>
      <c r="CZ38" s="628">
        <v>5</v>
      </c>
      <c r="DA38" s="653"/>
      <c r="DB38" s="653"/>
      <c r="DC38" s="658"/>
      <c r="DD38" s="632">
        <v>102044</v>
      </c>
      <c r="DE38" s="624"/>
      <c r="DF38" s="624"/>
      <c r="DG38" s="624"/>
      <c r="DH38" s="624"/>
      <c r="DI38" s="624"/>
      <c r="DJ38" s="624"/>
      <c r="DK38" s="625"/>
      <c r="DL38" s="632">
        <v>50046</v>
      </c>
      <c r="DM38" s="624"/>
      <c r="DN38" s="624"/>
      <c r="DO38" s="624"/>
      <c r="DP38" s="624"/>
      <c r="DQ38" s="624"/>
      <c r="DR38" s="624"/>
      <c r="DS38" s="624"/>
      <c r="DT38" s="624"/>
      <c r="DU38" s="624"/>
      <c r="DV38" s="625"/>
      <c r="DW38" s="628">
        <v>6.6</v>
      </c>
      <c r="DX38" s="653"/>
      <c r="DY38" s="653"/>
      <c r="DZ38" s="653"/>
      <c r="EA38" s="653"/>
      <c r="EB38" s="653"/>
      <c r="EC38" s="654"/>
    </row>
    <row r="39" spans="2:133" ht="11.25" customHeight="1" x14ac:dyDescent="0.15">
      <c r="B39" s="620" t="s">
        <v>344</v>
      </c>
      <c r="C39" s="621"/>
      <c r="D39" s="621"/>
      <c r="E39" s="621"/>
      <c r="F39" s="621"/>
      <c r="G39" s="621"/>
      <c r="H39" s="621"/>
      <c r="I39" s="621"/>
      <c r="J39" s="621"/>
      <c r="K39" s="621"/>
      <c r="L39" s="621"/>
      <c r="M39" s="621"/>
      <c r="N39" s="621"/>
      <c r="O39" s="621"/>
      <c r="P39" s="621"/>
      <c r="Q39" s="622"/>
      <c r="R39" s="623" t="s">
        <v>131</v>
      </c>
      <c r="S39" s="624"/>
      <c r="T39" s="624"/>
      <c r="U39" s="624"/>
      <c r="V39" s="624"/>
      <c r="W39" s="624"/>
      <c r="X39" s="624"/>
      <c r="Y39" s="625"/>
      <c r="Z39" s="626" t="s">
        <v>234</v>
      </c>
      <c r="AA39" s="626"/>
      <c r="AB39" s="626"/>
      <c r="AC39" s="626"/>
      <c r="AD39" s="627" t="s">
        <v>234</v>
      </c>
      <c r="AE39" s="627"/>
      <c r="AF39" s="627"/>
      <c r="AG39" s="627"/>
      <c r="AH39" s="627"/>
      <c r="AI39" s="627"/>
      <c r="AJ39" s="627"/>
      <c r="AK39" s="627"/>
      <c r="AL39" s="628" t="s">
        <v>234</v>
      </c>
      <c r="AM39" s="629"/>
      <c r="AN39" s="629"/>
      <c r="AO39" s="630"/>
      <c r="AQ39" s="686" t="s">
        <v>345</v>
      </c>
      <c r="AR39" s="687"/>
      <c r="AS39" s="687"/>
      <c r="AT39" s="687"/>
      <c r="AU39" s="687"/>
      <c r="AV39" s="687"/>
      <c r="AW39" s="687"/>
      <c r="AX39" s="687"/>
      <c r="AY39" s="688"/>
      <c r="AZ39" s="623">
        <v>10418</v>
      </c>
      <c r="BA39" s="624"/>
      <c r="BB39" s="624"/>
      <c r="BC39" s="624"/>
      <c r="BD39" s="656"/>
      <c r="BE39" s="656"/>
      <c r="BF39" s="669"/>
      <c r="BG39" s="620" t="s">
        <v>346</v>
      </c>
      <c r="BH39" s="621"/>
      <c r="BI39" s="621"/>
      <c r="BJ39" s="621"/>
      <c r="BK39" s="621"/>
      <c r="BL39" s="621"/>
      <c r="BM39" s="621"/>
      <c r="BN39" s="621"/>
      <c r="BO39" s="621"/>
      <c r="BP39" s="621"/>
      <c r="BQ39" s="621"/>
      <c r="BR39" s="621"/>
      <c r="BS39" s="621"/>
      <c r="BT39" s="621"/>
      <c r="BU39" s="622"/>
      <c r="BV39" s="623">
        <v>177</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238731</v>
      </c>
      <c r="CS39" s="656"/>
      <c r="CT39" s="656"/>
      <c r="CU39" s="656"/>
      <c r="CV39" s="656"/>
      <c r="CW39" s="656"/>
      <c r="CX39" s="656"/>
      <c r="CY39" s="657"/>
      <c r="CZ39" s="628">
        <v>11.1</v>
      </c>
      <c r="DA39" s="653"/>
      <c r="DB39" s="653"/>
      <c r="DC39" s="658"/>
      <c r="DD39" s="632">
        <v>238731</v>
      </c>
      <c r="DE39" s="656"/>
      <c r="DF39" s="656"/>
      <c r="DG39" s="656"/>
      <c r="DH39" s="656"/>
      <c r="DI39" s="656"/>
      <c r="DJ39" s="656"/>
      <c r="DK39" s="657"/>
      <c r="DL39" s="632" t="s">
        <v>131</v>
      </c>
      <c r="DM39" s="656"/>
      <c r="DN39" s="656"/>
      <c r="DO39" s="656"/>
      <c r="DP39" s="656"/>
      <c r="DQ39" s="656"/>
      <c r="DR39" s="656"/>
      <c r="DS39" s="656"/>
      <c r="DT39" s="656"/>
      <c r="DU39" s="656"/>
      <c r="DV39" s="657"/>
      <c r="DW39" s="628" t="s">
        <v>234</v>
      </c>
      <c r="DX39" s="653"/>
      <c r="DY39" s="653"/>
      <c r="DZ39" s="653"/>
      <c r="EA39" s="653"/>
      <c r="EB39" s="653"/>
      <c r="EC39" s="654"/>
    </row>
    <row r="40" spans="2:133" ht="11.25" customHeight="1" x14ac:dyDescent="0.15">
      <c r="B40" s="620" t="s">
        <v>348</v>
      </c>
      <c r="C40" s="621"/>
      <c r="D40" s="621"/>
      <c r="E40" s="621"/>
      <c r="F40" s="621"/>
      <c r="G40" s="621"/>
      <c r="H40" s="621"/>
      <c r="I40" s="621"/>
      <c r="J40" s="621"/>
      <c r="K40" s="621"/>
      <c r="L40" s="621"/>
      <c r="M40" s="621"/>
      <c r="N40" s="621"/>
      <c r="O40" s="621"/>
      <c r="P40" s="621"/>
      <c r="Q40" s="622"/>
      <c r="R40" s="623">
        <v>5325</v>
      </c>
      <c r="S40" s="624"/>
      <c r="T40" s="624"/>
      <c r="U40" s="624"/>
      <c r="V40" s="624"/>
      <c r="W40" s="624"/>
      <c r="X40" s="624"/>
      <c r="Y40" s="625"/>
      <c r="Z40" s="626">
        <v>0.2</v>
      </c>
      <c r="AA40" s="626"/>
      <c r="AB40" s="626"/>
      <c r="AC40" s="626"/>
      <c r="AD40" s="627" t="s">
        <v>131</v>
      </c>
      <c r="AE40" s="627"/>
      <c r="AF40" s="627"/>
      <c r="AG40" s="627"/>
      <c r="AH40" s="627"/>
      <c r="AI40" s="627"/>
      <c r="AJ40" s="627"/>
      <c r="AK40" s="627"/>
      <c r="AL40" s="628" t="s">
        <v>234</v>
      </c>
      <c r="AM40" s="629"/>
      <c r="AN40" s="629"/>
      <c r="AO40" s="630"/>
      <c r="AQ40" s="686" t="s">
        <v>349</v>
      </c>
      <c r="AR40" s="687"/>
      <c r="AS40" s="687"/>
      <c r="AT40" s="687"/>
      <c r="AU40" s="687"/>
      <c r="AV40" s="687"/>
      <c r="AW40" s="687"/>
      <c r="AX40" s="687"/>
      <c r="AY40" s="688"/>
      <c r="AZ40" s="623">
        <v>2536</v>
      </c>
      <c r="BA40" s="624"/>
      <c r="BB40" s="624"/>
      <c r="BC40" s="624"/>
      <c r="BD40" s="656"/>
      <c r="BE40" s="656"/>
      <c r="BF40" s="669"/>
      <c r="BG40" s="673" t="s">
        <v>350</v>
      </c>
      <c r="BH40" s="674"/>
      <c r="BI40" s="674"/>
      <c r="BJ40" s="674"/>
      <c r="BK40" s="674"/>
      <c r="BL40" s="223"/>
      <c r="BM40" s="621" t="s">
        <v>351</v>
      </c>
      <c r="BN40" s="621"/>
      <c r="BO40" s="621"/>
      <c r="BP40" s="621"/>
      <c r="BQ40" s="621"/>
      <c r="BR40" s="621"/>
      <c r="BS40" s="621"/>
      <c r="BT40" s="621"/>
      <c r="BU40" s="622"/>
      <c r="BV40" s="623">
        <v>64</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t="s">
        <v>131</v>
      </c>
      <c r="CS40" s="624"/>
      <c r="CT40" s="624"/>
      <c r="CU40" s="624"/>
      <c r="CV40" s="624"/>
      <c r="CW40" s="624"/>
      <c r="CX40" s="624"/>
      <c r="CY40" s="625"/>
      <c r="CZ40" s="628" t="s">
        <v>140</v>
      </c>
      <c r="DA40" s="653"/>
      <c r="DB40" s="653"/>
      <c r="DC40" s="658"/>
      <c r="DD40" s="632" t="s">
        <v>131</v>
      </c>
      <c r="DE40" s="624"/>
      <c r="DF40" s="624"/>
      <c r="DG40" s="624"/>
      <c r="DH40" s="624"/>
      <c r="DI40" s="624"/>
      <c r="DJ40" s="624"/>
      <c r="DK40" s="625"/>
      <c r="DL40" s="632" t="s">
        <v>140</v>
      </c>
      <c r="DM40" s="624"/>
      <c r="DN40" s="624"/>
      <c r="DO40" s="624"/>
      <c r="DP40" s="624"/>
      <c r="DQ40" s="624"/>
      <c r="DR40" s="624"/>
      <c r="DS40" s="624"/>
      <c r="DT40" s="624"/>
      <c r="DU40" s="624"/>
      <c r="DV40" s="625"/>
      <c r="DW40" s="628" t="s">
        <v>140</v>
      </c>
      <c r="DX40" s="653"/>
      <c r="DY40" s="653"/>
      <c r="DZ40" s="653"/>
      <c r="EA40" s="653"/>
      <c r="EB40" s="653"/>
      <c r="EC40" s="654"/>
    </row>
    <row r="41" spans="2:133" ht="11.25" customHeight="1" x14ac:dyDescent="0.15">
      <c r="B41" s="644" t="s">
        <v>353</v>
      </c>
      <c r="C41" s="645"/>
      <c r="D41" s="645"/>
      <c r="E41" s="645"/>
      <c r="F41" s="645"/>
      <c r="G41" s="645"/>
      <c r="H41" s="645"/>
      <c r="I41" s="645"/>
      <c r="J41" s="645"/>
      <c r="K41" s="645"/>
      <c r="L41" s="645"/>
      <c r="M41" s="645"/>
      <c r="N41" s="645"/>
      <c r="O41" s="645"/>
      <c r="P41" s="645"/>
      <c r="Q41" s="646"/>
      <c r="R41" s="695">
        <v>2473871</v>
      </c>
      <c r="S41" s="696"/>
      <c r="T41" s="696"/>
      <c r="U41" s="696"/>
      <c r="V41" s="696"/>
      <c r="W41" s="696"/>
      <c r="X41" s="696"/>
      <c r="Y41" s="700"/>
      <c r="Z41" s="701">
        <v>100</v>
      </c>
      <c r="AA41" s="701"/>
      <c r="AB41" s="701"/>
      <c r="AC41" s="701"/>
      <c r="AD41" s="702">
        <v>753341</v>
      </c>
      <c r="AE41" s="702"/>
      <c r="AF41" s="702"/>
      <c r="AG41" s="702"/>
      <c r="AH41" s="702"/>
      <c r="AI41" s="702"/>
      <c r="AJ41" s="702"/>
      <c r="AK41" s="702"/>
      <c r="AL41" s="703">
        <v>100</v>
      </c>
      <c r="AM41" s="683"/>
      <c r="AN41" s="683"/>
      <c r="AO41" s="704"/>
      <c r="AQ41" s="686" t="s">
        <v>354</v>
      </c>
      <c r="AR41" s="687"/>
      <c r="AS41" s="687"/>
      <c r="AT41" s="687"/>
      <c r="AU41" s="687"/>
      <c r="AV41" s="687"/>
      <c r="AW41" s="687"/>
      <c r="AX41" s="687"/>
      <c r="AY41" s="688"/>
      <c r="AZ41" s="623">
        <v>13334</v>
      </c>
      <c r="BA41" s="624"/>
      <c r="BB41" s="624"/>
      <c r="BC41" s="624"/>
      <c r="BD41" s="656"/>
      <c r="BE41" s="656"/>
      <c r="BF41" s="669"/>
      <c r="BG41" s="673"/>
      <c r="BH41" s="674"/>
      <c r="BI41" s="674"/>
      <c r="BJ41" s="674"/>
      <c r="BK41" s="674"/>
      <c r="BL41" s="223"/>
      <c r="BM41" s="621" t="s">
        <v>355</v>
      </c>
      <c r="BN41" s="621"/>
      <c r="BO41" s="621"/>
      <c r="BP41" s="621"/>
      <c r="BQ41" s="621"/>
      <c r="BR41" s="621"/>
      <c r="BS41" s="621"/>
      <c r="BT41" s="621"/>
      <c r="BU41" s="622"/>
      <c r="BV41" s="623" t="s">
        <v>131</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131</v>
      </c>
      <c r="CS41" s="656"/>
      <c r="CT41" s="656"/>
      <c r="CU41" s="656"/>
      <c r="CV41" s="656"/>
      <c r="CW41" s="656"/>
      <c r="CX41" s="656"/>
      <c r="CY41" s="657"/>
      <c r="CZ41" s="628" t="s">
        <v>131</v>
      </c>
      <c r="DA41" s="653"/>
      <c r="DB41" s="653"/>
      <c r="DC41" s="658"/>
      <c r="DD41" s="632" t="s">
        <v>131</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357</v>
      </c>
      <c r="AR42" s="693"/>
      <c r="AS42" s="693"/>
      <c r="AT42" s="693"/>
      <c r="AU42" s="693"/>
      <c r="AV42" s="693"/>
      <c r="AW42" s="693"/>
      <c r="AX42" s="693"/>
      <c r="AY42" s="694"/>
      <c r="AZ42" s="695">
        <v>39475</v>
      </c>
      <c r="BA42" s="696"/>
      <c r="BB42" s="696"/>
      <c r="BC42" s="696"/>
      <c r="BD42" s="682"/>
      <c r="BE42" s="682"/>
      <c r="BF42" s="684"/>
      <c r="BG42" s="675"/>
      <c r="BH42" s="676"/>
      <c r="BI42" s="676"/>
      <c r="BJ42" s="676"/>
      <c r="BK42" s="676"/>
      <c r="BL42" s="224"/>
      <c r="BM42" s="645" t="s">
        <v>358</v>
      </c>
      <c r="BN42" s="645"/>
      <c r="BO42" s="645"/>
      <c r="BP42" s="645"/>
      <c r="BQ42" s="645"/>
      <c r="BR42" s="645"/>
      <c r="BS42" s="645"/>
      <c r="BT42" s="645"/>
      <c r="BU42" s="646"/>
      <c r="BV42" s="695">
        <v>284</v>
      </c>
      <c r="BW42" s="696"/>
      <c r="BX42" s="696"/>
      <c r="BY42" s="696"/>
      <c r="BZ42" s="696"/>
      <c r="CA42" s="696"/>
      <c r="CB42" s="705"/>
      <c r="CD42" s="620" t="s">
        <v>359</v>
      </c>
      <c r="CE42" s="621"/>
      <c r="CF42" s="621"/>
      <c r="CG42" s="621"/>
      <c r="CH42" s="621"/>
      <c r="CI42" s="621"/>
      <c r="CJ42" s="621"/>
      <c r="CK42" s="621"/>
      <c r="CL42" s="621"/>
      <c r="CM42" s="621"/>
      <c r="CN42" s="621"/>
      <c r="CO42" s="621"/>
      <c r="CP42" s="621"/>
      <c r="CQ42" s="622"/>
      <c r="CR42" s="623">
        <v>616285</v>
      </c>
      <c r="CS42" s="656"/>
      <c r="CT42" s="656"/>
      <c r="CU42" s="656"/>
      <c r="CV42" s="656"/>
      <c r="CW42" s="656"/>
      <c r="CX42" s="656"/>
      <c r="CY42" s="657"/>
      <c r="CZ42" s="628">
        <v>28.6</v>
      </c>
      <c r="DA42" s="653"/>
      <c r="DB42" s="653"/>
      <c r="DC42" s="658"/>
      <c r="DD42" s="632">
        <v>12287</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360</v>
      </c>
      <c r="CD43" s="620" t="s">
        <v>361</v>
      </c>
      <c r="CE43" s="621"/>
      <c r="CF43" s="621"/>
      <c r="CG43" s="621"/>
      <c r="CH43" s="621"/>
      <c r="CI43" s="621"/>
      <c r="CJ43" s="621"/>
      <c r="CK43" s="621"/>
      <c r="CL43" s="621"/>
      <c r="CM43" s="621"/>
      <c r="CN43" s="621"/>
      <c r="CO43" s="621"/>
      <c r="CP43" s="621"/>
      <c r="CQ43" s="622"/>
      <c r="CR43" s="623" t="s">
        <v>131</v>
      </c>
      <c r="CS43" s="656"/>
      <c r="CT43" s="656"/>
      <c r="CU43" s="656"/>
      <c r="CV43" s="656"/>
      <c r="CW43" s="656"/>
      <c r="CX43" s="656"/>
      <c r="CY43" s="657"/>
      <c r="CZ43" s="628" t="s">
        <v>140</v>
      </c>
      <c r="DA43" s="653"/>
      <c r="DB43" s="653"/>
      <c r="DC43" s="658"/>
      <c r="DD43" s="632" t="s">
        <v>140</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310</v>
      </c>
      <c r="CE44" s="662"/>
      <c r="CF44" s="620" t="s">
        <v>363</v>
      </c>
      <c r="CG44" s="621"/>
      <c r="CH44" s="621"/>
      <c r="CI44" s="621"/>
      <c r="CJ44" s="621"/>
      <c r="CK44" s="621"/>
      <c r="CL44" s="621"/>
      <c r="CM44" s="621"/>
      <c r="CN44" s="621"/>
      <c r="CO44" s="621"/>
      <c r="CP44" s="621"/>
      <c r="CQ44" s="622"/>
      <c r="CR44" s="623">
        <v>616285</v>
      </c>
      <c r="CS44" s="624"/>
      <c r="CT44" s="624"/>
      <c r="CU44" s="624"/>
      <c r="CV44" s="624"/>
      <c r="CW44" s="624"/>
      <c r="CX44" s="624"/>
      <c r="CY44" s="625"/>
      <c r="CZ44" s="628">
        <v>28.6</v>
      </c>
      <c r="DA44" s="629"/>
      <c r="DB44" s="629"/>
      <c r="DC44" s="635"/>
      <c r="DD44" s="632">
        <v>12287</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365</v>
      </c>
      <c r="CG45" s="621"/>
      <c r="CH45" s="621"/>
      <c r="CI45" s="621"/>
      <c r="CJ45" s="621"/>
      <c r="CK45" s="621"/>
      <c r="CL45" s="621"/>
      <c r="CM45" s="621"/>
      <c r="CN45" s="621"/>
      <c r="CO45" s="621"/>
      <c r="CP45" s="621"/>
      <c r="CQ45" s="622"/>
      <c r="CR45" s="623" t="s">
        <v>140</v>
      </c>
      <c r="CS45" s="656"/>
      <c r="CT45" s="656"/>
      <c r="CU45" s="656"/>
      <c r="CV45" s="656"/>
      <c r="CW45" s="656"/>
      <c r="CX45" s="656"/>
      <c r="CY45" s="657"/>
      <c r="CZ45" s="628" t="s">
        <v>131</v>
      </c>
      <c r="DA45" s="653"/>
      <c r="DB45" s="653"/>
      <c r="DC45" s="658"/>
      <c r="DD45" s="632" t="s">
        <v>131</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366</v>
      </c>
      <c r="CG46" s="621"/>
      <c r="CH46" s="621"/>
      <c r="CI46" s="621"/>
      <c r="CJ46" s="621"/>
      <c r="CK46" s="621"/>
      <c r="CL46" s="621"/>
      <c r="CM46" s="621"/>
      <c r="CN46" s="621"/>
      <c r="CO46" s="621"/>
      <c r="CP46" s="621"/>
      <c r="CQ46" s="622"/>
      <c r="CR46" s="623">
        <v>616285</v>
      </c>
      <c r="CS46" s="624"/>
      <c r="CT46" s="624"/>
      <c r="CU46" s="624"/>
      <c r="CV46" s="624"/>
      <c r="CW46" s="624"/>
      <c r="CX46" s="624"/>
      <c r="CY46" s="625"/>
      <c r="CZ46" s="628">
        <v>28.6</v>
      </c>
      <c r="DA46" s="629"/>
      <c r="DB46" s="629"/>
      <c r="DC46" s="635"/>
      <c r="DD46" s="632">
        <v>12287</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367</v>
      </c>
      <c r="CG47" s="621"/>
      <c r="CH47" s="621"/>
      <c r="CI47" s="621"/>
      <c r="CJ47" s="621"/>
      <c r="CK47" s="621"/>
      <c r="CL47" s="621"/>
      <c r="CM47" s="621"/>
      <c r="CN47" s="621"/>
      <c r="CO47" s="621"/>
      <c r="CP47" s="621"/>
      <c r="CQ47" s="622"/>
      <c r="CR47" s="623" t="s">
        <v>131</v>
      </c>
      <c r="CS47" s="656"/>
      <c r="CT47" s="656"/>
      <c r="CU47" s="656"/>
      <c r="CV47" s="656"/>
      <c r="CW47" s="656"/>
      <c r="CX47" s="656"/>
      <c r="CY47" s="657"/>
      <c r="CZ47" s="628" t="s">
        <v>140</v>
      </c>
      <c r="DA47" s="653"/>
      <c r="DB47" s="653"/>
      <c r="DC47" s="658"/>
      <c r="DD47" s="632" t="s">
        <v>131</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368</v>
      </c>
      <c r="CG48" s="621"/>
      <c r="CH48" s="621"/>
      <c r="CI48" s="621"/>
      <c r="CJ48" s="621"/>
      <c r="CK48" s="621"/>
      <c r="CL48" s="621"/>
      <c r="CM48" s="621"/>
      <c r="CN48" s="621"/>
      <c r="CO48" s="621"/>
      <c r="CP48" s="621"/>
      <c r="CQ48" s="622"/>
      <c r="CR48" s="623" t="s">
        <v>131</v>
      </c>
      <c r="CS48" s="624"/>
      <c r="CT48" s="624"/>
      <c r="CU48" s="624"/>
      <c r="CV48" s="624"/>
      <c r="CW48" s="624"/>
      <c r="CX48" s="624"/>
      <c r="CY48" s="625"/>
      <c r="CZ48" s="628" t="s">
        <v>131</v>
      </c>
      <c r="DA48" s="629"/>
      <c r="DB48" s="629"/>
      <c r="DC48" s="635"/>
      <c r="DD48" s="632" t="s">
        <v>131</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369</v>
      </c>
      <c r="CE49" s="645"/>
      <c r="CF49" s="645"/>
      <c r="CG49" s="645"/>
      <c r="CH49" s="645"/>
      <c r="CI49" s="645"/>
      <c r="CJ49" s="645"/>
      <c r="CK49" s="645"/>
      <c r="CL49" s="645"/>
      <c r="CM49" s="645"/>
      <c r="CN49" s="645"/>
      <c r="CO49" s="645"/>
      <c r="CP49" s="645"/>
      <c r="CQ49" s="646"/>
      <c r="CR49" s="695">
        <v>2153483</v>
      </c>
      <c r="CS49" s="682"/>
      <c r="CT49" s="682"/>
      <c r="CU49" s="682"/>
      <c r="CV49" s="682"/>
      <c r="CW49" s="682"/>
      <c r="CX49" s="682"/>
      <c r="CY49" s="711"/>
      <c r="CZ49" s="703">
        <v>100</v>
      </c>
      <c r="DA49" s="712"/>
      <c r="DB49" s="712"/>
      <c r="DC49" s="713"/>
      <c r="DD49" s="714">
        <v>1138669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KrkHubewUzmaA8R5qpMQmiWTJMB5fcayuQvnQyG0BF+CxX5DfpDW2EzDZh8BoGt2QbknO/X+758DzymQhvCLpA==" saltValue="7qM+x37mGqDTZEeyzb4O0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60" zoomScaleNormal="60" zoomScaleSheetLayoutView="70" workbookViewId="0">
      <selection activeCell="AK16" sqref="AK16:AO16"/>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371</v>
      </c>
      <c r="DK2" s="723"/>
      <c r="DL2" s="723"/>
      <c r="DM2" s="723"/>
      <c r="DN2" s="723"/>
      <c r="DO2" s="724"/>
      <c r="DP2" s="228"/>
      <c r="DQ2" s="722" t="s">
        <v>372</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375</v>
      </c>
      <c r="B5" s="728"/>
      <c r="C5" s="728"/>
      <c r="D5" s="728"/>
      <c r="E5" s="728"/>
      <c r="F5" s="728"/>
      <c r="G5" s="728"/>
      <c r="H5" s="728"/>
      <c r="I5" s="728"/>
      <c r="J5" s="728"/>
      <c r="K5" s="728"/>
      <c r="L5" s="728"/>
      <c r="M5" s="728"/>
      <c r="N5" s="728"/>
      <c r="O5" s="728"/>
      <c r="P5" s="729"/>
      <c r="Q5" s="733" t="s">
        <v>376</v>
      </c>
      <c r="R5" s="734"/>
      <c r="S5" s="734"/>
      <c r="T5" s="734"/>
      <c r="U5" s="735"/>
      <c r="V5" s="733" t="s">
        <v>377</v>
      </c>
      <c r="W5" s="734"/>
      <c r="X5" s="734"/>
      <c r="Y5" s="734"/>
      <c r="Z5" s="735"/>
      <c r="AA5" s="733" t="s">
        <v>378</v>
      </c>
      <c r="AB5" s="734"/>
      <c r="AC5" s="734"/>
      <c r="AD5" s="734"/>
      <c r="AE5" s="734"/>
      <c r="AF5" s="739" t="s">
        <v>379</v>
      </c>
      <c r="AG5" s="734"/>
      <c r="AH5" s="734"/>
      <c r="AI5" s="734"/>
      <c r="AJ5" s="740"/>
      <c r="AK5" s="734" t="s">
        <v>380</v>
      </c>
      <c r="AL5" s="734"/>
      <c r="AM5" s="734"/>
      <c r="AN5" s="734"/>
      <c r="AO5" s="735"/>
      <c r="AP5" s="733" t="s">
        <v>381</v>
      </c>
      <c r="AQ5" s="734"/>
      <c r="AR5" s="734"/>
      <c r="AS5" s="734"/>
      <c r="AT5" s="735"/>
      <c r="AU5" s="733" t="s">
        <v>382</v>
      </c>
      <c r="AV5" s="734"/>
      <c r="AW5" s="734"/>
      <c r="AX5" s="734"/>
      <c r="AY5" s="740"/>
      <c r="AZ5" s="232"/>
      <c r="BA5" s="232"/>
      <c r="BB5" s="232"/>
      <c r="BC5" s="232"/>
      <c r="BD5" s="232"/>
      <c r="BE5" s="233"/>
      <c r="BF5" s="233"/>
      <c r="BG5" s="233"/>
      <c r="BH5" s="233"/>
      <c r="BI5" s="233"/>
      <c r="BJ5" s="233"/>
      <c r="BK5" s="233"/>
      <c r="BL5" s="233"/>
      <c r="BM5" s="233"/>
      <c r="BN5" s="233"/>
      <c r="BO5" s="233"/>
      <c r="BP5" s="233"/>
      <c r="BQ5" s="727" t="s">
        <v>383</v>
      </c>
      <c r="BR5" s="728"/>
      <c r="BS5" s="728"/>
      <c r="BT5" s="728"/>
      <c r="BU5" s="728"/>
      <c r="BV5" s="728"/>
      <c r="BW5" s="728"/>
      <c r="BX5" s="728"/>
      <c r="BY5" s="728"/>
      <c r="BZ5" s="728"/>
      <c r="CA5" s="728"/>
      <c r="CB5" s="728"/>
      <c r="CC5" s="728"/>
      <c r="CD5" s="728"/>
      <c r="CE5" s="728"/>
      <c r="CF5" s="728"/>
      <c r="CG5" s="729"/>
      <c r="CH5" s="733" t="s">
        <v>384</v>
      </c>
      <c r="CI5" s="734"/>
      <c r="CJ5" s="734"/>
      <c r="CK5" s="734"/>
      <c r="CL5" s="735"/>
      <c r="CM5" s="733" t="s">
        <v>385</v>
      </c>
      <c r="CN5" s="734"/>
      <c r="CO5" s="734"/>
      <c r="CP5" s="734"/>
      <c r="CQ5" s="735"/>
      <c r="CR5" s="733" t="s">
        <v>386</v>
      </c>
      <c r="CS5" s="734"/>
      <c r="CT5" s="734"/>
      <c r="CU5" s="734"/>
      <c r="CV5" s="735"/>
      <c r="CW5" s="733" t="s">
        <v>387</v>
      </c>
      <c r="CX5" s="734"/>
      <c r="CY5" s="734"/>
      <c r="CZ5" s="734"/>
      <c r="DA5" s="735"/>
      <c r="DB5" s="733" t="s">
        <v>388</v>
      </c>
      <c r="DC5" s="734"/>
      <c r="DD5" s="734"/>
      <c r="DE5" s="734"/>
      <c r="DF5" s="735"/>
      <c r="DG5" s="763" t="s">
        <v>389</v>
      </c>
      <c r="DH5" s="764"/>
      <c r="DI5" s="764"/>
      <c r="DJ5" s="764"/>
      <c r="DK5" s="765"/>
      <c r="DL5" s="763" t="s">
        <v>390</v>
      </c>
      <c r="DM5" s="764"/>
      <c r="DN5" s="764"/>
      <c r="DO5" s="764"/>
      <c r="DP5" s="765"/>
      <c r="DQ5" s="733" t="s">
        <v>391</v>
      </c>
      <c r="DR5" s="734"/>
      <c r="DS5" s="734"/>
      <c r="DT5" s="734"/>
      <c r="DU5" s="735"/>
      <c r="DV5" s="733" t="s">
        <v>382</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392</v>
      </c>
      <c r="C7" s="750"/>
      <c r="D7" s="750"/>
      <c r="E7" s="750"/>
      <c r="F7" s="750"/>
      <c r="G7" s="750"/>
      <c r="H7" s="750"/>
      <c r="I7" s="750"/>
      <c r="J7" s="750"/>
      <c r="K7" s="750"/>
      <c r="L7" s="750"/>
      <c r="M7" s="750"/>
      <c r="N7" s="750"/>
      <c r="O7" s="750"/>
      <c r="P7" s="751"/>
      <c r="Q7" s="752">
        <v>2474</v>
      </c>
      <c r="R7" s="753"/>
      <c r="S7" s="753"/>
      <c r="T7" s="753"/>
      <c r="U7" s="753"/>
      <c r="V7" s="753">
        <v>2153</v>
      </c>
      <c r="W7" s="753"/>
      <c r="X7" s="753"/>
      <c r="Y7" s="753"/>
      <c r="Z7" s="753"/>
      <c r="AA7" s="753">
        <f>+Q7-V7</f>
        <v>321</v>
      </c>
      <c r="AB7" s="753"/>
      <c r="AC7" s="753"/>
      <c r="AD7" s="753"/>
      <c r="AE7" s="754"/>
      <c r="AF7" s="755">
        <v>290</v>
      </c>
      <c r="AG7" s="756"/>
      <c r="AH7" s="756"/>
      <c r="AI7" s="756"/>
      <c r="AJ7" s="757"/>
      <c r="AK7" s="758">
        <v>260</v>
      </c>
      <c r="AL7" s="759"/>
      <c r="AM7" s="759"/>
      <c r="AN7" s="759"/>
      <c r="AO7" s="759"/>
      <c r="AP7" s="759">
        <v>2425</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394</v>
      </c>
      <c r="B23" s="789" t="s">
        <v>395</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290</v>
      </c>
      <c r="AG23" s="793"/>
      <c r="AH23" s="793"/>
      <c r="AI23" s="793"/>
      <c r="AJ23" s="796"/>
      <c r="AK23" s="797"/>
      <c r="AL23" s="798"/>
      <c r="AM23" s="798"/>
      <c r="AN23" s="798"/>
      <c r="AO23" s="798"/>
      <c r="AP23" s="793"/>
      <c r="AQ23" s="793"/>
      <c r="AR23" s="793"/>
      <c r="AS23" s="793"/>
      <c r="AT23" s="793"/>
      <c r="AU23" s="809"/>
      <c r="AV23" s="809"/>
      <c r="AW23" s="809"/>
      <c r="AX23" s="809"/>
      <c r="AY23" s="810"/>
      <c r="AZ23" s="811" t="s">
        <v>396</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375</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382</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407</v>
      </c>
      <c r="C28" s="750"/>
      <c r="D28" s="750"/>
      <c r="E28" s="750"/>
      <c r="F28" s="750"/>
      <c r="G28" s="750"/>
      <c r="H28" s="750"/>
      <c r="I28" s="750"/>
      <c r="J28" s="750"/>
      <c r="K28" s="750"/>
      <c r="L28" s="750"/>
      <c r="M28" s="750"/>
      <c r="N28" s="750"/>
      <c r="O28" s="750"/>
      <c r="P28" s="751"/>
      <c r="Q28" s="822">
        <v>103</v>
      </c>
      <c r="R28" s="823"/>
      <c r="S28" s="823"/>
      <c r="T28" s="823"/>
      <c r="U28" s="823"/>
      <c r="V28" s="823">
        <v>78</v>
      </c>
      <c r="W28" s="823"/>
      <c r="X28" s="823"/>
      <c r="Y28" s="823"/>
      <c r="Z28" s="823"/>
      <c r="AA28" s="823">
        <f>+Q28-V28</f>
        <v>25</v>
      </c>
      <c r="AB28" s="823"/>
      <c r="AC28" s="823"/>
      <c r="AD28" s="823"/>
      <c r="AE28" s="824"/>
      <c r="AF28" s="825">
        <v>127</v>
      </c>
      <c r="AG28" s="823"/>
      <c r="AH28" s="823"/>
      <c r="AI28" s="823"/>
      <c r="AJ28" s="826"/>
      <c r="AK28" s="827">
        <v>13</v>
      </c>
      <c r="AL28" s="828"/>
      <c r="AM28" s="828"/>
      <c r="AN28" s="828"/>
      <c r="AO28" s="828"/>
      <c r="AP28" s="828">
        <v>0</v>
      </c>
      <c r="AQ28" s="828"/>
      <c r="AR28" s="828"/>
      <c r="AS28" s="828"/>
      <c r="AT28" s="828"/>
      <c r="AU28" s="828">
        <f>+AK28</f>
        <v>13</v>
      </c>
      <c r="AV28" s="828"/>
      <c r="AW28" s="828"/>
      <c r="AX28" s="828"/>
      <c r="AY28" s="828"/>
      <c r="AZ28" s="829">
        <v>0</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408</v>
      </c>
      <c r="C29" s="781"/>
      <c r="D29" s="781"/>
      <c r="E29" s="781"/>
      <c r="F29" s="781"/>
      <c r="G29" s="781"/>
      <c r="H29" s="781"/>
      <c r="I29" s="781"/>
      <c r="J29" s="781"/>
      <c r="K29" s="781"/>
      <c r="L29" s="781"/>
      <c r="M29" s="781"/>
      <c r="N29" s="781"/>
      <c r="O29" s="781"/>
      <c r="P29" s="782"/>
      <c r="Q29" s="783">
        <v>7</v>
      </c>
      <c r="R29" s="784"/>
      <c r="S29" s="784"/>
      <c r="T29" s="784"/>
      <c r="U29" s="784"/>
      <c r="V29" s="784">
        <v>7</v>
      </c>
      <c r="W29" s="784"/>
      <c r="X29" s="784"/>
      <c r="Y29" s="784"/>
      <c r="Z29" s="784"/>
      <c r="AA29" s="784">
        <f>+Q29-V29</f>
        <v>0</v>
      </c>
      <c r="AB29" s="784"/>
      <c r="AC29" s="784"/>
      <c r="AD29" s="784"/>
      <c r="AE29" s="785"/>
      <c r="AF29" s="786">
        <v>0</v>
      </c>
      <c r="AG29" s="787"/>
      <c r="AH29" s="787"/>
      <c r="AI29" s="787"/>
      <c r="AJ29" s="788"/>
      <c r="AK29" s="834">
        <v>4</v>
      </c>
      <c r="AL29" s="830"/>
      <c r="AM29" s="830"/>
      <c r="AN29" s="830"/>
      <c r="AO29" s="830"/>
      <c r="AP29" s="830">
        <v>0</v>
      </c>
      <c r="AQ29" s="830"/>
      <c r="AR29" s="830"/>
      <c r="AS29" s="830"/>
      <c r="AT29" s="830"/>
      <c r="AU29" s="830">
        <f>+AK29</f>
        <v>4</v>
      </c>
      <c r="AV29" s="830"/>
      <c r="AW29" s="830"/>
      <c r="AX29" s="830"/>
      <c r="AY29" s="830"/>
      <c r="AZ29" s="831">
        <v>0</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409</v>
      </c>
      <c r="C30" s="781"/>
      <c r="D30" s="781"/>
      <c r="E30" s="781"/>
      <c r="F30" s="781"/>
      <c r="G30" s="781"/>
      <c r="H30" s="781"/>
      <c r="I30" s="781"/>
      <c r="J30" s="781"/>
      <c r="K30" s="781"/>
      <c r="L30" s="781"/>
      <c r="M30" s="781"/>
      <c r="N30" s="781"/>
      <c r="O30" s="781"/>
      <c r="P30" s="782"/>
      <c r="Q30" s="783">
        <v>181</v>
      </c>
      <c r="R30" s="784"/>
      <c r="S30" s="784"/>
      <c r="T30" s="784"/>
      <c r="U30" s="784"/>
      <c r="V30" s="784">
        <v>181</v>
      </c>
      <c r="W30" s="784"/>
      <c r="X30" s="784"/>
      <c r="Y30" s="784"/>
      <c r="Z30" s="784"/>
      <c r="AA30" s="784">
        <f t="shared" ref="AA30:AA33" si="0">+Q30-V30</f>
        <v>0</v>
      </c>
      <c r="AB30" s="784"/>
      <c r="AC30" s="784"/>
      <c r="AD30" s="784"/>
      <c r="AE30" s="785"/>
      <c r="AF30" s="786">
        <v>0</v>
      </c>
      <c r="AG30" s="787"/>
      <c r="AH30" s="787"/>
      <c r="AI30" s="787"/>
      <c r="AJ30" s="788"/>
      <c r="AK30" s="834">
        <v>15</v>
      </c>
      <c r="AL30" s="830"/>
      <c r="AM30" s="830"/>
      <c r="AN30" s="830"/>
      <c r="AO30" s="830"/>
      <c r="AP30" s="830">
        <v>252</v>
      </c>
      <c r="AQ30" s="830"/>
      <c r="AR30" s="830"/>
      <c r="AS30" s="830"/>
      <c r="AT30" s="830"/>
      <c r="AU30" s="830">
        <f t="shared" ref="AU30:AU33" si="1">+AK30</f>
        <v>15</v>
      </c>
      <c r="AV30" s="830"/>
      <c r="AW30" s="830"/>
      <c r="AX30" s="830"/>
      <c r="AY30" s="830"/>
      <c r="AZ30" s="831">
        <v>0</v>
      </c>
      <c r="BA30" s="831"/>
      <c r="BB30" s="831"/>
      <c r="BC30" s="831"/>
      <c r="BD30" s="831"/>
      <c r="BE30" s="832" t="s">
        <v>410</v>
      </c>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411</v>
      </c>
      <c r="C31" s="781"/>
      <c r="D31" s="781"/>
      <c r="E31" s="781"/>
      <c r="F31" s="781"/>
      <c r="G31" s="781"/>
      <c r="H31" s="781"/>
      <c r="I31" s="781"/>
      <c r="J31" s="781"/>
      <c r="K31" s="781"/>
      <c r="L31" s="781"/>
      <c r="M31" s="781"/>
      <c r="N31" s="781"/>
      <c r="O31" s="781"/>
      <c r="P31" s="782"/>
      <c r="Q31" s="783">
        <v>432</v>
      </c>
      <c r="R31" s="784"/>
      <c r="S31" s="784"/>
      <c r="T31" s="784"/>
      <c r="U31" s="784"/>
      <c r="V31" s="784">
        <v>429</v>
      </c>
      <c r="W31" s="784"/>
      <c r="X31" s="784"/>
      <c r="Y31" s="784"/>
      <c r="Z31" s="784"/>
      <c r="AA31" s="784">
        <f t="shared" si="0"/>
        <v>3</v>
      </c>
      <c r="AB31" s="784"/>
      <c r="AC31" s="784"/>
      <c r="AD31" s="784"/>
      <c r="AE31" s="785"/>
      <c r="AF31" s="786">
        <v>3</v>
      </c>
      <c r="AG31" s="787"/>
      <c r="AH31" s="787"/>
      <c r="AI31" s="787"/>
      <c r="AJ31" s="788"/>
      <c r="AK31" s="834">
        <v>27</v>
      </c>
      <c r="AL31" s="830"/>
      <c r="AM31" s="830"/>
      <c r="AN31" s="830"/>
      <c r="AO31" s="830"/>
      <c r="AP31" s="830">
        <v>680</v>
      </c>
      <c r="AQ31" s="830"/>
      <c r="AR31" s="830"/>
      <c r="AS31" s="830"/>
      <c r="AT31" s="830"/>
      <c r="AU31" s="830">
        <f t="shared" si="1"/>
        <v>27</v>
      </c>
      <c r="AV31" s="830"/>
      <c r="AW31" s="830"/>
      <c r="AX31" s="830"/>
      <c r="AY31" s="830"/>
      <c r="AZ31" s="831">
        <v>0</v>
      </c>
      <c r="BA31" s="831"/>
      <c r="BB31" s="831"/>
      <c r="BC31" s="831"/>
      <c r="BD31" s="831"/>
      <c r="BE31" s="832" t="s">
        <v>412</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413</v>
      </c>
      <c r="C32" s="781"/>
      <c r="D32" s="781"/>
      <c r="E32" s="781"/>
      <c r="F32" s="781"/>
      <c r="G32" s="781"/>
      <c r="H32" s="781"/>
      <c r="I32" s="781"/>
      <c r="J32" s="781"/>
      <c r="K32" s="781"/>
      <c r="L32" s="781"/>
      <c r="M32" s="781"/>
      <c r="N32" s="781"/>
      <c r="O32" s="781"/>
      <c r="P32" s="782"/>
      <c r="Q32" s="783">
        <v>28</v>
      </c>
      <c r="R32" s="784"/>
      <c r="S32" s="784"/>
      <c r="T32" s="784"/>
      <c r="U32" s="784"/>
      <c r="V32" s="784">
        <v>26</v>
      </c>
      <c r="W32" s="784"/>
      <c r="X32" s="784"/>
      <c r="Y32" s="784"/>
      <c r="Z32" s="784"/>
      <c r="AA32" s="784">
        <f t="shared" si="0"/>
        <v>2</v>
      </c>
      <c r="AB32" s="784"/>
      <c r="AC32" s="784"/>
      <c r="AD32" s="784"/>
      <c r="AE32" s="785"/>
      <c r="AF32" s="786">
        <v>2</v>
      </c>
      <c r="AG32" s="787"/>
      <c r="AH32" s="787"/>
      <c r="AI32" s="787"/>
      <c r="AJ32" s="788"/>
      <c r="AK32" s="834">
        <v>10</v>
      </c>
      <c r="AL32" s="830"/>
      <c r="AM32" s="830"/>
      <c r="AN32" s="830"/>
      <c r="AO32" s="830"/>
      <c r="AP32" s="830">
        <v>34</v>
      </c>
      <c r="AQ32" s="830"/>
      <c r="AR32" s="830"/>
      <c r="AS32" s="830"/>
      <c r="AT32" s="830"/>
      <c r="AU32" s="830">
        <f t="shared" si="1"/>
        <v>10</v>
      </c>
      <c r="AV32" s="830"/>
      <c r="AW32" s="830"/>
      <c r="AX32" s="830"/>
      <c r="AY32" s="830"/>
      <c r="AZ32" s="831">
        <v>0</v>
      </c>
      <c r="BA32" s="831"/>
      <c r="BB32" s="831"/>
      <c r="BC32" s="831"/>
      <c r="BD32" s="831"/>
      <c r="BE32" s="832" t="s">
        <v>414</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415</v>
      </c>
      <c r="C33" s="781"/>
      <c r="D33" s="781"/>
      <c r="E33" s="781"/>
      <c r="F33" s="781"/>
      <c r="G33" s="781"/>
      <c r="H33" s="781"/>
      <c r="I33" s="781"/>
      <c r="J33" s="781"/>
      <c r="K33" s="781"/>
      <c r="L33" s="781"/>
      <c r="M33" s="781"/>
      <c r="N33" s="781"/>
      <c r="O33" s="781"/>
      <c r="P33" s="782"/>
      <c r="Q33" s="783">
        <v>30</v>
      </c>
      <c r="R33" s="784"/>
      <c r="S33" s="784"/>
      <c r="T33" s="784"/>
      <c r="U33" s="784"/>
      <c r="V33" s="784">
        <v>30</v>
      </c>
      <c r="W33" s="784"/>
      <c r="X33" s="784"/>
      <c r="Y33" s="784"/>
      <c r="Z33" s="784"/>
      <c r="AA33" s="784">
        <f t="shared" si="0"/>
        <v>0</v>
      </c>
      <c r="AB33" s="784"/>
      <c r="AC33" s="784"/>
      <c r="AD33" s="784"/>
      <c r="AE33" s="785"/>
      <c r="AF33" s="786">
        <v>1</v>
      </c>
      <c r="AG33" s="787"/>
      <c r="AH33" s="787"/>
      <c r="AI33" s="787"/>
      <c r="AJ33" s="788"/>
      <c r="AK33" s="834">
        <v>3</v>
      </c>
      <c r="AL33" s="830"/>
      <c r="AM33" s="830"/>
      <c r="AN33" s="830"/>
      <c r="AO33" s="830"/>
      <c r="AP33" s="830">
        <v>0</v>
      </c>
      <c r="AQ33" s="830"/>
      <c r="AR33" s="830"/>
      <c r="AS33" s="830"/>
      <c r="AT33" s="830"/>
      <c r="AU33" s="830">
        <f t="shared" si="1"/>
        <v>3</v>
      </c>
      <c r="AV33" s="830"/>
      <c r="AW33" s="830"/>
      <c r="AX33" s="830"/>
      <c r="AY33" s="830"/>
      <c r="AZ33" s="831">
        <v>0</v>
      </c>
      <c r="BA33" s="831"/>
      <c r="BB33" s="831"/>
      <c r="BC33" s="831"/>
      <c r="BD33" s="831"/>
      <c r="BE33" s="832" t="s">
        <v>414</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416</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394</v>
      </c>
      <c r="B63" s="789" t="s">
        <v>417</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132</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418</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420</v>
      </c>
      <c r="B66" s="728"/>
      <c r="C66" s="728"/>
      <c r="D66" s="728"/>
      <c r="E66" s="728"/>
      <c r="F66" s="728"/>
      <c r="G66" s="728"/>
      <c r="H66" s="728"/>
      <c r="I66" s="728"/>
      <c r="J66" s="728"/>
      <c r="K66" s="728"/>
      <c r="L66" s="728"/>
      <c r="M66" s="728"/>
      <c r="N66" s="728"/>
      <c r="O66" s="728"/>
      <c r="P66" s="729"/>
      <c r="Q66" s="733" t="s">
        <v>399</v>
      </c>
      <c r="R66" s="734"/>
      <c r="S66" s="734"/>
      <c r="T66" s="734"/>
      <c r="U66" s="735"/>
      <c r="V66" s="733" t="s">
        <v>421</v>
      </c>
      <c r="W66" s="734"/>
      <c r="X66" s="734"/>
      <c r="Y66" s="734"/>
      <c r="Z66" s="735"/>
      <c r="AA66" s="733" t="s">
        <v>422</v>
      </c>
      <c r="AB66" s="734"/>
      <c r="AC66" s="734"/>
      <c r="AD66" s="734"/>
      <c r="AE66" s="735"/>
      <c r="AF66" s="854" t="s">
        <v>423</v>
      </c>
      <c r="AG66" s="815"/>
      <c r="AH66" s="815"/>
      <c r="AI66" s="815"/>
      <c r="AJ66" s="855"/>
      <c r="AK66" s="733" t="s">
        <v>424</v>
      </c>
      <c r="AL66" s="728"/>
      <c r="AM66" s="728"/>
      <c r="AN66" s="728"/>
      <c r="AO66" s="729"/>
      <c r="AP66" s="733" t="s">
        <v>425</v>
      </c>
      <c r="AQ66" s="734"/>
      <c r="AR66" s="734"/>
      <c r="AS66" s="734"/>
      <c r="AT66" s="735"/>
      <c r="AU66" s="733" t="s">
        <v>426</v>
      </c>
      <c r="AV66" s="734"/>
      <c r="AW66" s="734"/>
      <c r="AX66" s="734"/>
      <c r="AY66" s="735"/>
      <c r="AZ66" s="733" t="s">
        <v>382</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c r="C68" s="870"/>
      <c r="D68" s="870"/>
      <c r="E68" s="870"/>
      <c r="F68" s="870"/>
      <c r="G68" s="870"/>
      <c r="H68" s="870"/>
      <c r="I68" s="870"/>
      <c r="J68" s="870"/>
      <c r="K68" s="870"/>
      <c r="L68" s="870"/>
      <c r="M68" s="870"/>
      <c r="N68" s="870"/>
      <c r="O68" s="870"/>
      <c r="P68" s="871"/>
      <c r="Q68" s="872"/>
      <c r="R68" s="866"/>
      <c r="S68" s="866"/>
      <c r="T68" s="866"/>
      <c r="U68" s="866"/>
      <c r="V68" s="866"/>
      <c r="W68" s="866"/>
      <c r="X68" s="866"/>
      <c r="Y68" s="866"/>
      <c r="Z68" s="866"/>
      <c r="AA68" s="866"/>
      <c r="AB68" s="866"/>
      <c r="AC68" s="866"/>
      <c r="AD68" s="866"/>
      <c r="AE68" s="866"/>
      <c r="AF68" s="866"/>
      <c r="AG68" s="866"/>
      <c r="AH68" s="866"/>
      <c r="AI68" s="866"/>
      <c r="AJ68" s="866"/>
      <c r="AK68" s="866"/>
      <c r="AL68" s="866"/>
      <c r="AM68" s="866"/>
      <c r="AN68" s="866"/>
      <c r="AO68" s="866"/>
      <c r="AP68" s="866"/>
      <c r="AQ68" s="866"/>
      <c r="AR68" s="866"/>
      <c r="AS68" s="866"/>
      <c r="AT68" s="866"/>
      <c r="AU68" s="866"/>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c r="C69" s="874"/>
      <c r="D69" s="874"/>
      <c r="E69" s="874"/>
      <c r="F69" s="874"/>
      <c r="G69" s="874"/>
      <c r="H69" s="874"/>
      <c r="I69" s="874"/>
      <c r="J69" s="874"/>
      <c r="K69" s="874"/>
      <c r="L69" s="874"/>
      <c r="M69" s="874"/>
      <c r="N69" s="874"/>
      <c r="O69" s="874"/>
      <c r="P69" s="875"/>
      <c r="Q69" s="876"/>
      <c r="R69" s="830"/>
      <c r="S69" s="830"/>
      <c r="T69" s="830"/>
      <c r="U69" s="830"/>
      <c r="V69" s="830"/>
      <c r="W69" s="830"/>
      <c r="X69" s="830"/>
      <c r="Y69" s="830"/>
      <c r="Z69" s="830"/>
      <c r="AA69" s="830"/>
      <c r="AB69" s="830"/>
      <c r="AC69" s="830"/>
      <c r="AD69" s="830"/>
      <c r="AE69" s="830"/>
      <c r="AF69" s="830"/>
      <c r="AG69" s="830"/>
      <c r="AH69" s="830"/>
      <c r="AI69" s="830"/>
      <c r="AJ69" s="830"/>
      <c r="AK69" s="830"/>
      <c r="AL69" s="830"/>
      <c r="AM69" s="830"/>
      <c r="AN69" s="830"/>
      <c r="AO69" s="830"/>
      <c r="AP69" s="830"/>
      <c r="AQ69" s="830"/>
      <c r="AR69" s="830"/>
      <c r="AS69" s="830"/>
      <c r="AT69" s="830"/>
      <c r="AU69" s="830"/>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c r="C70" s="874"/>
      <c r="D70" s="874"/>
      <c r="E70" s="874"/>
      <c r="F70" s="874"/>
      <c r="G70" s="874"/>
      <c r="H70" s="874"/>
      <c r="I70" s="874"/>
      <c r="J70" s="874"/>
      <c r="K70" s="874"/>
      <c r="L70" s="874"/>
      <c r="M70" s="874"/>
      <c r="N70" s="874"/>
      <c r="O70" s="874"/>
      <c r="P70" s="875"/>
      <c r="Q70" s="876"/>
      <c r="R70" s="830"/>
      <c r="S70" s="830"/>
      <c r="T70" s="830"/>
      <c r="U70" s="830"/>
      <c r="V70" s="830"/>
      <c r="W70" s="830"/>
      <c r="X70" s="830"/>
      <c r="Y70" s="830"/>
      <c r="Z70" s="830"/>
      <c r="AA70" s="830"/>
      <c r="AB70" s="830"/>
      <c r="AC70" s="830"/>
      <c r="AD70" s="830"/>
      <c r="AE70" s="830"/>
      <c r="AF70" s="830"/>
      <c r="AG70" s="830"/>
      <c r="AH70" s="830"/>
      <c r="AI70" s="830"/>
      <c r="AJ70" s="830"/>
      <c r="AK70" s="830"/>
      <c r="AL70" s="830"/>
      <c r="AM70" s="830"/>
      <c r="AN70" s="830"/>
      <c r="AO70" s="830"/>
      <c r="AP70" s="830"/>
      <c r="AQ70" s="830"/>
      <c r="AR70" s="830"/>
      <c r="AS70" s="830"/>
      <c r="AT70" s="830"/>
      <c r="AU70" s="830"/>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c r="C71" s="874"/>
      <c r="D71" s="874"/>
      <c r="E71" s="874"/>
      <c r="F71" s="874"/>
      <c r="G71" s="874"/>
      <c r="H71" s="874"/>
      <c r="I71" s="874"/>
      <c r="J71" s="874"/>
      <c r="K71" s="874"/>
      <c r="L71" s="874"/>
      <c r="M71" s="874"/>
      <c r="N71" s="874"/>
      <c r="O71" s="874"/>
      <c r="P71" s="875"/>
      <c r="Q71" s="876"/>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394</v>
      </c>
      <c r="B88" s="789" t="s">
        <v>427</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428</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429</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430</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433</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434</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435</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436</v>
      </c>
      <c r="AB109" s="893"/>
      <c r="AC109" s="893"/>
      <c r="AD109" s="893"/>
      <c r="AE109" s="894"/>
      <c r="AF109" s="892" t="s">
        <v>437</v>
      </c>
      <c r="AG109" s="893"/>
      <c r="AH109" s="893"/>
      <c r="AI109" s="893"/>
      <c r="AJ109" s="894"/>
      <c r="AK109" s="892" t="s">
        <v>312</v>
      </c>
      <c r="AL109" s="893"/>
      <c r="AM109" s="893"/>
      <c r="AN109" s="893"/>
      <c r="AO109" s="894"/>
      <c r="AP109" s="892" t="s">
        <v>438</v>
      </c>
      <c r="AQ109" s="893"/>
      <c r="AR109" s="893"/>
      <c r="AS109" s="893"/>
      <c r="AT109" s="895"/>
      <c r="AU109" s="912" t="s">
        <v>435</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436</v>
      </c>
      <c r="BR109" s="893"/>
      <c r="BS109" s="893"/>
      <c r="BT109" s="893"/>
      <c r="BU109" s="894"/>
      <c r="BV109" s="892" t="s">
        <v>437</v>
      </c>
      <c r="BW109" s="893"/>
      <c r="BX109" s="893"/>
      <c r="BY109" s="893"/>
      <c r="BZ109" s="894"/>
      <c r="CA109" s="892" t="s">
        <v>312</v>
      </c>
      <c r="CB109" s="893"/>
      <c r="CC109" s="893"/>
      <c r="CD109" s="893"/>
      <c r="CE109" s="894"/>
      <c r="CF109" s="913" t="s">
        <v>438</v>
      </c>
      <c r="CG109" s="913"/>
      <c r="CH109" s="913"/>
      <c r="CI109" s="913"/>
      <c r="CJ109" s="913"/>
      <c r="CK109" s="892" t="s">
        <v>439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436</v>
      </c>
      <c r="DH109" s="893"/>
      <c r="DI109" s="893"/>
      <c r="DJ109" s="893"/>
      <c r="DK109" s="894"/>
      <c r="DL109" s="892" t="s">
        <v>437</v>
      </c>
      <c r="DM109" s="893"/>
      <c r="DN109" s="893"/>
      <c r="DO109" s="893"/>
      <c r="DP109" s="894"/>
      <c r="DQ109" s="892" t="s">
        <v>312</v>
      </c>
      <c r="DR109" s="893"/>
      <c r="DS109" s="893"/>
      <c r="DT109" s="893"/>
      <c r="DU109" s="894"/>
      <c r="DV109" s="892" t="s">
        <v>438</v>
      </c>
      <c r="DW109" s="893"/>
      <c r="DX109" s="893"/>
      <c r="DY109" s="893"/>
      <c r="DZ109" s="895"/>
    </row>
    <row r="110" spans="1:131" s="230" customFormat="1" ht="26.25" customHeight="1" x14ac:dyDescent="0.15">
      <c r="A110" s="896" t="s">
        <v>440</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128378</v>
      </c>
      <c r="AB110" s="900"/>
      <c r="AC110" s="900"/>
      <c r="AD110" s="900"/>
      <c r="AE110" s="901"/>
      <c r="AF110" s="902">
        <v>118763</v>
      </c>
      <c r="AG110" s="900"/>
      <c r="AH110" s="900"/>
      <c r="AI110" s="900"/>
      <c r="AJ110" s="901"/>
      <c r="AK110" s="902">
        <v>142028</v>
      </c>
      <c r="AL110" s="900"/>
      <c r="AM110" s="900"/>
      <c r="AN110" s="900"/>
      <c r="AO110" s="901"/>
      <c r="AP110" s="903">
        <v>22.4</v>
      </c>
      <c r="AQ110" s="904"/>
      <c r="AR110" s="904"/>
      <c r="AS110" s="904"/>
      <c r="AT110" s="905"/>
      <c r="AU110" s="906" t="s">
        <v>74</v>
      </c>
      <c r="AV110" s="907"/>
      <c r="AW110" s="907"/>
      <c r="AX110" s="907"/>
      <c r="AY110" s="907"/>
      <c r="AZ110" s="929" t="s">
        <v>441</v>
      </c>
      <c r="BA110" s="897"/>
      <c r="BB110" s="897"/>
      <c r="BC110" s="897"/>
      <c r="BD110" s="897"/>
      <c r="BE110" s="897"/>
      <c r="BF110" s="897"/>
      <c r="BG110" s="897"/>
      <c r="BH110" s="897"/>
      <c r="BI110" s="897"/>
      <c r="BJ110" s="897"/>
      <c r="BK110" s="897"/>
      <c r="BL110" s="897"/>
      <c r="BM110" s="897"/>
      <c r="BN110" s="897"/>
      <c r="BO110" s="897"/>
      <c r="BP110" s="898"/>
      <c r="BQ110" s="930">
        <v>1619194</v>
      </c>
      <c r="BR110" s="931"/>
      <c r="BS110" s="931"/>
      <c r="BT110" s="931"/>
      <c r="BU110" s="931"/>
      <c r="BV110" s="931">
        <v>1900047</v>
      </c>
      <c r="BW110" s="931"/>
      <c r="BX110" s="931"/>
      <c r="BY110" s="931"/>
      <c r="BZ110" s="931"/>
      <c r="CA110" s="931">
        <v>2424554</v>
      </c>
      <c r="CB110" s="931"/>
      <c r="CC110" s="931"/>
      <c r="CD110" s="931"/>
      <c r="CE110" s="931"/>
      <c r="CF110" s="944">
        <v>382.7</v>
      </c>
      <c r="CG110" s="945"/>
      <c r="CH110" s="945"/>
      <c r="CI110" s="945"/>
      <c r="CJ110" s="945"/>
      <c r="CK110" s="946" t="s">
        <v>442</v>
      </c>
      <c r="CL110" s="947"/>
      <c r="CM110" s="929" t="s">
        <v>443</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131</v>
      </c>
      <c r="DH110" s="931"/>
      <c r="DI110" s="931"/>
      <c r="DJ110" s="931"/>
      <c r="DK110" s="931"/>
      <c r="DL110" s="931" t="s">
        <v>131</v>
      </c>
      <c r="DM110" s="931"/>
      <c r="DN110" s="931"/>
      <c r="DO110" s="931"/>
      <c r="DP110" s="931"/>
      <c r="DQ110" s="931" t="s">
        <v>131</v>
      </c>
      <c r="DR110" s="931"/>
      <c r="DS110" s="931"/>
      <c r="DT110" s="931"/>
      <c r="DU110" s="931"/>
      <c r="DV110" s="932" t="s">
        <v>131</v>
      </c>
      <c r="DW110" s="932"/>
      <c r="DX110" s="932"/>
      <c r="DY110" s="932"/>
      <c r="DZ110" s="933"/>
    </row>
    <row r="111" spans="1:131" s="230" customFormat="1" ht="26.25" customHeight="1" x14ac:dyDescent="0.15">
      <c r="A111" s="934" t="s">
        <v>444</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131</v>
      </c>
      <c r="AB111" s="938"/>
      <c r="AC111" s="938"/>
      <c r="AD111" s="938"/>
      <c r="AE111" s="939"/>
      <c r="AF111" s="940" t="s">
        <v>131</v>
      </c>
      <c r="AG111" s="938"/>
      <c r="AH111" s="938"/>
      <c r="AI111" s="938"/>
      <c r="AJ111" s="939"/>
      <c r="AK111" s="940" t="s">
        <v>131</v>
      </c>
      <c r="AL111" s="938"/>
      <c r="AM111" s="938"/>
      <c r="AN111" s="938"/>
      <c r="AO111" s="939"/>
      <c r="AP111" s="941" t="s">
        <v>131</v>
      </c>
      <c r="AQ111" s="942"/>
      <c r="AR111" s="942"/>
      <c r="AS111" s="942"/>
      <c r="AT111" s="943"/>
      <c r="AU111" s="908"/>
      <c r="AV111" s="909"/>
      <c r="AW111" s="909"/>
      <c r="AX111" s="909"/>
      <c r="AY111" s="909"/>
      <c r="AZ111" s="922" t="s">
        <v>445</v>
      </c>
      <c r="BA111" s="923"/>
      <c r="BB111" s="923"/>
      <c r="BC111" s="923"/>
      <c r="BD111" s="923"/>
      <c r="BE111" s="923"/>
      <c r="BF111" s="923"/>
      <c r="BG111" s="923"/>
      <c r="BH111" s="923"/>
      <c r="BI111" s="923"/>
      <c r="BJ111" s="923"/>
      <c r="BK111" s="923"/>
      <c r="BL111" s="923"/>
      <c r="BM111" s="923"/>
      <c r="BN111" s="923"/>
      <c r="BO111" s="923"/>
      <c r="BP111" s="924"/>
      <c r="BQ111" s="925" t="s">
        <v>131</v>
      </c>
      <c r="BR111" s="926"/>
      <c r="BS111" s="926"/>
      <c r="BT111" s="926"/>
      <c r="BU111" s="926"/>
      <c r="BV111" s="926" t="s">
        <v>131</v>
      </c>
      <c r="BW111" s="926"/>
      <c r="BX111" s="926"/>
      <c r="BY111" s="926"/>
      <c r="BZ111" s="926"/>
      <c r="CA111" s="926" t="s">
        <v>131</v>
      </c>
      <c r="CB111" s="926"/>
      <c r="CC111" s="926"/>
      <c r="CD111" s="926"/>
      <c r="CE111" s="926"/>
      <c r="CF111" s="920" t="s">
        <v>131</v>
      </c>
      <c r="CG111" s="921"/>
      <c r="CH111" s="921"/>
      <c r="CI111" s="921"/>
      <c r="CJ111" s="921"/>
      <c r="CK111" s="948"/>
      <c r="CL111" s="949"/>
      <c r="CM111" s="922" t="s">
        <v>446</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131</v>
      </c>
      <c r="DH111" s="926"/>
      <c r="DI111" s="926"/>
      <c r="DJ111" s="926"/>
      <c r="DK111" s="926"/>
      <c r="DL111" s="926" t="s">
        <v>131</v>
      </c>
      <c r="DM111" s="926"/>
      <c r="DN111" s="926"/>
      <c r="DO111" s="926"/>
      <c r="DP111" s="926"/>
      <c r="DQ111" s="926" t="s">
        <v>131</v>
      </c>
      <c r="DR111" s="926"/>
      <c r="DS111" s="926"/>
      <c r="DT111" s="926"/>
      <c r="DU111" s="926"/>
      <c r="DV111" s="927" t="s">
        <v>131</v>
      </c>
      <c r="DW111" s="927"/>
      <c r="DX111" s="927"/>
      <c r="DY111" s="927"/>
      <c r="DZ111" s="928"/>
    </row>
    <row r="112" spans="1:131" s="230" customFormat="1" ht="26.25" customHeight="1" x14ac:dyDescent="0.15">
      <c r="A112" s="952" t="s">
        <v>447</v>
      </c>
      <c r="B112" s="953"/>
      <c r="C112" s="923" t="s">
        <v>448</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131</v>
      </c>
      <c r="AB112" s="959"/>
      <c r="AC112" s="959"/>
      <c r="AD112" s="959"/>
      <c r="AE112" s="960"/>
      <c r="AF112" s="961" t="s">
        <v>131</v>
      </c>
      <c r="AG112" s="959"/>
      <c r="AH112" s="959"/>
      <c r="AI112" s="959"/>
      <c r="AJ112" s="960"/>
      <c r="AK112" s="961" t="s">
        <v>131</v>
      </c>
      <c r="AL112" s="959"/>
      <c r="AM112" s="959"/>
      <c r="AN112" s="959"/>
      <c r="AO112" s="960"/>
      <c r="AP112" s="962" t="s">
        <v>131</v>
      </c>
      <c r="AQ112" s="963"/>
      <c r="AR112" s="963"/>
      <c r="AS112" s="963"/>
      <c r="AT112" s="964"/>
      <c r="AU112" s="908"/>
      <c r="AV112" s="909"/>
      <c r="AW112" s="909"/>
      <c r="AX112" s="909"/>
      <c r="AY112" s="909"/>
      <c r="AZ112" s="922" t="s">
        <v>449</v>
      </c>
      <c r="BA112" s="923"/>
      <c r="BB112" s="923"/>
      <c r="BC112" s="923"/>
      <c r="BD112" s="923"/>
      <c r="BE112" s="923"/>
      <c r="BF112" s="923"/>
      <c r="BG112" s="923"/>
      <c r="BH112" s="923"/>
      <c r="BI112" s="923"/>
      <c r="BJ112" s="923"/>
      <c r="BK112" s="923"/>
      <c r="BL112" s="923"/>
      <c r="BM112" s="923"/>
      <c r="BN112" s="923"/>
      <c r="BO112" s="923"/>
      <c r="BP112" s="924"/>
      <c r="BQ112" s="925">
        <v>155799</v>
      </c>
      <c r="BR112" s="926"/>
      <c r="BS112" s="926"/>
      <c r="BT112" s="926"/>
      <c r="BU112" s="926"/>
      <c r="BV112" s="926">
        <v>201869</v>
      </c>
      <c r="BW112" s="926"/>
      <c r="BX112" s="926"/>
      <c r="BY112" s="926"/>
      <c r="BZ112" s="926"/>
      <c r="CA112" s="926">
        <v>167060</v>
      </c>
      <c r="CB112" s="926"/>
      <c r="CC112" s="926"/>
      <c r="CD112" s="926"/>
      <c r="CE112" s="926"/>
      <c r="CF112" s="920">
        <v>26.4</v>
      </c>
      <c r="CG112" s="921"/>
      <c r="CH112" s="921"/>
      <c r="CI112" s="921"/>
      <c r="CJ112" s="921"/>
      <c r="CK112" s="948"/>
      <c r="CL112" s="949"/>
      <c r="CM112" s="922" t="s">
        <v>450</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131</v>
      </c>
      <c r="DH112" s="926"/>
      <c r="DI112" s="926"/>
      <c r="DJ112" s="926"/>
      <c r="DK112" s="926"/>
      <c r="DL112" s="926" t="s">
        <v>131</v>
      </c>
      <c r="DM112" s="926"/>
      <c r="DN112" s="926"/>
      <c r="DO112" s="926"/>
      <c r="DP112" s="926"/>
      <c r="DQ112" s="926" t="s">
        <v>131</v>
      </c>
      <c r="DR112" s="926"/>
      <c r="DS112" s="926"/>
      <c r="DT112" s="926"/>
      <c r="DU112" s="926"/>
      <c r="DV112" s="927" t="s">
        <v>131</v>
      </c>
      <c r="DW112" s="927"/>
      <c r="DX112" s="927"/>
      <c r="DY112" s="927"/>
      <c r="DZ112" s="928"/>
    </row>
    <row r="113" spans="1:130" s="230" customFormat="1" ht="26.25" customHeight="1" x14ac:dyDescent="0.15">
      <c r="A113" s="954"/>
      <c r="B113" s="955"/>
      <c r="C113" s="923" t="s">
        <v>451</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8795</v>
      </c>
      <c r="AB113" s="938"/>
      <c r="AC113" s="938"/>
      <c r="AD113" s="938"/>
      <c r="AE113" s="939"/>
      <c r="AF113" s="940">
        <v>5269</v>
      </c>
      <c r="AG113" s="938"/>
      <c r="AH113" s="938"/>
      <c r="AI113" s="938"/>
      <c r="AJ113" s="939"/>
      <c r="AK113" s="940">
        <v>10142</v>
      </c>
      <c r="AL113" s="938"/>
      <c r="AM113" s="938"/>
      <c r="AN113" s="938"/>
      <c r="AO113" s="939"/>
      <c r="AP113" s="941">
        <v>1.6</v>
      </c>
      <c r="AQ113" s="942"/>
      <c r="AR113" s="942"/>
      <c r="AS113" s="942"/>
      <c r="AT113" s="943"/>
      <c r="AU113" s="908"/>
      <c r="AV113" s="909"/>
      <c r="AW113" s="909"/>
      <c r="AX113" s="909"/>
      <c r="AY113" s="909"/>
      <c r="AZ113" s="922" t="s">
        <v>452</v>
      </c>
      <c r="BA113" s="923"/>
      <c r="BB113" s="923"/>
      <c r="BC113" s="923"/>
      <c r="BD113" s="923"/>
      <c r="BE113" s="923"/>
      <c r="BF113" s="923"/>
      <c r="BG113" s="923"/>
      <c r="BH113" s="923"/>
      <c r="BI113" s="923"/>
      <c r="BJ113" s="923"/>
      <c r="BK113" s="923"/>
      <c r="BL113" s="923"/>
      <c r="BM113" s="923"/>
      <c r="BN113" s="923"/>
      <c r="BO113" s="923"/>
      <c r="BP113" s="924"/>
      <c r="BQ113" s="925" t="s">
        <v>131</v>
      </c>
      <c r="BR113" s="926"/>
      <c r="BS113" s="926"/>
      <c r="BT113" s="926"/>
      <c r="BU113" s="926"/>
      <c r="BV113" s="926" t="s">
        <v>131</v>
      </c>
      <c r="BW113" s="926"/>
      <c r="BX113" s="926"/>
      <c r="BY113" s="926"/>
      <c r="BZ113" s="926"/>
      <c r="CA113" s="926" t="s">
        <v>131</v>
      </c>
      <c r="CB113" s="926"/>
      <c r="CC113" s="926"/>
      <c r="CD113" s="926"/>
      <c r="CE113" s="926"/>
      <c r="CF113" s="920" t="s">
        <v>131</v>
      </c>
      <c r="CG113" s="921"/>
      <c r="CH113" s="921"/>
      <c r="CI113" s="921"/>
      <c r="CJ113" s="921"/>
      <c r="CK113" s="948"/>
      <c r="CL113" s="949"/>
      <c r="CM113" s="922" t="s">
        <v>453</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131</v>
      </c>
      <c r="DH113" s="959"/>
      <c r="DI113" s="959"/>
      <c r="DJ113" s="959"/>
      <c r="DK113" s="960"/>
      <c r="DL113" s="961" t="s">
        <v>131</v>
      </c>
      <c r="DM113" s="959"/>
      <c r="DN113" s="959"/>
      <c r="DO113" s="959"/>
      <c r="DP113" s="960"/>
      <c r="DQ113" s="961" t="s">
        <v>131</v>
      </c>
      <c r="DR113" s="959"/>
      <c r="DS113" s="959"/>
      <c r="DT113" s="959"/>
      <c r="DU113" s="960"/>
      <c r="DV113" s="962" t="s">
        <v>131</v>
      </c>
      <c r="DW113" s="963"/>
      <c r="DX113" s="963"/>
      <c r="DY113" s="963"/>
      <c r="DZ113" s="964"/>
    </row>
    <row r="114" spans="1:130" s="230" customFormat="1" ht="26.25" customHeight="1" x14ac:dyDescent="0.15">
      <c r="A114" s="954"/>
      <c r="B114" s="955"/>
      <c r="C114" s="923" t="s">
        <v>454</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489</v>
      </c>
      <c r="AB114" s="959"/>
      <c r="AC114" s="959"/>
      <c r="AD114" s="959"/>
      <c r="AE114" s="960"/>
      <c r="AF114" s="961">
        <v>518</v>
      </c>
      <c r="AG114" s="959"/>
      <c r="AH114" s="959"/>
      <c r="AI114" s="959"/>
      <c r="AJ114" s="960"/>
      <c r="AK114" s="961">
        <v>438</v>
      </c>
      <c r="AL114" s="959"/>
      <c r="AM114" s="959"/>
      <c r="AN114" s="959"/>
      <c r="AO114" s="960"/>
      <c r="AP114" s="962">
        <v>0.1</v>
      </c>
      <c r="AQ114" s="963"/>
      <c r="AR114" s="963"/>
      <c r="AS114" s="963"/>
      <c r="AT114" s="964"/>
      <c r="AU114" s="908"/>
      <c r="AV114" s="909"/>
      <c r="AW114" s="909"/>
      <c r="AX114" s="909"/>
      <c r="AY114" s="909"/>
      <c r="AZ114" s="922" t="s">
        <v>455</v>
      </c>
      <c r="BA114" s="923"/>
      <c r="BB114" s="923"/>
      <c r="BC114" s="923"/>
      <c r="BD114" s="923"/>
      <c r="BE114" s="923"/>
      <c r="BF114" s="923"/>
      <c r="BG114" s="923"/>
      <c r="BH114" s="923"/>
      <c r="BI114" s="923"/>
      <c r="BJ114" s="923"/>
      <c r="BK114" s="923"/>
      <c r="BL114" s="923"/>
      <c r="BM114" s="923"/>
      <c r="BN114" s="923"/>
      <c r="BO114" s="923"/>
      <c r="BP114" s="924"/>
      <c r="BQ114" s="925">
        <v>36295</v>
      </c>
      <c r="BR114" s="926"/>
      <c r="BS114" s="926"/>
      <c r="BT114" s="926"/>
      <c r="BU114" s="926"/>
      <c r="BV114" s="926" t="s">
        <v>131</v>
      </c>
      <c r="BW114" s="926"/>
      <c r="BX114" s="926"/>
      <c r="BY114" s="926"/>
      <c r="BZ114" s="926"/>
      <c r="CA114" s="926" t="s">
        <v>131</v>
      </c>
      <c r="CB114" s="926"/>
      <c r="CC114" s="926"/>
      <c r="CD114" s="926"/>
      <c r="CE114" s="926"/>
      <c r="CF114" s="920" t="s">
        <v>131</v>
      </c>
      <c r="CG114" s="921"/>
      <c r="CH114" s="921"/>
      <c r="CI114" s="921"/>
      <c r="CJ114" s="921"/>
      <c r="CK114" s="948"/>
      <c r="CL114" s="949"/>
      <c r="CM114" s="922" t="s">
        <v>456</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131</v>
      </c>
      <c r="DH114" s="959"/>
      <c r="DI114" s="959"/>
      <c r="DJ114" s="959"/>
      <c r="DK114" s="960"/>
      <c r="DL114" s="961" t="s">
        <v>396</v>
      </c>
      <c r="DM114" s="959"/>
      <c r="DN114" s="959"/>
      <c r="DO114" s="959"/>
      <c r="DP114" s="960"/>
      <c r="DQ114" s="961" t="s">
        <v>131</v>
      </c>
      <c r="DR114" s="959"/>
      <c r="DS114" s="959"/>
      <c r="DT114" s="959"/>
      <c r="DU114" s="960"/>
      <c r="DV114" s="962" t="s">
        <v>396</v>
      </c>
      <c r="DW114" s="963"/>
      <c r="DX114" s="963"/>
      <c r="DY114" s="963"/>
      <c r="DZ114" s="964"/>
    </row>
    <row r="115" spans="1:130" s="230" customFormat="1" ht="26.25" customHeight="1" x14ac:dyDescent="0.15">
      <c r="A115" s="954"/>
      <c r="B115" s="955"/>
      <c r="C115" s="923" t="s">
        <v>457</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131</v>
      </c>
      <c r="AB115" s="938"/>
      <c r="AC115" s="938"/>
      <c r="AD115" s="938"/>
      <c r="AE115" s="939"/>
      <c r="AF115" s="940" t="s">
        <v>131</v>
      </c>
      <c r="AG115" s="938"/>
      <c r="AH115" s="938"/>
      <c r="AI115" s="938"/>
      <c r="AJ115" s="939"/>
      <c r="AK115" s="940" t="s">
        <v>131</v>
      </c>
      <c r="AL115" s="938"/>
      <c r="AM115" s="938"/>
      <c r="AN115" s="938"/>
      <c r="AO115" s="939"/>
      <c r="AP115" s="941" t="s">
        <v>131</v>
      </c>
      <c r="AQ115" s="942"/>
      <c r="AR115" s="942"/>
      <c r="AS115" s="942"/>
      <c r="AT115" s="943"/>
      <c r="AU115" s="908"/>
      <c r="AV115" s="909"/>
      <c r="AW115" s="909"/>
      <c r="AX115" s="909"/>
      <c r="AY115" s="909"/>
      <c r="AZ115" s="922" t="s">
        <v>458</v>
      </c>
      <c r="BA115" s="923"/>
      <c r="BB115" s="923"/>
      <c r="BC115" s="923"/>
      <c r="BD115" s="923"/>
      <c r="BE115" s="923"/>
      <c r="BF115" s="923"/>
      <c r="BG115" s="923"/>
      <c r="BH115" s="923"/>
      <c r="BI115" s="923"/>
      <c r="BJ115" s="923"/>
      <c r="BK115" s="923"/>
      <c r="BL115" s="923"/>
      <c r="BM115" s="923"/>
      <c r="BN115" s="923"/>
      <c r="BO115" s="923"/>
      <c r="BP115" s="924"/>
      <c r="BQ115" s="925" t="s">
        <v>131</v>
      </c>
      <c r="BR115" s="926"/>
      <c r="BS115" s="926"/>
      <c r="BT115" s="926"/>
      <c r="BU115" s="926"/>
      <c r="BV115" s="926" t="s">
        <v>131</v>
      </c>
      <c r="BW115" s="926"/>
      <c r="BX115" s="926"/>
      <c r="BY115" s="926"/>
      <c r="BZ115" s="926"/>
      <c r="CA115" s="926" t="s">
        <v>131</v>
      </c>
      <c r="CB115" s="926"/>
      <c r="CC115" s="926"/>
      <c r="CD115" s="926"/>
      <c r="CE115" s="926"/>
      <c r="CF115" s="920" t="s">
        <v>131</v>
      </c>
      <c r="CG115" s="921"/>
      <c r="CH115" s="921"/>
      <c r="CI115" s="921"/>
      <c r="CJ115" s="921"/>
      <c r="CK115" s="948"/>
      <c r="CL115" s="949"/>
      <c r="CM115" s="922" t="s">
        <v>459</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131</v>
      </c>
      <c r="DH115" s="959"/>
      <c r="DI115" s="959"/>
      <c r="DJ115" s="959"/>
      <c r="DK115" s="960"/>
      <c r="DL115" s="961" t="s">
        <v>131</v>
      </c>
      <c r="DM115" s="959"/>
      <c r="DN115" s="959"/>
      <c r="DO115" s="959"/>
      <c r="DP115" s="960"/>
      <c r="DQ115" s="961" t="s">
        <v>131</v>
      </c>
      <c r="DR115" s="959"/>
      <c r="DS115" s="959"/>
      <c r="DT115" s="959"/>
      <c r="DU115" s="960"/>
      <c r="DV115" s="962" t="s">
        <v>131</v>
      </c>
      <c r="DW115" s="963"/>
      <c r="DX115" s="963"/>
      <c r="DY115" s="963"/>
      <c r="DZ115" s="964"/>
    </row>
    <row r="116" spans="1:130" s="230" customFormat="1" ht="26.25" customHeight="1" x14ac:dyDescent="0.15">
      <c r="A116" s="956"/>
      <c r="B116" s="957"/>
      <c r="C116" s="965" t="s">
        <v>460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131</v>
      </c>
      <c r="AB116" s="959"/>
      <c r="AC116" s="959"/>
      <c r="AD116" s="959"/>
      <c r="AE116" s="960"/>
      <c r="AF116" s="961" t="s">
        <v>131</v>
      </c>
      <c r="AG116" s="959"/>
      <c r="AH116" s="959"/>
      <c r="AI116" s="959"/>
      <c r="AJ116" s="960"/>
      <c r="AK116" s="961" t="s">
        <v>131</v>
      </c>
      <c r="AL116" s="959"/>
      <c r="AM116" s="959"/>
      <c r="AN116" s="959"/>
      <c r="AO116" s="960"/>
      <c r="AP116" s="962" t="s">
        <v>131</v>
      </c>
      <c r="AQ116" s="963"/>
      <c r="AR116" s="963"/>
      <c r="AS116" s="963"/>
      <c r="AT116" s="964"/>
      <c r="AU116" s="908"/>
      <c r="AV116" s="909"/>
      <c r="AW116" s="909"/>
      <c r="AX116" s="909"/>
      <c r="AY116" s="909"/>
      <c r="AZ116" s="967" t="s">
        <v>461</v>
      </c>
      <c r="BA116" s="968"/>
      <c r="BB116" s="968"/>
      <c r="BC116" s="968"/>
      <c r="BD116" s="968"/>
      <c r="BE116" s="968"/>
      <c r="BF116" s="968"/>
      <c r="BG116" s="968"/>
      <c r="BH116" s="968"/>
      <c r="BI116" s="968"/>
      <c r="BJ116" s="968"/>
      <c r="BK116" s="968"/>
      <c r="BL116" s="968"/>
      <c r="BM116" s="968"/>
      <c r="BN116" s="968"/>
      <c r="BO116" s="968"/>
      <c r="BP116" s="969"/>
      <c r="BQ116" s="925" t="s">
        <v>396</v>
      </c>
      <c r="BR116" s="926"/>
      <c r="BS116" s="926"/>
      <c r="BT116" s="926"/>
      <c r="BU116" s="926"/>
      <c r="BV116" s="926" t="s">
        <v>131</v>
      </c>
      <c r="BW116" s="926"/>
      <c r="BX116" s="926"/>
      <c r="BY116" s="926"/>
      <c r="BZ116" s="926"/>
      <c r="CA116" s="926" t="s">
        <v>131</v>
      </c>
      <c r="CB116" s="926"/>
      <c r="CC116" s="926"/>
      <c r="CD116" s="926"/>
      <c r="CE116" s="926"/>
      <c r="CF116" s="920" t="s">
        <v>131</v>
      </c>
      <c r="CG116" s="921"/>
      <c r="CH116" s="921"/>
      <c r="CI116" s="921"/>
      <c r="CJ116" s="921"/>
      <c r="CK116" s="948"/>
      <c r="CL116" s="949"/>
      <c r="CM116" s="922" t="s">
        <v>462</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396</v>
      </c>
      <c r="DH116" s="959"/>
      <c r="DI116" s="959"/>
      <c r="DJ116" s="959"/>
      <c r="DK116" s="960"/>
      <c r="DL116" s="961" t="s">
        <v>131</v>
      </c>
      <c r="DM116" s="959"/>
      <c r="DN116" s="959"/>
      <c r="DO116" s="959"/>
      <c r="DP116" s="960"/>
      <c r="DQ116" s="961" t="s">
        <v>131</v>
      </c>
      <c r="DR116" s="959"/>
      <c r="DS116" s="959"/>
      <c r="DT116" s="959"/>
      <c r="DU116" s="960"/>
      <c r="DV116" s="962" t="s">
        <v>131</v>
      </c>
      <c r="DW116" s="963"/>
      <c r="DX116" s="963"/>
      <c r="DY116" s="963"/>
      <c r="DZ116" s="964"/>
    </row>
    <row r="117" spans="1:130" s="230" customFormat="1" ht="26.25" customHeight="1" x14ac:dyDescent="0.15">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463</v>
      </c>
      <c r="Z117" s="894"/>
      <c r="AA117" s="978">
        <v>137662</v>
      </c>
      <c r="AB117" s="979"/>
      <c r="AC117" s="979"/>
      <c r="AD117" s="979"/>
      <c r="AE117" s="980"/>
      <c r="AF117" s="981">
        <v>124550</v>
      </c>
      <c r="AG117" s="979"/>
      <c r="AH117" s="979"/>
      <c r="AI117" s="979"/>
      <c r="AJ117" s="980"/>
      <c r="AK117" s="981">
        <v>152608</v>
      </c>
      <c r="AL117" s="979"/>
      <c r="AM117" s="979"/>
      <c r="AN117" s="979"/>
      <c r="AO117" s="980"/>
      <c r="AP117" s="982"/>
      <c r="AQ117" s="983"/>
      <c r="AR117" s="983"/>
      <c r="AS117" s="983"/>
      <c r="AT117" s="984"/>
      <c r="AU117" s="908"/>
      <c r="AV117" s="909"/>
      <c r="AW117" s="909"/>
      <c r="AX117" s="909"/>
      <c r="AY117" s="909"/>
      <c r="AZ117" s="974" t="s">
        <v>464</v>
      </c>
      <c r="BA117" s="975"/>
      <c r="BB117" s="975"/>
      <c r="BC117" s="975"/>
      <c r="BD117" s="975"/>
      <c r="BE117" s="975"/>
      <c r="BF117" s="975"/>
      <c r="BG117" s="975"/>
      <c r="BH117" s="975"/>
      <c r="BI117" s="975"/>
      <c r="BJ117" s="975"/>
      <c r="BK117" s="975"/>
      <c r="BL117" s="975"/>
      <c r="BM117" s="975"/>
      <c r="BN117" s="975"/>
      <c r="BO117" s="975"/>
      <c r="BP117" s="976"/>
      <c r="BQ117" s="925" t="s">
        <v>131</v>
      </c>
      <c r="BR117" s="926"/>
      <c r="BS117" s="926"/>
      <c r="BT117" s="926"/>
      <c r="BU117" s="926"/>
      <c r="BV117" s="926" t="s">
        <v>131</v>
      </c>
      <c r="BW117" s="926"/>
      <c r="BX117" s="926"/>
      <c r="BY117" s="926"/>
      <c r="BZ117" s="926"/>
      <c r="CA117" s="926" t="s">
        <v>131</v>
      </c>
      <c r="CB117" s="926"/>
      <c r="CC117" s="926"/>
      <c r="CD117" s="926"/>
      <c r="CE117" s="926"/>
      <c r="CF117" s="920" t="s">
        <v>131</v>
      </c>
      <c r="CG117" s="921"/>
      <c r="CH117" s="921"/>
      <c r="CI117" s="921"/>
      <c r="CJ117" s="921"/>
      <c r="CK117" s="948"/>
      <c r="CL117" s="949"/>
      <c r="CM117" s="922" t="s">
        <v>465</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131</v>
      </c>
      <c r="DH117" s="959"/>
      <c r="DI117" s="959"/>
      <c r="DJ117" s="959"/>
      <c r="DK117" s="960"/>
      <c r="DL117" s="961" t="s">
        <v>131</v>
      </c>
      <c r="DM117" s="959"/>
      <c r="DN117" s="959"/>
      <c r="DO117" s="959"/>
      <c r="DP117" s="960"/>
      <c r="DQ117" s="961" t="s">
        <v>131</v>
      </c>
      <c r="DR117" s="959"/>
      <c r="DS117" s="959"/>
      <c r="DT117" s="959"/>
      <c r="DU117" s="960"/>
      <c r="DV117" s="962" t="s">
        <v>396</v>
      </c>
      <c r="DW117" s="963"/>
      <c r="DX117" s="963"/>
      <c r="DY117" s="963"/>
      <c r="DZ117" s="964"/>
    </row>
    <row r="118" spans="1:130" s="230" customFormat="1" ht="26.25" customHeight="1" x14ac:dyDescent="0.15">
      <c r="A118" s="912" t="s">
        <v>439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436</v>
      </c>
      <c r="AB118" s="893"/>
      <c r="AC118" s="893"/>
      <c r="AD118" s="893"/>
      <c r="AE118" s="894"/>
      <c r="AF118" s="892" t="s">
        <v>437</v>
      </c>
      <c r="AG118" s="893"/>
      <c r="AH118" s="893"/>
      <c r="AI118" s="893"/>
      <c r="AJ118" s="894"/>
      <c r="AK118" s="892" t="s">
        <v>312</v>
      </c>
      <c r="AL118" s="893"/>
      <c r="AM118" s="893"/>
      <c r="AN118" s="893"/>
      <c r="AO118" s="894"/>
      <c r="AP118" s="970" t="s">
        <v>438</v>
      </c>
      <c r="AQ118" s="971"/>
      <c r="AR118" s="971"/>
      <c r="AS118" s="971"/>
      <c r="AT118" s="972"/>
      <c r="AU118" s="908"/>
      <c r="AV118" s="909"/>
      <c r="AW118" s="909"/>
      <c r="AX118" s="909"/>
      <c r="AY118" s="909"/>
      <c r="AZ118" s="973" t="s">
        <v>466</v>
      </c>
      <c r="BA118" s="965"/>
      <c r="BB118" s="965"/>
      <c r="BC118" s="965"/>
      <c r="BD118" s="965"/>
      <c r="BE118" s="965"/>
      <c r="BF118" s="965"/>
      <c r="BG118" s="965"/>
      <c r="BH118" s="965"/>
      <c r="BI118" s="965"/>
      <c r="BJ118" s="965"/>
      <c r="BK118" s="965"/>
      <c r="BL118" s="965"/>
      <c r="BM118" s="965"/>
      <c r="BN118" s="965"/>
      <c r="BO118" s="965"/>
      <c r="BP118" s="966"/>
      <c r="BQ118" s="999" t="s">
        <v>131</v>
      </c>
      <c r="BR118" s="1000"/>
      <c r="BS118" s="1000"/>
      <c r="BT118" s="1000"/>
      <c r="BU118" s="1000"/>
      <c r="BV118" s="1000" t="s">
        <v>131</v>
      </c>
      <c r="BW118" s="1000"/>
      <c r="BX118" s="1000"/>
      <c r="BY118" s="1000"/>
      <c r="BZ118" s="1000"/>
      <c r="CA118" s="1000" t="s">
        <v>131</v>
      </c>
      <c r="CB118" s="1000"/>
      <c r="CC118" s="1000"/>
      <c r="CD118" s="1000"/>
      <c r="CE118" s="1000"/>
      <c r="CF118" s="920" t="s">
        <v>131</v>
      </c>
      <c r="CG118" s="921"/>
      <c r="CH118" s="921"/>
      <c r="CI118" s="921"/>
      <c r="CJ118" s="921"/>
      <c r="CK118" s="948"/>
      <c r="CL118" s="949"/>
      <c r="CM118" s="922" t="s">
        <v>467</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131</v>
      </c>
      <c r="DH118" s="959"/>
      <c r="DI118" s="959"/>
      <c r="DJ118" s="959"/>
      <c r="DK118" s="960"/>
      <c r="DL118" s="961" t="s">
        <v>396</v>
      </c>
      <c r="DM118" s="959"/>
      <c r="DN118" s="959"/>
      <c r="DO118" s="959"/>
      <c r="DP118" s="960"/>
      <c r="DQ118" s="961" t="s">
        <v>131</v>
      </c>
      <c r="DR118" s="959"/>
      <c r="DS118" s="959"/>
      <c r="DT118" s="959"/>
      <c r="DU118" s="960"/>
      <c r="DV118" s="962" t="s">
        <v>131</v>
      </c>
      <c r="DW118" s="963"/>
      <c r="DX118" s="963"/>
      <c r="DY118" s="963"/>
      <c r="DZ118" s="964"/>
    </row>
    <row r="119" spans="1:130" s="230" customFormat="1" ht="26.25" customHeight="1" x14ac:dyDescent="0.15">
      <c r="A119" s="1056" t="s">
        <v>442</v>
      </c>
      <c r="B119" s="947"/>
      <c r="C119" s="929" t="s">
        <v>443</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131</v>
      </c>
      <c r="AB119" s="900"/>
      <c r="AC119" s="900"/>
      <c r="AD119" s="900"/>
      <c r="AE119" s="901"/>
      <c r="AF119" s="902" t="s">
        <v>131</v>
      </c>
      <c r="AG119" s="900"/>
      <c r="AH119" s="900"/>
      <c r="AI119" s="900"/>
      <c r="AJ119" s="901"/>
      <c r="AK119" s="902" t="s">
        <v>131</v>
      </c>
      <c r="AL119" s="900"/>
      <c r="AM119" s="900"/>
      <c r="AN119" s="900"/>
      <c r="AO119" s="901"/>
      <c r="AP119" s="903" t="s">
        <v>131</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468</v>
      </c>
      <c r="BP119" s="1005"/>
      <c r="BQ119" s="999">
        <v>1811288</v>
      </c>
      <c r="BR119" s="1000"/>
      <c r="BS119" s="1000"/>
      <c r="BT119" s="1000"/>
      <c r="BU119" s="1000"/>
      <c r="BV119" s="1000">
        <v>2101916</v>
      </c>
      <c r="BW119" s="1000"/>
      <c r="BX119" s="1000"/>
      <c r="BY119" s="1000"/>
      <c r="BZ119" s="1000"/>
      <c r="CA119" s="1000">
        <v>2591614</v>
      </c>
      <c r="CB119" s="1000"/>
      <c r="CC119" s="1000"/>
      <c r="CD119" s="1000"/>
      <c r="CE119" s="1000"/>
      <c r="CF119" s="1001"/>
      <c r="CG119" s="1002"/>
      <c r="CH119" s="1002"/>
      <c r="CI119" s="1002"/>
      <c r="CJ119" s="1003"/>
      <c r="CK119" s="950"/>
      <c r="CL119" s="951"/>
      <c r="CM119" s="973" t="s">
        <v>469</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131</v>
      </c>
      <c r="DH119" s="986"/>
      <c r="DI119" s="986"/>
      <c r="DJ119" s="986"/>
      <c r="DK119" s="987"/>
      <c r="DL119" s="985" t="s">
        <v>396</v>
      </c>
      <c r="DM119" s="986"/>
      <c r="DN119" s="986"/>
      <c r="DO119" s="986"/>
      <c r="DP119" s="987"/>
      <c r="DQ119" s="985" t="s">
        <v>131</v>
      </c>
      <c r="DR119" s="986"/>
      <c r="DS119" s="986"/>
      <c r="DT119" s="986"/>
      <c r="DU119" s="987"/>
      <c r="DV119" s="988" t="s">
        <v>131</v>
      </c>
      <c r="DW119" s="989"/>
      <c r="DX119" s="989"/>
      <c r="DY119" s="989"/>
      <c r="DZ119" s="990"/>
    </row>
    <row r="120" spans="1:130" s="230" customFormat="1" ht="26.25" customHeight="1" x14ac:dyDescent="0.15">
      <c r="A120" s="1057"/>
      <c r="B120" s="949"/>
      <c r="C120" s="922" t="s">
        <v>446</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131</v>
      </c>
      <c r="AB120" s="959"/>
      <c r="AC120" s="959"/>
      <c r="AD120" s="959"/>
      <c r="AE120" s="960"/>
      <c r="AF120" s="961" t="s">
        <v>131</v>
      </c>
      <c r="AG120" s="959"/>
      <c r="AH120" s="959"/>
      <c r="AI120" s="959"/>
      <c r="AJ120" s="960"/>
      <c r="AK120" s="961" t="s">
        <v>131</v>
      </c>
      <c r="AL120" s="959"/>
      <c r="AM120" s="959"/>
      <c r="AN120" s="959"/>
      <c r="AO120" s="960"/>
      <c r="AP120" s="962" t="s">
        <v>131</v>
      </c>
      <c r="AQ120" s="963"/>
      <c r="AR120" s="963"/>
      <c r="AS120" s="963"/>
      <c r="AT120" s="964"/>
      <c r="AU120" s="991" t="s">
        <v>470</v>
      </c>
      <c r="AV120" s="992"/>
      <c r="AW120" s="992"/>
      <c r="AX120" s="992"/>
      <c r="AY120" s="993"/>
      <c r="AZ120" s="929" t="s">
        <v>471</v>
      </c>
      <c r="BA120" s="897"/>
      <c r="BB120" s="897"/>
      <c r="BC120" s="897"/>
      <c r="BD120" s="897"/>
      <c r="BE120" s="897"/>
      <c r="BF120" s="897"/>
      <c r="BG120" s="897"/>
      <c r="BH120" s="897"/>
      <c r="BI120" s="897"/>
      <c r="BJ120" s="897"/>
      <c r="BK120" s="897"/>
      <c r="BL120" s="897"/>
      <c r="BM120" s="897"/>
      <c r="BN120" s="897"/>
      <c r="BO120" s="897"/>
      <c r="BP120" s="898"/>
      <c r="BQ120" s="930">
        <v>642533</v>
      </c>
      <c r="BR120" s="931"/>
      <c r="BS120" s="931"/>
      <c r="BT120" s="931"/>
      <c r="BU120" s="931"/>
      <c r="BV120" s="931">
        <v>728853</v>
      </c>
      <c r="BW120" s="931"/>
      <c r="BX120" s="931"/>
      <c r="BY120" s="931"/>
      <c r="BZ120" s="931"/>
      <c r="CA120" s="931">
        <v>708337</v>
      </c>
      <c r="CB120" s="931"/>
      <c r="CC120" s="931"/>
      <c r="CD120" s="931"/>
      <c r="CE120" s="931"/>
      <c r="CF120" s="944">
        <v>111.8</v>
      </c>
      <c r="CG120" s="945"/>
      <c r="CH120" s="945"/>
      <c r="CI120" s="945"/>
      <c r="CJ120" s="945"/>
      <c r="CK120" s="1006" t="s">
        <v>472</v>
      </c>
      <c r="CL120" s="1007"/>
      <c r="CM120" s="1007"/>
      <c r="CN120" s="1007"/>
      <c r="CO120" s="1008"/>
      <c r="CP120" s="1014" t="s">
        <v>409</v>
      </c>
      <c r="CQ120" s="1015"/>
      <c r="CR120" s="1015"/>
      <c r="CS120" s="1015"/>
      <c r="CT120" s="1015"/>
      <c r="CU120" s="1015"/>
      <c r="CV120" s="1015"/>
      <c r="CW120" s="1015"/>
      <c r="CX120" s="1015"/>
      <c r="CY120" s="1015"/>
      <c r="CZ120" s="1015"/>
      <c r="DA120" s="1015"/>
      <c r="DB120" s="1015"/>
      <c r="DC120" s="1015"/>
      <c r="DD120" s="1015"/>
      <c r="DE120" s="1015"/>
      <c r="DF120" s="1016"/>
      <c r="DG120" s="930">
        <v>128001</v>
      </c>
      <c r="DH120" s="931"/>
      <c r="DI120" s="931"/>
      <c r="DJ120" s="931"/>
      <c r="DK120" s="931"/>
      <c r="DL120" s="931">
        <v>176863</v>
      </c>
      <c r="DM120" s="931"/>
      <c r="DN120" s="931"/>
      <c r="DO120" s="931"/>
      <c r="DP120" s="931"/>
      <c r="DQ120" s="931">
        <v>132665</v>
      </c>
      <c r="DR120" s="931"/>
      <c r="DS120" s="931"/>
      <c r="DT120" s="931"/>
      <c r="DU120" s="931"/>
      <c r="DV120" s="932">
        <v>20.9</v>
      </c>
      <c r="DW120" s="932"/>
      <c r="DX120" s="932"/>
      <c r="DY120" s="932"/>
      <c r="DZ120" s="933"/>
    </row>
    <row r="121" spans="1:130" s="230" customFormat="1" ht="26.25" customHeight="1" x14ac:dyDescent="0.15">
      <c r="A121" s="1057"/>
      <c r="B121" s="949"/>
      <c r="C121" s="974" t="s">
        <v>473</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131</v>
      </c>
      <c r="AB121" s="959"/>
      <c r="AC121" s="959"/>
      <c r="AD121" s="959"/>
      <c r="AE121" s="960"/>
      <c r="AF121" s="961" t="s">
        <v>131</v>
      </c>
      <c r="AG121" s="959"/>
      <c r="AH121" s="959"/>
      <c r="AI121" s="959"/>
      <c r="AJ121" s="960"/>
      <c r="AK121" s="961" t="s">
        <v>131</v>
      </c>
      <c r="AL121" s="959"/>
      <c r="AM121" s="959"/>
      <c r="AN121" s="959"/>
      <c r="AO121" s="960"/>
      <c r="AP121" s="962" t="s">
        <v>131</v>
      </c>
      <c r="AQ121" s="963"/>
      <c r="AR121" s="963"/>
      <c r="AS121" s="963"/>
      <c r="AT121" s="964"/>
      <c r="AU121" s="994"/>
      <c r="AV121" s="995"/>
      <c r="AW121" s="995"/>
      <c r="AX121" s="995"/>
      <c r="AY121" s="996"/>
      <c r="AZ121" s="922" t="s">
        <v>474</v>
      </c>
      <c r="BA121" s="923"/>
      <c r="BB121" s="923"/>
      <c r="BC121" s="923"/>
      <c r="BD121" s="923"/>
      <c r="BE121" s="923"/>
      <c r="BF121" s="923"/>
      <c r="BG121" s="923"/>
      <c r="BH121" s="923"/>
      <c r="BI121" s="923"/>
      <c r="BJ121" s="923"/>
      <c r="BK121" s="923"/>
      <c r="BL121" s="923"/>
      <c r="BM121" s="923"/>
      <c r="BN121" s="923"/>
      <c r="BO121" s="923"/>
      <c r="BP121" s="924"/>
      <c r="BQ121" s="925" t="s">
        <v>131</v>
      </c>
      <c r="BR121" s="926"/>
      <c r="BS121" s="926"/>
      <c r="BT121" s="926"/>
      <c r="BU121" s="926"/>
      <c r="BV121" s="926" t="s">
        <v>131</v>
      </c>
      <c r="BW121" s="926"/>
      <c r="BX121" s="926"/>
      <c r="BY121" s="926"/>
      <c r="BZ121" s="926"/>
      <c r="CA121" s="926" t="s">
        <v>131</v>
      </c>
      <c r="CB121" s="926"/>
      <c r="CC121" s="926"/>
      <c r="CD121" s="926"/>
      <c r="CE121" s="926"/>
      <c r="CF121" s="920" t="s">
        <v>131</v>
      </c>
      <c r="CG121" s="921"/>
      <c r="CH121" s="921"/>
      <c r="CI121" s="921"/>
      <c r="CJ121" s="921"/>
      <c r="CK121" s="1009"/>
      <c r="CL121" s="1010"/>
      <c r="CM121" s="1010"/>
      <c r="CN121" s="1010"/>
      <c r="CO121" s="1011"/>
      <c r="CP121" s="1019" t="s">
        <v>475</v>
      </c>
      <c r="CQ121" s="1020"/>
      <c r="CR121" s="1020"/>
      <c r="CS121" s="1020"/>
      <c r="CT121" s="1020"/>
      <c r="CU121" s="1020"/>
      <c r="CV121" s="1020"/>
      <c r="CW121" s="1020"/>
      <c r="CX121" s="1020"/>
      <c r="CY121" s="1020"/>
      <c r="CZ121" s="1020"/>
      <c r="DA121" s="1020"/>
      <c r="DB121" s="1020"/>
      <c r="DC121" s="1020"/>
      <c r="DD121" s="1020"/>
      <c r="DE121" s="1020"/>
      <c r="DF121" s="1021"/>
      <c r="DG121" s="925">
        <v>27798</v>
      </c>
      <c r="DH121" s="926"/>
      <c r="DI121" s="926"/>
      <c r="DJ121" s="926"/>
      <c r="DK121" s="926"/>
      <c r="DL121" s="926">
        <v>25006</v>
      </c>
      <c r="DM121" s="926"/>
      <c r="DN121" s="926"/>
      <c r="DO121" s="926"/>
      <c r="DP121" s="926"/>
      <c r="DQ121" s="926">
        <v>34395</v>
      </c>
      <c r="DR121" s="926"/>
      <c r="DS121" s="926"/>
      <c r="DT121" s="926"/>
      <c r="DU121" s="926"/>
      <c r="DV121" s="927">
        <v>5.4</v>
      </c>
      <c r="DW121" s="927"/>
      <c r="DX121" s="927"/>
      <c r="DY121" s="927"/>
      <c r="DZ121" s="928"/>
    </row>
    <row r="122" spans="1:130" s="230" customFormat="1" ht="26.25" customHeight="1" x14ac:dyDescent="0.15">
      <c r="A122" s="1057"/>
      <c r="B122" s="949"/>
      <c r="C122" s="922" t="s">
        <v>456</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131</v>
      </c>
      <c r="AB122" s="959"/>
      <c r="AC122" s="959"/>
      <c r="AD122" s="959"/>
      <c r="AE122" s="960"/>
      <c r="AF122" s="961" t="s">
        <v>131</v>
      </c>
      <c r="AG122" s="959"/>
      <c r="AH122" s="959"/>
      <c r="AI122" s="959"/>
      <c r="AJ122" s="960"/>
      <c r="AK122" s="961" t="s">
        <v>131</v>
      </c>
      <c r="AL122" s="959"/>
      <c r="AM122" s="959"/>
      <c r="AN122" s="959"/>
      <c r="AO122" s="960"/>
      <c r="AP122" s="962" t="s">
        <v>131</v>
      </c>
      <c r="AQ122" s="963"/>
      <c r="AR122" s="963"/>
      <c r="AS122" s="963"/>
      <c r="AT122" s="964"/>
      <c r="AU122" s="994"/>
      <c r="AV122" s="995"/>
      <c r="AW122" s="995"/>
      <c r="AX122" s="995"/>
      <c r="AY122" s="996"/>
      <c r="AZ122" s="973" t="s">
        <v>476</v>
      </c>
      <c r="BA122" s="965"/>
      <c r="BB122" s="965"/>
      <c r="BC122" s="965"/>
      <c r="BD122" s="965"/>
      <c r="BE122" s="965"/>
      <c r="BF122" s="965"/>
      <c r="BG122" s="965"/>
      <c r="BH122" s="965"/>
      <c r="BI122" s="965"/>
      <c r="BJ122" s="965"/>
      <c r="BK122" s="965"/>
      <c r="BL122" s="965"/>
      <c r="BM122" s="965"/>
      <c r="BN122" s="965"/>
      <c r="BO122" s="965"/>
      <c r="BP122" s="966"/>
      <c r="BQ122" s="999">
        <v>1042435</v>
      </c>
      <c r="BR122" s="1000"/>
      <c r="BS122" s="1000"/>
      <c r="BT122" s="1000"/>
      <c r="BU122" s="1000"/>
      <c r="BV122" s="1000">
        <v>1078047</v>
      </c>
      <c r="BW122" s="1000"/>
      <c r="BX122" s="1000"/>
      <c r="BY122" s="1000"/>
      <c r="BZ122" s="1000"/>
      <c r="CA122" s="1000">
        <v>1096074</v>
      </c>
      <c r="CB122" s="1000"/>
      <c r="CC122" s="1000"/>
      <c r="CD122" s="1000"/>
      <c r="CE122" s="1000"/>
      <c r="CF122" s="1017">
        <v>173</v>
      </c>
      <c r="CG122" s="1018"/>
      <c r="CH122" s="1018"/>
      <c r="CI122" s="1018"/>
      <c r="CJ122" s="1018"/>
      <c r="CK122" s="1009"/>
      <c r="CL122" s="1010"/>
      <c r="CM122" s="1010"/>
      <c r="CN122" s="1010"/>
      <c r="CO122" s="1011"/>
      <c r="CP122" s="1019" t="s">
        <v>408</v>
      </c>
      <c r="CQ122" s="1020"/>
      <c r="CR122" s="1020"/>
      <c r="CS122" s="1020"/>
      <c r="CT122" s="1020"/>
      <c r="CU122" s="1020"/>
      <c r="CV122" s="1020"/>
      <c r="CW122" s="1020"/>
      <c r="CX122" s="1020"/>
      <c r="CY122" s="1020"/>
      <c r="CZ122" s="1020"/>
      <c r="DA122" s="1020"/>
      <c r="DB122" s="1020"/>
      <c r="DC122" s="1020"/>
      <c r="DD122" s="1020"/>
      <c r="DE122" s="1020"/>
      <c r="DF122" s="1021"/>
      <c r="DG122" s="925" t="s">
        <v>131</v>
      </c>
      <c r="DH122" s="926"/>
      <c r="DI122" s="926"/>
      <c r="DJ122" s="926"/>
      <c r="DK122" s="926"/>
      <c r="DL122" s="926" t="s">
        <v>131</v>
      </c>
      <c r="DM122" s="926"/>
      <c r="DN122" s="926"/>
      <c r="DO122" s="926"/>
      <c r="DP122" s="926"/>
      <c r="DQ122" s="926" t="s">
        <v>131</v>
      </c>
      <c r="DR122" s="926"/>
      <c r="DS122" s="926"/>
      <c r="DT122" s="926"/>
      <c r="DU122" s="926"/>
      <c r="DV122" s="927" t="s">
        <v>131</v>
      </c>
      <c r="DW122" s="927"/>
      <c r="DX122" s="927"/>
      <c r="DY122" s="927"/>
      <c r="DZ122" s="928"/>
    </row>
    <row r="123" spans="1:130" s="230" customFormat="1" ht="26.25" customHeight="1" x14ac:dyDescent="0.15">
      <c r="A123" s="1057"/>
      <c r="B123" s="949"/>
      <c r="C123" s="922" t="s">
        <v>462</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396</v>
      </c>
      <c r="AB123" s="959"/>
      <c r="AC123" s="959"/>
      <c r="AD123" s="959"/>
      <c r="AE123" s="960"/>
      <c r="AF123" s="961" t="s">
        <v>131</v>
      </c>
      <c r="AG123" s="959"/>
      <c r="AH123" s="959"/>
      <c r="AI123" s="959"/>
      <c r="AJ123" s="960"/>
      <c r="AK123" s="961" t="s">
        <v>131</v>
      </c>
      <c r="AL123" s="959"/>
      <c r="AM123" s="959"/>
      <c r="AN123" s="959"/>
      <c r="AO123" s="960"/>
      <c r="AP123" s="962" t="s">
        <v>131</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477</v>
      </c>
      <c r="BP123" s="1005"/>
      <c r="BQ123" s="1063">
        <v>1684968</v>
      </c>
      <c r="BR123" s="1064"/>
      <c r="BS123" s="1064"/>
      <c r="BT123" s="1064"/>
      <c r="BU123" s="1064"/>
      <c r="BV123" s="1064">
        <v>1806900</v>
      </c>
      <c r="BW123" s="1064"/>
      <c r="BX123" s="1064"/>
      <c r="BY123" s="1064"/>
      <c r="BZ123" s="1064"/>
      <c r="CA123" s="1064">
        <v>1804411</v>
      </c>
      <c r="CB123" s="1064"/>
      <c r="CC123" s="1064"/>
      <c r="CD123" s="1064"/>
      <c r="CE123" s="1064"/>
      <c r="CF123" s="1001"/>
      <c r="CG123" s="1002"/>
      <c r="CH123" s="1002"/>
      <c r="CI123" s="1002"/>
      <c r="CJ123" s="1003"/>
      <c r="CK123" s="1009"/>
      <c r="CL123" s="1010"/>
      <c r="CM123" s="1010"/>
      <c r="CN123" s="1010"/>
      <c r="CO123" s="1011"/>
      <c r="CP123" s="1019" t="s">
        <v>411</v>
      </c>
      <c r="CQ123" s="1020"/>
      <c r="CR123" s="1020"/>
      <c r="CS123" s="1020"/>
      <c r="CT123" s="1020"/>
      <c r="CU123" s="1020"/>
      <c r="CV123" s="1020"/>
      <c r="CW123" s="1020"/>
      <c r="CX123" s="1020"/>
      <c r="CY123" s="1020"/>
      <c r="CZ123" s="1020"/>
      <c r="DA123" s="1020"/>
      <c r="DB123" s="1020"/>
      <c r="DC123" s="1020"/>
      <c r="DD123" s="1020"/>
      <c r="DE123" s="1020"/>
      <c r="DF123" s="1021"/>
      <c r="DG123" s="958" t="s">
        <v>131</v>
      </c>
      <c r="DH123" s="959"/>
      <c r="DI123" s="959"/>
      <c r="DJ123" s="959"/>
      <c r="DK123" s="960"/>
      <c r="DL123" s="961" t="s">
        <v>131</v>
      </c>
      <c r="DM123" s="959"/>
      <c r="DN123" s="959"/>
      <c r="DO123" s="959"/>
      <c r="DP123" s="960"/>
      <c r="DQ123" s="961" t="s">
        <v>131</v>
      </c>
      <c r="DR123" s="959"/>
      <c r="DS123" s="959"/>
      <c r="DT123" s="959"/>
      <c r="DU123" s="960"/>
      <c r="DV123" s="962" t="s">
        <v>131</v>
      </c>
      <c r="DW123" s="963"/>
      <c r="DX123" s="963"/>
      <c r="DY123" s="963"/>
      <c r="DZ123" s="964"/>
    </row>
    <row r="124" spans="1:130" s="230" customFormat="1" ht="26.25" customHeight="1" thickBot="1" x14ac:dyDescent="0.2">
      <c r="A124" s="1057"/>
      <c r="B124" s="949"/>
      <c r="C124" s="922" t="s">
        <v>465</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131</v>
      </c>
      <c r="AB124" s="959"/>
      <c r="AC124" s="959"/>
      <c r="AD124" s="959"/>
      <c r="AE124" s="960"/>
      <c r="AF124" s="961" t="s">
        <v>131</v>
      </c>
      <c r="AG124" s="959"/>
      <c r="AH124" s="959"/>
      <c r="AI124" s="959"/>
      <c r="AJ124" s="960"/>
      <c r="AK124" s="961" t="s">
        <v>131</v>
      </c>
      <c r="AL124" s="959"/>
      <c r="AM124" s="959"/>
      <c r="AN124" s="959"/>
      <c r="AO124" s="960"/>
      <c r="AP124" s="962" t="s">
        <v>131</v>
      </c>
      <c r="AQ124" s="963"/>
      <c r="AR124" s="963"/>
      <c r="AS124" s="963"/>
      <c r="AT124" s="964"/>
      <c r="AU124" s="1059" t="s">
        <v>478</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21.4</v>
      </c>
      <c r="BR124" s="1027"/>
      <c r="BS124" s="1027"/>
      <c r="BT124" s="1027"/>
      <c r="BU124" s="1027"/>
      <c r="BV124" s="1027">
        <v>44.6</v>
      </c>
      <c r="BW124" s="1027"/>
      <c r="BX124" s="1027"/>
      <c r="BY124" s="1027"/>
      <c r="BZ124" s="1027"/>
      <c r="CA124" s="1027">
        <v>124.2</v>
      </c>
      <c r="CB124" s="1027"/>
      <c r="CC124" s="1027"/>
      <c r="CD124" s="1027"/>
      <c r="CE124" s="1027"/>
      <c r="CF124" s="1028"/>
      <c r="CG124" s="1029"/>
      <c r="CH124" s="1029"/>
      <c r="CI124" s="1029"/>
      <c r="CJ124" s="1030"/>
      <c r="CK124" s="1012"/>
      <c r="CL124" s="1012"/>
      <c r="CM124" s="1012"/>
      <c r="CN124" s="1012"/>
      <c r="CO124" s="1013"/>
      <c r="CP124" s="1019" t="s">
        <v>479</v>
      </c>
      <c r="CQ124" s="1020"/>
      <c r="CR124" s="1020"/>
      <c r="CS124" s="1020"/>
      <c r="CT124" s="1020"/>
      <c r="CU124" s="1020"/>
      <c r="CV124" s="1020"/>
      <c r="CW124" s="1020"/>
      <c r="CX124" s="1020"/>
      <c r="CY124" s="1020"/>
      <c r="CZ124" s="1020"/>
      <c r="DA124" s="1020"/>
      <c r="DB124" s="1020"/>
      <c r="DC124" s="1020"/>
      <c r="DD124" s="1020"/>
      <c r="DE124" s="1020"/>
      <c r="DF124" s="1021"/>
      <c r="DG124" s="1004" t="s">
        <v>131</v>
      </c>
      <c r="DH124" s="986"/>
      <c r="DI124" s="986"/>
      <c r="DJ124" s="986"/>
      <c r="DK124" s="987"/>
      <c r="DL124" s="985" t="s">
        <v>131</v>
      </c>
      <c r="DM124" s="986"/>
      <c r="DN124" s="986"/>
      <c r="DO124" s="986"/>
      <c r="DP124" s="987"/>
      <c r="DQ124" s="985" t="s">
        <v>131</v>
      </c>
      <c r="DR124" s="986"/>
      <c r="DS124" s="986"/>
      <c r="DT124" s="986"/>
      <c r="DU124" s="987"/>
      <c r="DV124" s="988" t="s">
        <v>131</v>
      </c>
      <c r="DW124" s="989"/>
      <c r="DX124" s="989"/>
      <c r="DY124" s="989"/>
      <c r="DZ124" s="990"/>
    </row>
    <row r="125" spans="1:130" s="230" customFormat="1" ht="26.25" customHeight="1" x14ac:dyDescent="0.15">
      <c r="A125" s="1057"/>
      <c r="B125" s="949"/>
      <c r="C125" s="922" t="s">
        <v>467</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131</v>
      </c>
      <c r="AB125" s="959"/>
      <c r="AC125" s="959"/>
      <c r="AD125" s="959"/>
      <c r="AE125" s="960"/>
      <c r="AF125" s="961" t="s">
        <v>131</v>
      </c>
      <c r="AG125" s="959"/>
      <c r="AH125" s="959"/>
      <c r="AI125" s="959"/>
      <c r="AJ125" s="960"/>
      <c r="AK125" s="961" t="s">
        <v>131</v>
      </c>
      <c r="AL125" s="959"/>
      <c r="AM125" s="959"/>
      <c r="AN125" s="959"/>
      <c r="AO125" s="960"/>
      <c r="AP125" s="962" t="s">
        <v>131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480</v>
      </c>
      <c r="CL125" s="1007"/>
      <c r="CM125" s="1007"/>
      <c r="CN125" s="1007"/>
      <c r="CO125" s="1008"/>
      <c r="CP125" s="929" t="s">
        <v>481</v>
      </c>
      <c r="CQ125" s="897"/>
      <c r="CR125" s="897"/>
      <c r="CS125" s="897"/>
      <c r="CT125" s="897"/>
      <c r="CU125" s="897"/>
      <c r="CV125" s="897"/>
      <c r="CW125" s="897"/>
      <c r="CX125" s="897"/>
      <c r="CY125" s="897"/>
      <c r="CZ125" s="897"/>
      <c r="DA125" s="897"/>
      <c r="DB125" s="897"/>
      <c r="DC125" s="897"/>
      <c r="DD125" s="897"/>
      <c r="DE125" s="897"/>
      <c r="DF125" s="898"/>
      <c r="DG125" s="930" t="s">
        <v>131</v>
      </c>
      <c r="DH125" s="931"/>
      <c r="DI125" s="931"/>
      <c r="DJ125" s="931"/>
      <c r="DK125" s="931"/>
      <c r="DL125" s="931" t="s">
        <v>131</v>
      </c>
      <c r="DM125" s="931"/>
      <c r="DN125" s="931"/>
      <c r="DO125" s="931"/>
      <c r="DP125" s="931"/>
      <c r="DQ125" s="931" t="s">
        <v>131</v>
      </c>
      <c r="DR125" s="931"/>
      <c r="DS125" s="931"/>
      <c r="DT125" s="931"/>
      <c r="DU125" s="931"/>
      <c r="DV125" s="932" t="s">
        <v>131</v>
      </c>
      <c r="DW125" s="932"/>
      <c r="DX125" s="932"/>
      <c r="DY125" s="932"/>
      <c r="DZ125" s="933"/>
    </row>
    <row r="126" spans="1:130" s="230" customFormat="1" ht="26.25" customHeight="1" thickBot="1" x14ac:dyDescent="0.2">
      <c r="A126" s="1057"/>
      <c r="B126" s="949"/>
      <c r="C126" s="922" t="s">
        <v>469</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131</v>
      </c>
      <c r="AB126" s="959"/>
      <c r="AC126" s="959"/>
      <c r="AD126" s="959"/>
      <c r="AE126" s="960"/>
      <c r="AF126" s="961" t="s">
        <v>131</v>
      </c>
      <c r="AG126" s="959"/>
      <c r="AH126" s="959"/>
      <c r="AI126" s="959"/>
      <c r="AJ126" s="960"/>
      <c r="AK126" s="961" t="s">
        <v>131</v>
      </c>
      <c r="AL126" s="959"/>
      <c r="AM126" s="959"/>
      <c r="AN126" s="959"/>
      <c r="AO126" s="960"/>
      <c r="AP126" s="962" t="s">
        <v>131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482</v>
      </c>
      <c r="CQ126" s="923"/>
      <c r="CR126" s="923"/>
      <c r="CS126" s="923"/>
      <c r="CT126" s="923"/>
      <c r="CU126" s="923"/>
      <c r="CV126" s="923"/>
      <c r="CW126" s="923"/>
      <c r="CX126" s="923"/>
      <c r="CY126" s="923"/>
      <c r="CZ126" s="923"/>
      <c r="DA126" s="923"/>
      <c r="DB126" s="923"/>
      <c r="DC126" s="923"/>
      <c r="DD126" s="923"/>
      <c r="DE126" s="923"/>
      <c r="DF126" s="924"/>
      <c r="DG126" s="925" t="s">
        <v>131</v>
      </c>
      <c r="DH126" s="926"/>
      <c r="DI126" s="926"/>
      <c r="DJ126" s="926"/>
      <c r="DK126" s="926"/>
      <c r="DL126" s="926" t="s">
        <v>396</v>
      </c>
      <c r="DM126" s="926"/>
      <c r="DN126" s="926"/>
      <c r="DO126" s="926"/>
      <c r="DP126" s="926"/>
      <c r="DQ126" s="926" t="s">
        <v>131</v>
      </c>
      <c r="DR126" s="926"/>
      <c r="DS126" s="926"/>
      <c r="DT126" s="926"/>
      <c r="DU126" s="926"/>
      <c r="DV126" s="927" t="s">
        <v>131</v>
      </c>
      <c r="DW126" s="927"/>
      <c r="DX126" s="927"/>
      <c r="DY126" s="927"/>
      <c r="DZ126" s="928"/>
    </row>
    <row r="127" spans="1:130" s="230" customFormat="1" ht="26.25" customHeight="1" x14ac:dyDescent="0.15">
      <c r="A127" s="1058"/>
      <c r="B127" s="951"/>
      <c r="C127" s="973" t="s">
        <v>483</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131</v>
      </c>
      <c r="AB127" s="959"/>
      <c r="AC127" s="959"/>
      <c r="AD127" s="959"/>
      <c r="AE127" s="960"/>
      <c r="AF127" s="961" t="s">
        <v>131</v>
      </c>
      <c r="AG127" s="959"/>
      <c r="AH127" s="959"/>
      <c r="AI127" s="959"/>
      <c r="AJ127" s="960"/>
      <c r="AK127" s="961" t="s">
        <v>131</v>
      </c>
      <c r="AL127" s="959"/>
      <c r="AM127" s="959"/>
      <c r="AN127" s="959"/>
      <c r="AO127" s="960"/>
      <c r="AP127" s="962" t="s">
        <v>131</v>
      </c>
      <c r="AQ127" s="963"/>
      <c r="AR127" s="963"/>
      <c r="AS127" s="963"/>
      <c r="AT127" s="964"/>
      <c r="AU127" s="232"/>
      <c r="AV127" s="232"/>
      <c r="AW127" s="232"/>
      <c r="AX127" s="1031" t="s">
        <v>484</v>
      </c>
      <c r="AY127" s="1032"/>
      <c r="AZ127" s="1032"/>
      <c r="BA127" s="1032"/>
      <c r="BB127" s="1032"/>
      <c r="BC127" s="1032"/>
      <c r="BD127" s="1032"/>
      <c r="BE127" s="1033"/>
      <c r="BF127" s="1034" t="s">
        <v>485</v>
      </c>
      <c r="BG127" s="1032"/>
      <c r="BH127" s="1032"/>
      <c r="BI127" s="1032"/>
      <c r="BJ127" s="1032"/>
      <c r="BK127" s="1032"/>
      <c r="BL127" s="1033"/>
      <c r="BM127" s="1034" t="s">
        <v>486</v>
      </c>
      <c r="BN127" s="1032"/>
      <c r="BO127" s="1032"/>
      <c r="BP127" s="1032"/>
      <c r="BQ127" s="1032"/>
      <c r="BR127" s="1032"/>
      <c r="BS127" s="1033"/>
      <c r="BT127" s="1034" t="s">
        <v>487</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488</v>
      </c>
      <c r="CQ127" s="923"/>
      <c r="CR127" s="923"/>
      <c r="CS127" s="923"/>
      <c r="CT127" s="923"/>
      <c r="CU127" s="923"/>
      <c r="CV127" s="923"/>
      <c r="CW127" s="923"/>
      <c r="CX127" s="923"/>
      <c r="CY127" s="923"/>
      <c r="CZ127" s="923"/>
      <c r="DA127" s="923"/>
      <c r="DB127" s="923"/>
      <c r="DC127" s="923"/>
      <c r="DD127" s="923"/>
      <c r="DE127" s="923"/>
      <c r="DF127" s="924"/>
      <c r="DG127" s="925" t="s">
        <v>131</v>
      </c>
      <c r="DH127" s="926"/>
      <c r="DI127" s="926"/>
      <c r="DJ127" s="926"/>
      <c r="DK127" s="926"/>
      <c r="DL127" s="926" t="s">
        <v>131</v>
      </c>
      <c r="DM127" s="926"/>
      <c r="DN127" s="926"/>
      <c r="DO127" s="926"/>
      <c r="DP127" s="926"/>
      <c r="DQ127" s="926" t="s">
        <v>131</v>
      </c>
      <c r="DR127" s="926"/>
      <c r="DS127" s="926"/>
      <c r="DT127" s="926"/>
      <c r="DU127" s="926"/>
      <c r="DV127" s="927" t="s">
        <v>131</v>
      </c>
      <c r="DW127" s="927"/>
      <c r="DX127" s="927"/>
      <c r="DY127" s="927"/>
      <c r="DZ127" s="928"/>
    </row>
    <row r="128" spans="1:130" s="230" customFormat="1" ht="26.25" customHeight="1" thickBot="1" x14ac:dyDescent="0.2">
      <c r="A128" s="1041" t="s">
        <v>489</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490</v>
      </c>
      <c r="X128" s="1043"/>
      <c r="Y128" s="1043"/>
      <c r="Z128" s="1044"/>
      <c r="AA128" s="1045" t="s">
        <v>131</v>
      </c>
      <c r="AB128" s="1046"/>
      <c r="AC128" s="1046"/>
      <c r="AD128" s="1046"/>
      <c r="AE128" s="1047"/>
      <c r="AF128" s="1048" t="s">
        <v>131</v>
      </c>
      <c r="AG128" s="1046"/>
      <c r="AH128" s="1046"/>
      <c r="AI128" s="1046"/>
      <c r="AJ128" s="1047"/>
      <c r="AK128" s="1048" t="s">
        <v>131</v>
      </c>
      <c r="AL128" s="1046"/>
      <c r="AM128" s="1046"/>
      <c r="AN128" s="1046"/>
      <c r="AO128" s="1047"/>
      <c r="AP128" s="1049"/>
      <c r="AQ128" s="1050"/>
      <c r="AR128" s="1050"/>
      <c r="AS128" s="1050"/>
      <c r="AT128" s="1051"/>
      <c r="AU128" s="232"/>
      <c r="AV128" s="232"/>
      <c r="AW128" s="232"/>
      <c r="AX128" s="896" t="s">
        <v>491</v>
      </c>
      <c r="AY128" s="897"/>
      <c r="AZ128" s="897"/>
      <c r="BA128" s="897"/>
      <c r="BB128" s="897"/>
      <c r="BC128" s="897"/>
      <c r="BD128" s="897"/>
      <c r="BE128" s="898"/>
      <c r="BF128" s="1052" t="s">
        <v>396</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492</v>
      </c>
      <c r="CQ128" s="726"/>
      <c r="CR128" s="726"/>
      <c r="CS128" s="726"/>
      <c r="CT128" s="726"/>
      <c r="CU128" s="726"/>
      <c r="CV128" s="726"/>
      <c r="CW128" s="726"/>
      <c r="CX128" s="726"/>
      <c r="CY128" s="726"/>
      <c r="CZ128" s="726"/>
      <c r="DA128" s="726"/>
      <c r="DB128" s="726"/>
      <c r="DC128" s="726"/>
      <c r="DD128" s="726"/>
      <c r="DE128" s="726"/>
      <c r="DF128" s="1036"/>
      <c r="DG128" s="1037" t="s">
        <v>131</v>
      </c>
      <c r="DH128" s="1038"/>
      <c r="DI128" s="1038"/>
      <c r="DJ128" s="1038"/>
      <c r="DK128" s="1038"/>
      <c r="DL128" s="1038" t="s">
        <v>131</v>
      </c>
      <c r="DM128" s="1038"/>
      <c r="DN128" s="1038"/>
      <c r="DO128" s="1038"/>
      <c r="DP128" s="1038"/>
      <c r="DQ128" s="1038" t="s">
        <v>131</v>
      </c>
      <c r="DR128" s="1038"/>
      <c r="DS128" s="1038"/>
      <c r="DT128" s="1038"/>
      <c r="DU128" s="1038"/>
      <c r="DV128" s="1039" t="s">
        <v>131</v>
      </c>
      <c r="DW128" s="1039"/>
      <c r="DX128" s="1039"/>
      <c r="DY128" s="1039"/>
      <c r="DZ128" s="1040"/>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493</v>
      </c>
      <c r="X129" s="1071"/>
      <c r="Y129" s="1071"/>
      <c r="Z129" s="1072"/>
      <c r="AA129" s="958">
        <v>675445</v>
      </c>
      <c r="AB129" s="959"/>
      <c r="AC129" s="959"/>
      <c r="AD129" s="959"/>
      <c r="AE129" s="960"/>
      <c r="AF129" s="961">
        <v>746120</v>
      </c>
      <c r="AG129" s="959"/>
      <c r="AH129" s="959"/>
      <c r="AI129" s="959"/>
      <c r="AJ129" s="960"/>
      <c r="AK129" s="961">
        <v>729198</v>
      </c>
      <c r="AL129" s="959"/>
      <c r="AM129" s="959"/>
      <c r="AN129" s="959"/>
      <c r="AO129" s="960"/>
      <c r="AP129" s="1073"/>
      <c r="AQ129" s="1074"/>
      <c r="AR129" s="1074"/>
      <c r="AS129" s="1074"/>
      <c r="AT129" s="1075"/>
      <c r="AU129" s="233"/>
      <c r="AV129" s="233"/>
      <c r="AW129" s="233"/>
      <c r="AX129" s="1065" t="s">
        <v>494</v>
      </c>
      <c r="AY129" s="923"/>
      <c r="AZ129" s="923"/>
      <c r="BA129" s="923"/>
      <c r="BB129" s="923"/>
      <c r="BC129" s="923"/>
      <c r="BD129" s="923"/>
      <c r="BE129" s="924"/>
      <c r="BF129" s="1066" t="s">
        <v>131</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495</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496</v>
      </c>
      <c r="X130" s="1071"/>
      <c r="Y130" s="1071"/>
      <c r="Z130" s="1072"/>
      <c r="AA130" s="958">
        <v>85763</v>
      </c>
      <c r="AB130" s="959"/>
      <c r="AC130" s="959"/>
      <c r="AD130" s="959"/>
      <c r="AE130" s="960"/>
      <c r="AF130" s="961">
        <v>85004</v>
      </c>
      <c r="AG130" s="959"/>
      <c r="AH130" s="959"/>
      <c r="AI130" s="959"/>
      <c r="AJ130" s="960"/>
      <c r="AK130" s="961">
        <v>95580</v>
      </c>
      <c r="AL130" s="959"/>
      <c r="AM130" s="959"/>
      <c r="AN130" s="959"/>
      <c r="AO130" s="960"/>
      <c r="AP130" s="1073"/>
      <c r="AQ130" s="1074"/>
      <c r="AR130" s="1074"/>
      <c r="AS130" s="1074"/>
      <c r="AT130" s="1075"/>
      <c r="AU130" s="233"/>
      <c r="AV130" s="233"/>
      <c r="AW130" s="233"/>
      <c r="AX130" s="1065" t="s">
        <v>497</v>
      </c>
      <c r="AY130" s="923"/>
      <c r="AZ130" s="923"/>
      <c r="BA130" s="923"/>
      <c r="BB130" s="923"/>
      <c r="BC130" s="923"/>
      <c r="BD130" s="923"/>
      <c r="BE130" s="924"/>
      <c r="BF130" s="1101">
        <v>7.9</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498</v>
      </c>
      <c r="X131" s="1108"/>
      <c r="Y131" s="1108"/>
      <c r="Z131" s="1109"/>
      <c r="AA131" s="1004">
        <v>589682</v>
      </c>
      <c r="AB131" s="986"/>
      <c r="AC131" s="986"/>
      <c r="AD131" s="986"/>
      <c r="AE131" s="987"/>
      <c r="AF131" s="985">
        <v>661116</v>
      </c>
      <c r="AG131" s="986"/>
      <c r="AH131" s="986"/>
      <c r="AI131" s="986"/>
      <c r="AJ131" s="987"/>
      <c r="AK131" s="985">
        <v>633618</v>
      </c>
      <c r="AL131" s="986"/>
      <c r="AM131" s="986"/>
      <c r="AN131" s="986"/>
      <c r="AO131" s="987"/>
      <c r="AP131" s="1110"/>
      <c r="AQ131" s="1111"/>
      <c r="AR131" s="1111"/>
      <c r="AS131" s="1111"/>
      <c r="AT131" s="1112"/>
      <c r="AU131" s="233"/>
      <c r="AV131" s="233"/>
      <c r="AW131" s="233"/>
      <c r="AX131" s="1083" t="s">
        <v>499</v>
      </c>
      <c r="AY131" s="726"/>
      <c r="AZ131" s="726"/>
      <c r="BA131" s="726"/>
      <c r="BB131" s="726"/>
      <c r="BC131" s="726"/>
      <c r="BD131" s="726"/>
      <c r="BE131" s="1036"/>
      <c r="BF131" s="1084">
        <v>124.2</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500</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501</v>
      </c>
      <c r="W132" s="1094"/>
      <c r="X132" s="1094"/>
      <c r="Y132" s="1094"/>
      <c r="Z132" s="1095"/>
      <c r="AA132" s="1096">
        <v>8.8011843669999994</v>
      </c>
      <c r="AB132" s="1097"/>
      <c r="AC132" s="1097"/>
      <c r="AD132" s="1097"/>
      <c r="AE132" s="1098"/>
      <c r="AF132" s="1099">
        <v>5.9817036650000004</v>
      </c>
      <c r="AG132" s="1097"/>
      <c r="AH132" s="1097"/>
      <c r="AI132" s="1097"/>
      <c r="AJ132" s="1098"/>
      <c r="AK132" s="1099">
        <v>9.0003756209999999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502</v>
      </c>
      <c r="W133" s="1077"/>
      <c r="X133" s="1077"/>
      <c r="Y133" s="1077"/>
      <c r="Z133" s="1078"/>
      <c r="AA133" s="1079">
        <v>8</v>
      </c>
      <c r="AB133" s="1080"/>
      <c r="AC133" s="1080"/>
      <c r="AD133" s="1080"/>
      <c r="AE133" s="1081"/>
      <c r="AF133" s="1079">
        <v>7.6</v>
      </c>
      <c r="AG133" s="1080"/>
      <c r="AH133" s="1080"/>
      <c r="AI133" s="1080"/>
      <c r="AJ133" s="1081"/>
      <c r="AK133" s="1079">
        <v>7.9</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qmhZi1t5UP1RF5K5Nf7f9iNbYpPeURmPiTg8Sh20CIqTcP/MzAdO9nC2ixysomXQBUiJG9pPe0UI+9ko4yTL+g==" saltValue="FBUaIJwWHOeDLAMFqdGPq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83664-1EB3-4C0E-A39C-D8C2E6F51828}">
  <sheetPr>
    <pageSetUpPr fitToPage="1"/>
  </sheetPr>
  <dimension ref="A1:DQ105"/>
  <sheetViews>
    <sheetView showGridLines="0" view="pageBreakPreview" zoomScale="70" zoomScaleNormal="85" zoomScaleSheetLayoutView="70" workbookViewId="0">
      <selection activeCell="BM73" sqref="BM73"/>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jfOi8G4R0gSYy8Kk7rOLrPmk1kw/UrcZJFbhYVB8MSMADaVJJDS9kcazqwxvR01h/RCZ4pdqHGkThxRP+tlx0g==" saltValue="MYVa/NbvlpKPenN7ThoMqg=="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4"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4TW+KuFfV3XM3e7fpwmqc8F6pf3I6NtmH+tZxT5kvXkKl0T9IZviYDnbWLz9beDFl9qTIve2mmJZc5LzET2sCg==" saltValue="SWrL6VoAFLTXBCrWuLEPqw=="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506</v>
      </c>
      <c r="AP7" s="272"/>
      <c r="AQ7" s="273" t="s">
        <v>507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508</v>
      </c>
      <c r="AQ8" s="279" t="s">
        <v>509</v>
      </c>
      <c r="AR8" s="280" t="s">
        <v>510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511</v>
      </c>
      <c r="AL9" s="1117"/>
      <c r="AM9" s="1117"/>
      <c r="AN9" s="1118"/>
      <c r="AO9" s="281">
        <v>414135</v>
      </c>
      <c r="AP9" s="281">
        <v>621824</v>
      </c>
      <c r="AQ9" s="282">
        <v>255467</v>
      </c>
      <c r="AR9" s="283">
        <v>143.4</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512</v>
      </c>
      <c r="AL10" s="1117"/>
      <c r="AM10" s="1117"/>
      <c r="AN10" s="1118"/>
      <c r="AO10" s="284">
        <v>3851</v>
      </c>
      <c r="AP10" s="284">
        <v>5782</v>
      </c>
      <c r="AQ10" s="285">
        <v>29275</v>
      </c>
      <c r="AR10" s="286">
        <v>-80.2</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513</v>
      </c>
      <c r="AL11" s="1117"/>
      <c r="AM11" s="1117"/>
      <c r="AN11" s="1118"/>
      <c r="AO11" s="284" t="s">
        <v>514</v>
      </c>
      <c r="AP11" s="284" t="s">
        <v>514</v>
      </c>
      <c r="AQ11" s="285">
        <v>3959</v>
      </c>
      <c r="AR11" s="286" t="s">
        <v>514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515</v>
      </c>
      <c r="AL12" s="1117"/>
      <c r="AM12" s="1117"/>
      <c r="AN12" s="1118"/>
      <c r="AO12" s="284" t="s">
        <v>514</v>
      </c>
      <c r="AP12" s="284" t="s">
        <v>514</v>
      </c>
      <c r="AQ12" s="285" t="s">
        <v>514</v>
      </c>
      <c r="AR12" s="286" t="s">
        <v>514</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516</v>
      </c>
      <c r="AL13" s="1117"/>
      <c r="AM13" s="1117"/>
      <c r="AN13" s="1118"/>
      <c r="AO13" s="284">
        <v>8075</v>
      </c>
      <c r="AP13" s="284">
        <v>12125</v>
      </c>
      <c r="AQ13" s="285">
        <v>9349</v>
      </c>
      <c r="AR13" s="286">
        <v>29.7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517</v>
      </c>
      <c r="AL14" s="1117"/>
      <c r="AM14" s="1117"/>
      <c r="AN14" s="1118"/>
      <c r="AO14" s="284" t="s">
        <v>514</v>
      </c>
      <c r="AP14" s="284" t="s">
        <v>514</v>
      </c>
      <c r="AQ14" s="285">
        <v>4659</v>
      </c>
      <c r="AR14" s="286" t="s">
        <v>514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518</v>
      </c>
      <c r="AL15" s="1120"/>
      <c r="AM15" s="1120"/>
      <c r="AN15" s="1121"/>
      <c r="AO15" s="284">
        <v>-33581</v>
      </c>
      <c r="AP15" s="284">
        <v>-50422</v>
      </c>
      <c r="AQ15" s="285">
        <v>-18111</v>
      </c>
      <c r="AR15" s="286">
        <v>178.4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392480</v>
      </c>
      <c r="AP16" s="284">
        <v>589309</v>
      </c>
      <c r="AQ16" s="285">
        <v>284598</v>
      </c>
      <c r="AR16" s="286">
        <v>107.1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520</v>
      </c>
      <c r="AP20" s="293" t="s">
        <v>521</v>
      </c>
      <c r="AQ20" s="294" t="s">
        <v>522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523</v>
      </c>
      <c r="AL21" s="1123"/>
      <c r="AM21" s="1123"/>
      <c r="AN21" s="1124"/>
      <c r="AO21" s="297">
        <v>46.55</v>
      </c>
      <c r="AP21" s="298">
        <v>25.07</v>
      </c>
      <c r="AQ21" s="299">
        <v>21.48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524</v>
      </c>
      <c r="AL22" s="1123"/>
      <c r="AM22" s="1123"/>
      <c r="AN22" s="1124"/>
      <c r="AO22" s="302">
        <v>91.4</v>
      </c>
      <c r="AP22" s="303">
        <v>94.5</v>
      </c>
      <c r="AQ22" s="304">
        <v>-3.1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525</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506</v>
      </c>
      <c r="AP30" s="272"/>
      <c r="AQ30" s="273" t="s">
        <v>507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508</v>
      </c>
      <c r="AQ31" s="279" t="s">
        <v>509</v>
      </c>
      <c r="AR31" s="280" t="s">
        <v>510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528</v>
      </c>
      <c r="AL32" s="1131"/>
      <c r="AM32" s="1131"/>
      <c r="AN32" s="1132"/>
      <c r="AO32" s="312">
        <v>142028</v>
      </c>
      <c r="AP32" s="312">
        <v>213255</v>
      </c>
      <c r="AQ32" s="313">
        <v>156764</v>
      </c>
      <c r="AR32" s="314">
        <v>36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529</v>
      </c>
      <c r="AL33" s="1131"/>
      <c r="AM33" s="1131"/>
      <c r="AN33" s="1132"/>
      <c r="AO33" s="312" t="s">
        <v>514</v>
      </c>
      <c r="AP33" s="312" t="s">
        <v>514</v>
      </c>
      <c r="AQ33" s="313" t="s">
        <v>514</v>
      </c>
      <c r="AR33" s="314" t="s">
        <v>514</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530</v>
      </c>
      <c r="AL34" s="1131"/>
      <c r="AM34" s="1131"/>
      <c r="AN34" s="1132"/>
      <c r="AO34" s="312" t="s">
        <v>514</v>
      </c>
      <c r="AP34" s="312" t="s">
        <v>514</v>
      </c>
      <c r="AQ34" s="313" t="s">
        <v>514</v>
      </c>
      <c r="AR34" s="314" t="s">
        <v>514</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531</v>
      </c>
      <c r="AL35" s="1131"/>
      <c r="AM35" s="1131"/>
      <c r="AN35" s="1132"/>
      <c r="AO35" s="312">
        <v>10142</v>
      </c>
      <c r="AP35" s="312">
        <v>15228</v>
      </c>
      <c r="AQ35" s="313">
        <v>30923</v>
      </c>
      <c r="AR35" s="314">
        <v>-50.8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532</v>
      </c>
      <c r="AL36" s="1131"/>
      <c r="AM36" s="1131"/>
      <c r="AN36" s="1132"/>
      <c r="AO36" s="312">
        <v>438</v>
      </c>
      <c r="AP36" s="312">
        <v>658</v>
      </c>
      <c r="AQ36" s="313">
        <v>4657</v>
      </c>
      <c r="AR36" s="314">
        <v>-85.9</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533</v>
      </c>
      <c r="AL37" s="1131"/>
      <c r="AM37" s="1131"/>
      <c r="AN37" s="1132"/>
      <c r="AO37" s="312" t="s">
        <v>514</v>
      </c>
      <c r="AP37" s="312" t="s">
        <v>514</v>
      </c>
      <c r="AQ37" s="313">
        <v>888</v>
      </c>
      <c r="AR37" s="314" t="s">
        <v>514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534</v>
      </c>
      <c r="AL38" s="1134"/>
      <c r="AM38" s="1134"/>
      <c r="AN38" s="1135"/>
      <c r="AO38" s="315" t="s">
        <v>514</v>
      </c>
      <c r="AP38" s="315" t="s">
        <v>514</v>
      </c>
      <c r="AQ38" s="316">
        <v>21</v>
      </c>
      <c r="AR38" s="304" t="s">
        <v>514</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535</v>
      </c>
      <c r="AL39" s="1134"/>
      <c r="AM39" s="1134"/>
      <c r="AN39" s="1135"/>
      <c r="AO39" s="312" t="s">
        <v>514</v>
      </c>
      <c r="AP39" s="312" t="s">
        <v>514</v>
      </c>
      <c r="AQ39" s="313">
        <v>-6724</v>
      </c>
      <c r="AR39" s="314" t="s">
        <v>514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536</v>
      </c>
      <c r="AL40" s="1131"/>
      <c r="AM40" s="1131"/>
      <c r="AN40" s="1132"/>
      <c r="AO40" s="312">
        <v>-95580</v>
      </c>
      <c r="AP40" s="312">
        <v>-143514</v>
      </c>
      <c r="AQ40" s="313">
        <v>-136123</v>
      </c>
      <c r="AR40" s="314">
        <v>5.4</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305</v>
      </c>
      <c r="AL41" s="1137"/>
      <c r="AM41" s="1137"/>
      <c r="AN41" s="1138"/>
      <c r="AO41" s="312">
        <v>57028</v>
      </c>
      <c r="AP41" s="312">
        <v>85628</v>
      </c>
      <c r="AQ41" s="313">
        <v>50405</v>
      </c>
      <c r="AR41" s="314">
        <v>69.900000000000006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506</v>
      </c>
      <c r="AN49" s="1127" t="s">
        <v>540</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541</v>
      </c>
      <c r="AO50" s="329" t="s">
        <v>542</v>
      </c>
      <c r="AP50" s="330" t="s">
        <v>543</v>
      </c>
      <c r="AQ50" s="331" t="s">
        <v>544</v>
      </c>
      <c r="AR50" s="332" t="s">
        <v>545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546</v>
      </c>
      <c r="AL51" s="325"/>
      <c r="AM51" s="333">
        <v>254411</v>
      </c>
      <c r="AN51" s="334">
        <v>362926</v>
      </c>
      <c r="AO51" s="335">
        <v>-23.8</v>
      </c>
      <c r="AP51" s="336">
        <v>289738</v>
      </c>
      <c r="AQ51" s="337">
        <v>-8.6999999999999993</v>
      </c>
      <c r="AR51" s="338">
        <v>-15.1</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547</v>
      </c>
      <c r="AM52" s="341">
        <v>5909</v>
      </c>
      <c r="AN52" s="342">
        <v>8429</v>
      </c>
      <c r="AO52" s="343">
        <v>9.8000000000000007</v>
      </c>
      <c r="AP52" s="344">
        <v>156238</v>
      </c>
      <c r="AQ52" s="345">
        <v>-4.9000000000000004</v>
      </c>
      <c r="AR52" s="346">
        <v>14.7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548</v>
      </c>
      <c r="AL53" s="325"/>
      <c r="AM53" s="333">
        <v>355081</v>
      </c>
      <c r="AN53" s="334">
        <v>510174</v>
      </c>
      <c r="AO53" s="335">
        <v>40.6</v>
      </c>
      <c r="AP53" s="336">
        <v>316937</v>
      </c>
      <c r="AQ53" s="337">
        <v>9.4</v>
      </c>
      <c r="AR53" s="338">
        <v>31.2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547</v>
      </c>
      <c r="AM54" s="341">
        <v>4332</v>
      </c>
      <c r="AN54" s="342">
        <v>6224</v>
      </c>
      <c r="AO54" s="343">
        <v>-26.2</v>
      </c>
      <c r="AP54" s="344">
        <v>199150</v>
      </c>
      <c r="AQ54" s="345">
        <v>27.5</v>
      </c>
      <c r="AR54" s="346">
        <v>-53.7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549</v>
      </c>
      <c r="AL55" s="325"/>
      <c r="AM55" s="333">
        <v>254153</v>
      </c>
      <c r="AN55" s="334">
        <v>368872</v>
      </c>
      <c r="AO55" s="335">
        <v>-27.7</v>
      </c>
      <c r="AP55" s="336">
        <v>332350</v>
      </c>
      <c r="AQ55" s="337">
        <v>4.9000000000000004</v>
      </c>
      <c r="AR55" s="338">
        <v>-32.6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547</v>
      </c>
      <c r="AM56" s="341">
        <v>20345</v>
      </c>
      <c r="AN56" s="342">
        <v>29528</v>
      </c>
      <c r="AO56" s="343">
        <v>374.4</v>
      </c>
      <c r="AP56" s="344">
        <v>200453</v>
      </c>
      <c r="AQ56" s="345">
        <v>0.7</v>
      </c>
      <c r="AR56" s="346">
        <v>373.7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550</v>
      </c>
      <c r="AL57" s="325"/>
      <c r="AM57" s="333">
        <v>604119</v>
      </c>
      <c r="AN57" s="334">
        <v>887106</v>
      </c>
      <c r="AO57" s="335">
        <v>140.5</v>
      </c>
      <c r="AP57" s="336">
        <v>362690</v>
      </c>
      <c r="AQ57" s="337">
        <v>9.1</v>
      </c>
      <c r="AR57" s="338">
        <v>131.4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547</v>
      </c>
      <c r="AM58" s="341">
        <v>387052</v>
      </c>
      <c r="AN58" s="342">
        <v>568358</v>
      </c>
      <c r="AO58" s="343">
        <v>1824.8</v>
      </c>
      <c r="AP58" s="344">
        <v>172580</v>
      </c>
      <c r="AQ58" s="345">
        <v>-13.9</v>
      </c>
      <c r="AR58" s="346">
        <v>1838.7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551</v>
      </c>
      <c r="AL59" s="325"/>
      <c r="AM59" s="333">
        <v>616285</v>
      </c>
      <c r="AN59" s="334">
        <v>925353</v>
      </c>
      <c r="AO59" s="335">
        <v>4.3</v>
      </c>
      <c r="AP59" s="336">
        <v>296093</v>
      </c>
      <c r="AQ59" s="337">
        <v>-18.399999999999999</v>
      </c>
      <c r="AR59" s="338">
        <v>22.7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547</v>
      </c>
      <c r="AM60" s="341">
        <v>616285</v>
      </c>
      <c r="AN60" s="342">
        <v>925353</v>
      </c>
      <c r="AO60" s="343">
        <v>62.8</v>
      </c>
      <c r="AP60" s="344">
        <v>140545</v>
      </c>
      <c r="AQ60" s="345">
        <v>-18.600000000000001</v>
      </c>
      <c r="AR60" s="346">
        <v>81.400000000000006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552</v>
      </c>
      <c r="AL61" s="347"/>
      <c r="AM61" s="348">
        <v>416810</v>
      </c>
      <c r="AN61" s="349">
        <v>610886</v>
      </c>
      <c r="AO61" s="350">
        <v>26.8</v>
      </c>
      <c r="AP61" s="351">
        <v>319562</v>
      </c>
      <c r="AQ61" s="352">
        <v>-0.7</v>
      </c>
      <c r="AR61" s="338">
        <v>27.5</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547</v>
      </c>
      <c r="AM62" s="341">
        <v>206785</v>
      </c>
      <c r="AN62" s="342">
        <v>307578</v>
      </c>
      <c r="AO62" s="343">
        <v>449.1</v>
      </c>
      <c r="AP62" s="344">
        <v>173793</v>
      </c>
      <c r="AQ62" s="345">
        <v>-1.8</v>
      </c>
      <c r="AR62" s="346">
        <v>450.9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e0ZLNVbkPp0yklebKOG1k1zkvgcm1CMqzzNs3f8RFzXY5ABhm7YC+/YiJJ5mZ0ys5Bzb8sggTdF0PjfZHL9hXQ==" saltValue="JIz2zwHzfFwvZ/YsVsicH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election activeCell="D12" sqref="D12"/>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554</v>
      </c>
    </row>
    <row r="120" spans="125:125" ht="13.5" hidden="1" customHeight="1" x14ac:dyDescent="0.15"/>
    <row r="121" spans="125:125" ht="13.5" hidden="1" customHeight="1" x14ac:dyDescent="0.15">
      <c r="DU121" s="259"/>
    </row>
  </sheetData>
  <sheetProtection algorithmName="SHA-512" hashValue="J1OfZbMxKC/u18EONnShPuqUwStE6wZZFYSBDWhSmcDpkg/qANHexnUa49xLazbd5j03X+JIbVnAR38YXG5feg==" saltValue="CiB1zsJ3uQTswkgTOWO6L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40" zoomScale="60" zoomScaleNormal="60" zoomScaleSheetLayoutView="55" workbookViewId="0">
      <selection activeCell="CP95" sqref="CP95"/>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555</v>
      </c>
    </row>
  </sheetData>
  <sheetProtection algorithmName="SHA-512" hashValue="2uysJj7QNgyCdirCxhArau/yGUefUcLc+b3EYltxwEcarnimpRu3+LdmyfAW+0YKalw6uB/A/b7lz0ozDBb7fQ==" saltValue="+D3+zNokiLj03FsnMtWp/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4" zoomScale="60" zoomScaleNormal="60" zoomScaleSheetLayoutView="100" workbookViewId="0">
      <selection activeCell="G47" sqref="G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39" t="s">
        <v>3</v>
      </c>
      <c r="D47" s="1139"/>
      <c r="E47" s="1140"/>
      <c r="F47" s="11">
        <v>35.86</v>
      </c>
      <c r="G47" s="12">
        <v>49.07</v>
      </c>
      <c r="H47" s="12">
        <v>24.56</v>
      </c>
      <c r="I47" s="12">
        <v>58.69</v>
      </c>
      <c r="J47" s="13">
        <v>67.260000000000005</v>
      </c>
    </row>
    <row r="48" spans="2:10" ht="57.75" customHeight="1" x14ac:dyDescent="0.15">
      <c r="B48" s="14"/>
      <c r="C48" s="1141" t="s">
        <v>4</v>
      </c>
      <c r="D48" s="1141"/>
      <c r="E48" s="1142"/>
      <c r="F48" s="15">
        <v>31.05</v>
      </c>
      <c r="G48" s="16">
        <v>18.34</v>
      </c>
      <c r="H48" s="16">
        <v>8.1300000000000008</v>
      </c>
      <c r="I48" s="16">
        <v>24.8</v>
      </c>
      <c r="J48" s="17">
        <v>39.78</v>
      </c>
    </row>
    <row r="49" spans="2:10" ht="57.75" customHeight="1" thickBot="1" x14ac:dyDescent="0.2">
      <c r="B49" s="18"/>
      <c r="C49" s="1143" t="s">
        <v>5</v>
      </c>
      <c r="D49" s="1143"/>
      <c r="E49" s="1144"/>
      <c r="F49" s="19" t="s">
        <v>561</v>
      </c>
      <c r="G49" s="20" t="s">
        <v>562</v>
      </c>
      <c r="H49" s="20">
        <v>6.59</v>
      </c>
      <c r="I49" s="20">
        <v>22.11</v>
      </c>
      <c r="J49" s="21">
        <v>21.61</v>
      </c>
    </row>
    <row r="50" spans="2:10" x14ac:dyDescent="0.15"/>
  </sheetData>
  <sheetProtection algorithmName="SHA-512" hashValue="EAtPp0IvJD2+KzJvc/rNAffdVFUb9dFf6Zxy9NnGBj41oHTmVF5wpNHY099s3md8/GV5SRa1wgRQDdFop71CsQ==" saltValue="uYWg8W6H03/TBedvGhEj7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2024-02-05T04:11:36Z</dcterms:created>
  <dcterms:modified xsi:type="dcterms:W3CDTF">2024-03-19T07:51:12Z</dcterms:modified>
  <cp:category/>
</cp:coreProperties>
</file>