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72.0.100.4\総務課\財政管財係\業務\【①予算・決算統計】\①調査関係\令和５年度\【R6.3.11〆】令和４年度財政状況資料集の作成等について\★R6.3.21提出後様式差し替え依頼（再提出）\★再提出\"/>
    </mc:Choice>
  </mc:AlternateContent>
  <bookViews>
    <workbookView xWindow="0" yWindow="0" windowWidth="19200" windowHeight="11595"/>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5251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<sst xmlns="http://schemas.openxmlformats.org/spreadsheetml/2006/main" count="1081" uniqueCount="578">
  <si>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</si>
  <si>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</si>
  <si>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</si>
  <si>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</si>
  <si>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</si>
  <si>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</si>
  <si>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</si>
  <si>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</si>
  <si>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</si>
  <si>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</si>
  <si>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</si>
  <si>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</si>
  <si>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</si>
  <si>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</si>
  <si>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</si>
  <si>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</si>
  <si>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</si>
  <si>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</si>
  <si>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</si>
  <si>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</si>
  <si>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</si>
  <si>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</si>
  <si>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</si>
  <si>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</si>
  <si>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</si>
  <si>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</si>
  <si>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</si>
  <si>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</si>
  <si>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</si>
  <si>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</si>
  <si>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</si>
  <si>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</si>
  <si>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</si>
  <si>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</si>
  <si>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</si>
  <si>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</si>
  <si>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</si>
  <si>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</si>
  <si>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</si>
  <si>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</si>
  <si>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</si>
  <si>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</si>
  <si>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</si>
  <si>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</si>
  <si>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</si>
  <si>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</si>
  <si>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</si>
  <si>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</si>
  <si>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</si>
  <si>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</si>
  <si>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</si>
  <si>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</si>
  <si>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</si>
  <si>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(当該欄に積立額が多い上位５基金の基金名を入力して下さい(R04年度末現在))</t>
    <phoneticPr fontId="5"/>
  </si>
  <si>
    <t>(当該欄に積立額が多い上位５基金の基金名を入力して下さい(R04年度末現在))</t>
  </si>
  <si>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</si>
  <si>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</si>
  <si>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</si>
  <si>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</si>
  <si>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</si>
  <si>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</si>
  <si>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</si>
  <si>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</si>
  <si>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</si>
  <si>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</si>
  <si>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</si>
  <si>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</si>
  <si>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</si>
  <si>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</si>
  <si>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</si>
  <si>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</si>
  <si>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</si>
  <si>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</si>
  <si>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</si>
  <si>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</si>
  <si>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</si>
  <si>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</si>
  <si>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</si>
  <si>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</si>
  <si>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</si>
  <si>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</si>
  <si>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</si>
  <si>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</si>
  <si>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</si>
  <si>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</si>
  <si>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</si>
  <si>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</si>
  <si>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</si>
  <si>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</si>
  <si>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Ⅴ－２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</si>
  <si>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</si>
  <si>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</si>
  <si>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</si>
  <si>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</si>
  <si>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</si>
  <si>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</si>
  <si>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</si>
  <si>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</si>
  <si>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</si>
  <si>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</si>
  <si>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</si>
  <si>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</si>
  <si>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読谷村</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</si>
  <si>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</si>
  <si>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</si>
  <si>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</si>
  <si>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</si>
  <si>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</si>
  <si>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</si>
  <si>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</si>
  <si>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</si>
  <si>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</si>
  <si>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</si>
  <si>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</si>
  <si>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</si>
  <si>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</si>
  <si>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</si>
  <si>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</si>
  <si>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</si>
  <si>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</si>
  <si>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</si>
  <si>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</si>
  <si>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</si>
  <si>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</si>
  <si>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</si>
  <si>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</si>
  <si>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</si>
  <si>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</si>
  <si>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</si>
  <si>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</si>
  <si>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4.3</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</si>
  <si>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</si>
  <si>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</si>
  <si>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</si>
  <si>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</si>
  <si>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</si>
  <si>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</si>
  <si>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</si>
  <si>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</si>
  <si>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</si>
  <si>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</si>
  <si>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</si>
  <si>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</si>
  <si>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</si>
  <si>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</si>
  <si>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</si>
  <si>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</si>
  <si>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</si>
  <si>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</si>
  <si>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</si>
  <si>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</si>
  <si>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</si>
  <si>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</si>
  <si>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</si>
  <si>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</si>
  <si>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</si>
  <si>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</si>
  <si>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</si>
  <si>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</si>
  <si>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</si>
  <si>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5"/>
  </si>
  <si>
    <t>うち日本人(％)</t>
    <phoneticPr fontId="5"/>
  </si>
  <si>
    <t>0.4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</si>
  <si>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</si>
  <si>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</si>
  <si>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</si>
  <si>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</si>
  <si>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</si>
  <si>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</si>
  <si>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</si>
  <si>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</si>
  <si>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</si>
  <si>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</si>
  <si>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</si>
  <si>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</si>
  <si>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</si>
  <si>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</si>
  <si>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</si>
  <si>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</si>
  <si>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</si>
  <si>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</si>
  <si>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</si>
  <si>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</si>
  <si>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</si>
  <si>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</si>
  <si>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</si>
  <si>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</si>
  <si>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</si>
  <si>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</si>
  <si>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</si>
  <si>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</si>
  <si>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</si>
  <si>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</si>
  <si>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</si>
  <si>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</si>
  <si>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</si>
  <si>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</si>
  <si>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</si>
  <si>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</si>
  <si>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</si>
  <si>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</si>
  <si>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</si>
  <si>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</si>
  <si>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</si>
  <si>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</si>
  <si>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</si>
  <si>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</si>
  <si>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</si>
  <si>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</si>
  <si>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</si>
  <si>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</si>
  <si>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</si>
  <si>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</si>
  <si>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</si>
  <si>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</si>
  <si>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</si>
  <si>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</si>
  <si>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</si>
  <si>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</si>
  <si>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</si>
  <si>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</si>
  <si>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</si>
  <si>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</si>
  <si>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沖縄県読谷村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</si>
  <si>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</si>
  <si>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</si>
  <si>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</si>
  <si>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</si>
  <si>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</si>
  <si>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</si>
  <si>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</si>
  <si>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</si>
  <si>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</si>
  <si>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</si>
  <si>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</si>
  <si>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</si>
  <si>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</si>
  <si>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</si>
  <si>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</si>
  <si>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</si>
  <si>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</si>
  <si>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</si>
  <si>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</si>
  <si>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</si>
  <si>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</si>
  <si>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</si>
  <si>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</si>
  <si>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</si>
  <si>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</si>
  <si>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</si>
  <si>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</si>
  <si>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</si>
  <si>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</si>
  <si>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</si>
  <si>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</si>
  <si>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</si>
  <si>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</si>
  <si>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</si>
  <si>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</si>
  <si>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</si>
  <si>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</si>
  <si>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</si>
  <si>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</si>
  <si>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</si>
  <si>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</si>
  <si>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</si>
  <si>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</si>
  <si>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</si>
  <si>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</si>
  <si>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</si>
  <si>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</si>
  <si>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</si>
  <si>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</si>
  <si>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</si>
  <si>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</si>
  <si>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</si>
  <si>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</si>
  <si>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</si>
  <si>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</si>
  <si>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</si>
  <si>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</si>
  <si>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</si>
  <si>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</si>
  <si>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</si>
  <si>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</si>
  <si>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</si>
  <si>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</si>
  <si>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</si>
  <si>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</si>
  <si>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</si>
  <si>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</si>
  <si>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</si>
  <si>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</si>
  <si>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</si>
  <si>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</si>
  <si>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</si>
  <si>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</si>
  <si>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</si>
  <si>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</si>
  <si>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</si>
  <si>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</si>
  <si>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</si>
  <si>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</si>
  <si>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</si>
  <si>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</si>
  <si>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</si>
  <si>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</si>
  <si>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</si>
  <si>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</si>
  <si>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</si>
  <si>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</si>
  <si>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</si>
  <si>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</si>
  <si>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</si>
  <si>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</si>
  <si>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</si>
  <si>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</si>
  <si>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</si>
  <si>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</si>
  <si>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</si>
  <si>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</si>
  <si>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</si>
  <si>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</si>
  <si>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</si>
  <si>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</si>
  <si>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</si>
  <si>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</si>
  <si>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</si>
  <si>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</si>
  <si>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</si>
  <si>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</si>
  <si>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</si>
  <si>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</si>
  <si>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</si>
  <si>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</si>
  <si>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</si>
  <si>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</si>
  <si>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</si>
  <si>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</si>
  <si>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</si>
  <si>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</si>
  <si>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</si>
  <si>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</si>
  <si>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</si>
  <si>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</si>
  <si>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</si>
  <si>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</si>
  <si>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</si>
  <si>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</si>
  <si>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</si>
  <si>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</si>
  <si>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</si>
  <si>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</si>
  <si>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</si>
  <si>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</si>
  <si>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</si>
  <si>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</si>
  <si>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</si>
  <si>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</si>
  <si>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</si>
  <si>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</si>
  <si>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</si>
  <si>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</si>
  <si>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</si>
  <si>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</si>
  <si>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</si>
  <si>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</si>
  <si>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</si>
  <si>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</si>
  <si>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</si>
  <si>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</si>
  <si>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</si>
  <si>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</si>
  <si>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</si>
  <si>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</si>
  <si>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</si>
  <si>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沖縄県読谷村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</si>
  <si>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</si>
  <si>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</si>
  <si>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</si>
  <si>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</si>
  <si>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</si>
  <si>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</si>
  <si>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</si>
  <si>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</si>
  <si>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</si>
  <si>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</si>
  <si>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</si>
  <si>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</si>
  <si>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</si>
  <si>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</si>
  <si>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</si>
  <si>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</si>
  <si>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</si>
  <si>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</si>
  <si>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</si>
  <si>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</si>
  <si>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</si>
  <si>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</si>
  <si>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</si>
  <si>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</si>
  <si>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</si>
  <si>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</si>
  <si>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</si>
  <si>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</si>
  <si>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</si>
  <si>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</si>
  <si>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</si>
  <si>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</si>
  <si>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</si>
  <si>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</si>
  <si>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</si>
  <si>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水道事業会計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</si>
  <si>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</si>
  <si>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</si>
  <si>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</si>
  <si>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</si>
  <si>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</si>
  <si>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</si>
  <si>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</si>
  <si>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</si>
  <si>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</si>
  <si>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</si>
  <si>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</si>
  <si>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</si>
  <si>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</si>
  <si>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</si>
  <si>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</si>
  <si>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</si>
  <si>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</si>
  <si>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</si>
  <si>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</si>
  <si>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</si>
  <si>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</si>
  <si>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</si>
  <si>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</si>
  <si>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</si>
  <si>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</si>
  <si>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</si>
  <si>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</si>
  <si>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</si>
  <si>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</si>
  <si>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</si>
  <si>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</si>
  <si>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</si>
  <si>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</si>
  <si>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</si>
  <si>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</si>
  <si>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</si>
  <si>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</si>
  <si>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</si>
  <si>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</si>
  <si>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</si>
  <si>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</si>
  <si>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</si>
  <si>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</si>
  <si>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</si>
  <si>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</si>
  <si>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</si>
  <si>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</si>
  <si>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</si>
  <si>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</si>
  <si>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</si>
  <si>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</si>
  <si>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</si>
  <si>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</si>
  <si>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</si>
  <si>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</si>
  <si>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</si>
  <si>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</si>
  <si>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</si>
  <si>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</si>
  <si>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</si>
  <si>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</si>
  <si>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</si>
  <si>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</si>
  <si>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</si>
  <si>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</si>
  <si>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国民健康保険特別会計</t>
    <phoneticPr fontId="5"/>
  </si>
  <si>
    <t>(Ｆ)</t>
    <phoneticPr fontId="5"/>
  </si>
  <si>
    <t>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</si>
  <si>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</si>
  <si>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</si>
  <si>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</si>
  <si>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</si>
  <si>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</si>
  <si>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</si>
  <si>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</si>
  <si>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</si>
  <si>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</si>
  <si>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</si>
  <si>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</si>
  <si>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</si>
  <si>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</si>
  <si>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</si>
  <si>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</si>
  <si>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</si>
  <si>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</si>
  <si>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</si>
  <si>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</si>
  <si>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</si>
  <si>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</si>
  <si>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</si>
  <si>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</si>
  <si>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</si>
  <si>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</si>
  <si>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</si>
  <si>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</si>
  <si>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</si>
  <si>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</si>
  <si>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</si>
  <si>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</si>
  <si>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</si>
  <si>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</si>
  <si>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</si>
  <si>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</si>
  <si>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</si>
  <si>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</si>
  <si>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</si>
  <si>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</si>
  <si>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</si>
  <si>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</si>
  <si>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</si>
  <si>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</si>
  <si>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</si>
  <si>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</si>
  <si>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</si>
  <si>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</si>
  <si>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</si>
  <si>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</si>
  <si>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</si>
  <si>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</si>
  <si>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</si>
  <si>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</si>
  <si>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</si>
  <si>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</si>
  <si>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</si>
  <si>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</si>
  <si>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</si>
  <si>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</si>
  <si>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</si>
  <si>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</si>
  <si>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</si>
  <si>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</si>
  <si>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</si>
  <si>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</si>
  <si>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</si>
  <si>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</si>
  <si>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</si>
  <si>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</si>
  <si>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</si>
  <si>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</si>
  <si>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</si>
  <si>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</si>
  <si>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</si>
  <si>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</si>
  <si>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</si>
  <si>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</si>
  <si>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</si>
  <si>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</si>
  <si>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</si>
  <si>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</si>
  <si>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</si>
  <si>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0.35</t>
  </si>
  <si>
    <t>▲ 0.27</t>
  </si>
  <si>
    <t>水道事業会計</t>
  </si>
  <si>
    <t>一般会計</t>
  </si>
  <si>
    <t>国民健康保険特別会計</t>
  </si>
  <si>
    <t>下水道事業会計</t>
  </si>
  <si>
    <t>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</si>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</sst>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40"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47387</c:v>
                </c:pt>
                <c:pt idx="1">
                  <c:v>51264</c:v>
                </c:pt>
                <c:pt idx="2">
                  <c:v>52068</c:v>
                </c:pt>
                <c:pt idx="3">
                  <c:v>47161</c:v>
                </c:pt>
                <c:pt idx="4">
                  <c:v>43423</c:v>
                </c:pt>
              </c:numCache>
            </c:numRef>
          </c:val>
          <c:smooth val="0"/>
          <c:extLst xmlns:c16r2="http://schemas.microsoft.com/office/drawing/2015/06/chart">
            <c:ext xmlns:c16="http://schemas.microsoft.com/office/drawing/2014/chart" uri="{C3380CC4-5D6E-409C-BE32-E72D297353CC}">
              <c16:uniqueId val="{00000000-72BF-4AC8-B8CF-1B0861ED7FE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39387</c:v>
                </c:pt>
                <c:pt idx="1">
                  <c:v>54597</c:v>
                </c:pt>
                <c:pt idx="2">
                  <c:v>53507</c:v>
                </c:pt>
                <c:pt idx="3">
                  <c:v>60428</c:v>
                </c:pt>
                <c:pt idx="4">
                  <c:v>73216</c:v>
                </c:pt>
              </c:numCache>
            </c:numRef>
          </c:val>
          <c:smooth val="0"/>
          <c:extLst xmlns:c16r2="http://schemas.microsoft.com/office/drawing/2015/06/chart">
            <c:ext xmlns:c16="http://schemas.microsoft.com/office/drawing/2014/chart" uri="{C3380CC4-5D6E-409C-BE32-E72D297353CC}">
              <c16:uniqueId val="{00000001-72BF-4AC8-B8CF-1B0861ED7FE8}"/>
            </c:ext>
          </c:extLst>
        </c:ser>
        <c:dLbls>
          <c:showLegendKey val="0"/>
          <c:showVal val="0"/>
          <c:showCatName val="0"/>
          <c:showSerName val="0"/>
          <c:showPercent val="0"/>
          <c:showBubbleSize val="0"/>
        </c:dLbls>
        <c:marker val="1"/>
        <c:smooth val="0"/>
        <c:axId val="814491304"/>
        <c:axId val="814493656"/>
      </c:lineChart>
      <c:catAx>
        <c:axId val="81449130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4493656"/>
        <c:crosses val="autoZero"/>
        <c:auto val="1"/>
        <c:lblAlgn val="ctr"/>
        <c:lblOffset val="100"/>
        <c:tickLblSkip val="1"/>
        <c:tickMarkSkip val="1"/>
        <c:noMultiLvlLbl val="0"/>
      </c:catAx>
      <c:valAx>
        <c:axId val="814493656"/>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449130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5.52</c:v>
                </c:pt>
                <c:pt idx="1">
                  <c:v>5.89</c:v>
                </c:pt>
                <c:pt idx="2">
                  <c:v>6.52</c:v>
                </c:pt>
                <c:pt idx="3">
                  <c:v>5.4</c:v>
                </c:pt>
                <c:pt idx="4">
                  <c:v>6.97</c:v>
                </c:pt>
              </c:numCache>
            </c:numRef>
          </c:val>
          <c:extLst xmlns:c16r2="http://schemas.microsoft.com/office/drawing/2015/06/chart">
            <c:ext xmlns:c16="http://schemas.microsoft.com/office/drawing/2014/chart" uri="{C3380CC4-5D6E-409C-BE32-E72D297353CC}">
              <c16:uniqueId val="{00000000-6969-480F-B376-BBBC35A9A41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36.75</c:v>
                </c:pt>
                <c:pt idx="1">
                  <c:v>36.28</c:v>
                </c:pt>
                <c:pt idx="2">
                  <c:v>33.6</c:v>
                </c:pt>
                <c:pt idx="3">
                  <c:v>32.6</c:v>
                </c:pt>
                <c:pt idx="4">
                  <c:v>30.99</c:v>
                </c:pt>
              </c:numCache>
            </c:numRef>
          </c:val>
          <c:extLst xmlns:c16r2="http://schemas.microsoft.com/office/drawing/2015/06/chart">
            <c:ext xmlns:c16="http://schemas.microsoft.com/office/drawing/2014/chart" uri="{C3380CC4-5D6E-409C-BE32-E72D297353CC}">
              <c16:uniqueId val="{00000001-6969-480F-B376-BBBC35A9A417}"/>
            </c:ext>
          </c:extLst>
        </c:ser>
        <c:dLbls>
          <c:showLegendKey val="0"/>
          <c:showVal val="0"/>
          <c:showCatName val="0"/>
          <c:showSerName val="0"/>
          <c:showPercent val="0"/>
          <c:showBubbleSize val="0"/>
        </c:dLbls>
        <c:gapWidth val="250"/>
        <c:overlap val="100"/>
        <c:axId val="814437208"/>
        <c:axId val="81443995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0.08</c:v>
                </c:pt>
                <c:pt idx="1">
                  <c:v>-0.35</c:v>
                </c:pt>
                <c:pt idx="2">
                  <c:v>0.2</c:v>
                </c:pt>
                <c:pt idx="3">
                  <c:v>0.36</c:v>
                </c:pt>
                <c:pt idx="4">
                  <c:v>-0.27</c:v>
                </c:pt>
              </c:numCache>
            </c:numRef>
          </c:val>
          <c:smooth val="0"/>
          <c:extLst xmlns:c16r2="http://schemas.microsoft.com/office/drawing/2015/06/chart">
            <c:ext xmlns:c16="http://schemas.microsoft.com/office/drawing/2014/chart" uri="{C3380CC4-5D6E-409C-BE32-E72D297353CC}">
              <c16:uniqueId val="{00000002-6969-480F-B376-BBBC35A9A417}"/>
            </c:ext>
          </c:extLst>
        </c:ser>
        <c:dLbls>
          <c:showLegendKey val="0"/>
          <c:showVal val="0"/>
          <c:showCatName val="0"/>
          <c:showSerName val="0"/>
          <c:showPercent val="0"/>
          <c:showBubbleSize val="0"/>
        </c:dLbls>
        <c:marker val="1"/>
        <c:smooth val="0"/>
        <c:axId val="814437208"/>
        <c:axId val="814439952"/>
      </c:lineChart>
      <c:catAx>
        <c:axId val="8144372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814439952"/>
        <c:crosses val="autoZero"/>
        <c:auto val="1"/>
        <c:lblAlgn val="ctr"/>
        <c:lblOffset val="100"/>
        <c:tickLblSkip val="1"/>
        <c:tickMarkSkip val="1"/>
        <c:noMultiLvlLbl val="0"/>
      </c:catAx>
      <c:valAx>
        <c:axId val="8144399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144372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1.06</c:v>
                </c:pt>
                <c:pt idx="2">
                  <c:v>#N/A</c:v>
                </c:pt>
                <c:pt idx="3">
                  <c:v>0.7</c:v>
                </c:pt>
                <c:pt idx="4">
                  <c:v>#N/A</c:v>
                </c:pt>
                <c:pt idx="5">
                  <c:v>0.63</c:v>
                </c:pt>
                <c:pt idx="6">
                  <c:v>#N/A</c:v>
                </c:pt>
                <c:pt idx="7">
                  <c:v>0.46</c:v>
                </c:pt>
                <c:pt idx="8">
                  <c:v>0</c:v>
                </c:pt>
                <c:pt idx="9">
                  <c:v>0</c:v>
                </c:pt>
              </c:numCache>
            </c:numRef>
          </c:val>
          <c:extLst xmlns:c16r2="http://schemas.microsoft.com/office/drawing/2015/06/chart">
            <c:ext xmlns:c16="http://schemas.microsoft.com/office/drawing/2014/chart" uri="{C3380CC4-5D6E-409C-BE32-E72D297353CC}">
              <c16:uniqueId val="{00000000-6DF4-4E0C-99DE-5BD3D3229E0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6DF4-4E0C-99DE-5BD3D3229E0D}"/>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6DF4-4E0C-99DE-5BD3D3229E0D}"/>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6DF4-4E0C-99DE-5BD3D3229E0D}"/>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4-6DF4-4E0C-99DE-5BD3D3229E0D}"/>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0.01</c:v>
                </c:pt>
                <c:pt idx="2">
                  <c:v>#N/A</c:v>
                </c:pt>
                <c:pt idx="3">
                  <c:v>0.05</c:v>
                </c:pt>
                <c:pt idx="4">
                  <c:v>#N/A</c:v>
                </c:pt>
                <c:pt idx="5">
                  <c:v>0.08</c:v>
                </c:pt>
                <c:pt idx="6">
                  <c:v>#N/A</c:v>
                </c:pt>
                <c:pt idx="7">
                  <c:v>0.05</c:v>
                </c:pt>
                <c:pt idx="8">
                  <c:v>#N/A</c:v>
                </c:pt>
                <c:pt idx="9">
                  <c:v>0.11</c:v>
                </c:pt>
              </c:numCache>
            </c:numRef>
          </c:val>
          <c:extLst xmlns:c16r2="http://schemas.microsoft.com/office/drawing/2015/06/chart">
            <c:ext xmlns:c16="http://schemas.microsoft.com/office/drawing/2014/chart" uri="{C3380CC4-5D6E-409C-BE32-E72D297353CC}">
              <c16:uniqueId val="{00000005-6DF4-4E0C-99DE-5BD3D3229E0D}"/>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0</c:v>
                </c:pt>
                <c:pt idx="1">
                  <c:v>0</c:v>
                </c:pt>
                <c:pt idx="2">
                  <c:v>0</c:v>
                </c:pt>
                <c:pt idx="3">
                  <c:v>0</c:v>
                </c:pt>
                <c:pt idx="4">
                  <c:v>#N/A</c:v>
                </c:pt>
                <c:pt idx="5">
                  <c:v>0.59</c:v>
                </c:pt>
                <c:pt idx="6">
                  <c:v>#N/A</c:v>
                </c:pt>
                <c:pt idx="7">
                  <c:v>0.81</c:v>
                </c:pt>
                <c:pt idx="8">
                  <c:v>#N/A</c:v>
                </c:pt>
                <c:pt idx="9">
                  <c:v>1.03</c:v>
                </c:pt>
              </c:numCache>
            </c:numRef>
          </c:val>
          <c:extLst xmlns:c16r2="http://schemas.microsoft.com/office/drawing/2015/06/chart">
            <c:ext xmlns:c16="http://schemas.microsoft.com/office/drawing/2014/chart" uri="{C3380CC4-5D6E-409C-BE32-E72D297353CC}">
              <c16:uniqueId val="{00000006-6DF4-4E0C-99DE-5BD3D3229E0D}"/>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3.69</c:v>
                </c:pt>
                <c:pt idx="2">
                  <c:v>#N/A</c:v>
                </c:pt>
                <c:pt idx="3">
                  <c:v>2.8</c:v>
                </c:pt>
                <c:pt idx="4">
                  <c:v>#N/A</c:v>
                </c:pt>
                <c:pt idx="5">
                  <c:v>3.25</c:v>
                </c:pt>
                <c:pt idx="6">
                  <c:v>#N/A</c:v>
                </c:pt>
                <c:pt idx="7">
                  <c:v>5.12</c:v>
                </c:pt>
                <c:pt idx="8">
                  <c:v>#N/A</c:v>
                </c:pt>
                <c:pt idx="9">
                  <c:v>3.56</c:v>
                </c:pt>
              </c:numCache>
            </c:numRef>
          </c:val>
          <c:extLst xmlns:c16r2="http://schemas.microsoft.com/office/drawing/2015/06/chart">
            <c:ext xmlns:c16="http://schemas.microsoft.com/office/drawing/2014/chart" uri="{C3380CC4-5D6E-409C-BE32-E72D297353CC}">
              <c16:uniqueId val="{00000007-6DF4-4E0C-99DE-5BD3D3229E0D}"/>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5.39</c:v>
                </c:pt>
                <c:pt idx="2">
                  <c:v>#N/A</c:v>
                </c:pt>
                <c:pt idx="3">
                  <c:v>5.5</c:v>
                </c:pt>
                <c:pt idx="4">
                  <c:v>#N/A</c:v>
                </c:pt>
                <c:pt idx="5">
                  <c:v>5.88</c:v>
                </c:pt>
                <c:pt idx="6">
                  <c:v>#N/A</c:v>
                </c:pt>
                <c:pt idx="7">
                  <c:v>4.93</c:v>
                </c:pt>
                <c:pt idx="8">
                  <c:v>#N/A</c:v>
                </c:pt>
                <c:pt idx="9">
                  <c:v>6.97</c:v>
                </c:pt>
              </c:numCache>
            </c:numRef>
          </c:val>
          <c:extLst xmlns:c16r2="http://schemas.microsoft.com/office/drawing/2015/06/chart">
            <c:ext xmlns:c16="http://schemas.microsoft.com/office/drawing/2014/chart" uri="{C3380CC4-5D6E-409C-BE32-E72D297353CC}">
              <c16:uniqueId val="{00000008-6DF4-4E0C-99DE-5BD3D3229E0D}"/>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12.04</c:v>
                </c:pt>
                <c:pt idx="2">
                  <c:v>#N/A</c:v>
                </c:pt>
                <c:pt idx="3">
                  <c:v>11.58</c:v>
                </c:pt>
                <c:pt idx="4">
                  <c:v>#N/A</c:v>
                </c:pt>
                <c:pt idx="5">
                  <c:v>10.97</c:v>
                </c:pt>
                <c:pt idx="6">
                  <c:v>#N/A</c:v>
                </c:pt>
                <c:pt idx="7">
                  <c:v>13.25</c:v>
                </c:pt>
                <c:pt idx="8">
                  <c:v>#N/A</c:v>
                </c:pt>
                <c:pt idx="9">
                  <c:v>13.81</c:v>
                </c:pt>
              </c:numCache>
            </c:numRef>
          </c:val>
          <c:extLst xmlns:c16r2="http://schemas.microsoft.com/office/drawing/2015/06/chart">
            <c:ext xmlns:c16="http://schemas.microsoft.com/office/drawing/2014/chart" uri="{C3380CC4-5D6E-409C-BE32-E72D297353CC}">
              <c16:uniqueId val="{00000009-6DF4-4E0C-99DE-5BD3D3229E0D}"/>
            </c:ext>
          </c:extLst>
        </c:ser>
        <c:dLbls>
          <c:showLegendKey val="0"/>
          <c:showVal val="0"/>
          <c:showCatName val="0"/>
          <c:showSerName val="0"/>
          <c:showPercent val="0"/>
          <c:showBubbleSize val="0"/>
        </c:dLbls>
        <c:gapWidth val="150"/>
        <c:overlap val="100"/>
        <c:axId val="814443480"/>
        <c:axId val="814448576"/>
      </c:barChart>
      <c:catAx>
        <c:axId val="8144434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14448576"/>
        <c:crosses val="autoZero"/>
        <c:auto val="1"/>
        <c:lblAlgn val="ctr"/>
        <c:lblOffset val="100"/>
        <c:tickLblSkip val="1"/>
        <c:tickMarkSkip val="1"/>
        <c:noMultiLvlLbl val="0"/>
      </c:catAx>
      <c:valAx>
        <c:axId val="8144485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1444348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657</c:v>
                </c:pt>
                <c:pt idx="5">
                  <c:v>652</c:v>
                </c:pt>
                <c:pt idx="8">
                  <c:v>651</c:v>
                </c:pt>
                <c:pt idx="11">
                  <c:v>648</c:v>
                </c:pt>
                <c:pt idx="14">
                  <c:v>645</c:v>
                </c:pt>
              </c:numCache>
            </c:numRef>
          </c:val>
          <c:extLst xmlns:c16r2="http://schemas.microsoft.com/office/drawing/2015/06/chart">
            <c:ext xmlns:c16="http://schemas.microsoft.com/office/drawing/2014/chart" uri="{C3380CC4-5D6E-409C-BE32-E72D297353CC}">
              <c16:uniqueId val="{00000000-95A1-43F7-9003-F831EF6B2B8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95A1-43F7-9003-F831EF6B2B8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95A1-43F7-9003-F831EF6B2B8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84</c:v>
                </c:pt>
                <c:pt idx="3">
                  <c:v>101</c:v>
                </c:pt>
                <c:pt idx="6">
                  <c:v>135</c:v>
                </c:pt>
                <c:pt idx="9">
                  <c:v>110</c:v>
                </c:pt>
                <c:pt idx="12">
                  <c:v>111</c:v>
                </c:pt>
              </c:numCache>
            </c:numRef>
          </c:val>
          <c:extLst xmlns:c16r2="http://schemas.microsoft.com/office/drawing/2015/06/chart">
            <c:ext xmlns:c16="http://schemas.microsoft.com/office/drawing/2014/chart" uri="{C3380CC4-5D6E-409C-BE32-E72D297353CC}">
              <c16:uniqueId val="{00000003-95A1-43F7-9003-F831EF6B2B8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82</c:v>
                </c:pt>
                <c:pt idx="3">
                  <c:v>92</c:v>
                </c:pt>
                <c:pt idx="6">
                  <c:v>52</c:v>
                </c:pt>
                <c:pt idx="9">
                  <c:v>60</c:v>
                </c:pt>
                <c:pt idx="12">
                  <c:v>67</c:v>
                </c:pt>
              </c:numCache>
            </c:numRef>
          </c:val>
          <c:extLst xmlns:c16r2="http://schemas.microsoft.com/office/drawing/2015/06/chart">
            <c:ext xmlns:c16="http://schemas.microsoft.com/office/drawing/2014/chart" uri="{C3380CC4-5D6E-409C-BE32-E72D297353CC}">
              <c16:uniqueId val="{00000004-95A1-43F7-9003-F831EF6B2B8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95A1-43F7-9003-F831EF6B2B8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95A1-43F7-9003-F831EF6B2B8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709</c:v>
                </c:pt>
                <c:pt idx="3">
                  <c:v>775</c:v>
                </c:pt>
                <c:pt idx="6">
                  <c:v>814</c:v>
                </c:pt>
                <c:pt idx="9">
                  <c:v>827</c:v>
                </c:pt>
                <c:pt idx="12">
                  <c:v>800</c:v>
                </c:pt>
              </c:numCache>
            </c:numRef>
          </c:val>
          <c:extLst xmlns:c16r2="http://schemas.microsoft.com/office/drawing/2015/06/chart">
            <c:ext xmlns:c16="http://schemas.microsoft.com/office/drawing/2014/chart" uri="{C3380CC4-5D6E-409C-BE32-E72D297353CC}">
              <c16:uniqueId val="{00000007-95A1-43F7-9003-F831EF6B2B8B}"/>
            </c:ext>
          </c:extLst>
        </c:ser>
        <c:dLbls>
          <c:showLegendKey val="0"/>
          <c:showVal val="0"/>
          <c:showCatName val="0"/>
          <c:showSerName val="0"/>
          <c:showPercent val="0"/>
          <c:showBubbleSize val="0"/>
        </c:dLbls>
        <c:gapWidth val="100"/>
        <c:overlap val="100"/>
        <c:axId val="814492872"/>
        <c:axId val="81449444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218</c:v>
                </c:pt>
                <c:pt idx="2">
                  <c:v>#N/A</c:v>
                </c:pt>
                <c:pt idx="3">
                  <c:v>#N/A</c:v>
                </c:pt>
                <c:pt idx="4">
                  <c:v>316</c:v>
                </c:pt>
                <c:pt idx="5">
                  <c:v>#N/A</c:v>
                </c:pt>
                <c:pt idx="6">
                  <c:v>#N/A</c:v>
                </c:pt>
                <c:pt idx="7">
                  <c:v>350</c:v>
                </c:pt>
                <c:pt idx="8">
                  <c:v>#N/A</c:v>
                </c:pt>
                <c:pt idx="9">
                  <c:v>#N/A</c:v>
                </c:pt>
                <c:pt idx="10">
                  <c:v>349</c:v>
                </c:pt>
                <c:pt idx="11">
                  <c:v>#N/A</c:v>
                </c:pt>
                <c:pt idx="12">
                  <c:v>#N/A</c:v>
                </c:pt>
                <c:pt idx="13">
                  <c:v>333</c:v>
                </c:pt>
                <c:pt idx="14">
                  <c:v>#N/A</c:v>
                </c:pt>
              </c:numCache>
            </c:numRef>
          </c:val>
          <c:smooth val="0"/>
          <c:extLst xmlns:c16r2="http://schemas.microsoft.com/office/drawing/2015/06/chart">
            <c:ext xmlns:c16="http://schemas.microsoft.com/office/drawing/2014/chart" uri="{C3380CC4-5D6E-409C-BE32-E72D297353CC}">
              <c16:uniqueId val="{00000008-95A1-43F7-9003-F831EF6B2B8B}"/>
            </c:ext>
          </c:extLst>
        </c:ser>
        <c:dLbls>
          <c:showLegendKey val="0"/>
          <c:showVal val="0"/>
          <c:showCatName val="0"/>
          <c:showSerName val="0"/>
          <c:showPercent val="0"/>
          <c:showBubbleSize val="0"/>
        </c:dLbls>
        <c:marker val="1"/>
        <c:smooth val="0"/>
        <c:axId val="814492872"/>
        <c:axId val="814494440"/>
      </c:lineChart>
      <c:catAx>
        <c:axId val="8144928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14494440"/>
        <c:crosses val="autoZero"/>
        <c:auto val="1"/>
        <c:lblAlgn val="ctr"/>
        <c:lblOffset val="100"/>
        <c:tickLblSkip val="1"/>
        <c:tickMarkSkip val="1"/>
        <c:noMultiLvlLbl val="0"/>
      </c:catAx>
      <c:valAx>
        <c:axId val="8144944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144928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7449</c:v>
                </c:pt>
                <c:pt idx="5">
                  <c:v>7291</c:v>
                </c:pt>
                <c:pt idx="8">
                  <c:v>7286</c:v>
                </c:pt>
                <c:pt idx="11">
                  <c:v>7285</c:v>
                </c:pt>
                <c:pt idx="14">
                  <c:v>7111</c:v>
                </c:pt>
              </c:numCache>
            </c:numRef>
          </c:val>
          <c:extLst xmlns:c16r2="http://schemas.microsoft.com/office/drawing/2015/06/chart">
            <c:ext xmlns:c16="http://schemas.microsoft.com/office/drawing/2014/chart" uri="{C3380CC4-5D6E-409C-BE32-E72D297353CC}">
              <c16:uniqueId val="{00000000-46FB-4689-96BC-C118A9FA0A7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46</c:v>
                </c:pt>
                <c:pt idx="5">
                  <c:v>46</c:v>
                </c:pt>
                <c:pt idx="8">
                  <c:v>32</c:v>
                </c:pt>
                <c:pt idx="11">
                  <c:v>25</c:v>
                </c:pt>
                <c:pt idx="14">
                  <c:v>18</c:v>
                </c:pt>
              </c:numCache>
            </c:numRef>
          </c:val>
          <c:extLst xmlns:c16r2="http://schemas.microsoft.com/office/drawing/2015/06/chart">
            <c:ext xmlns:c16="http://schemas.microsoft.com/office/drawing/2014/chart" uri="{C3380CC4-5D6E-409C-BE32-E72D297353CC}">
              <c16:uniqueId val="{00000001-46FB-4689-96BC-C118A9FA0A7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7185</c:v>
                </c:pt>
                <c:pt idx="5">
                  <c:v>8009</c:v>
                </c:pt>
                <c:pt idx="8">
                  <c:v>8482</c:v>
                </c:pt>
                <c:pt idx="11">
                  <c:v>9562</c:v>
                </c:pt>
                <c:pt idx="14">
                  <c:v>9256</c:v>
                </c:pt>
              </c:numCache>
            </c:numRef>
          </c:val>
          <c:extLst xmlns:c16r2="http://schemas.microsoft.com/office/drawing/2015/06/chart">
            <c:ext xmlns:c16="http://schemas.microsoft.com/office/drawing/2014/chart" uri="{C3380CC4-5D6E-409C-BE32-E72D297353CC}">
              <c16:uniqueId val="{00000002-46FB-4689-96BC-C118A9FA0A7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46FB-4689-96BC-C118A9FA0A7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46FB-4689-96BC-C118A9FA0A7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46FB-4689-96BC-C118A9FA0A7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471</c:v>
                </c:pt>
                <c:pt idx="3">
                  <c:v>453</c:v>
                </c:pt>
                <c:pt idx="6">
                  <c:v>330</c:v>
                </c:pt>
                <c:pt idx="9">
                  <c:v>236</c:v>
                </c:pt>
                <c:pt idx="12">
                  <c:v>286</c:v>
                </c:pt>
              </c:numCache>
            </c:numRef>
          </c:val>
          <c:extLst xmlns:c16r2="http://schemas.microsoft.com/office/drawing/2015/06/chart">
            <c:ext xmlns:c16="http://schemas.microsoft.com/office/drawing/2014/chart" uri="{C3380CC4-5D6E-409C-BE32-E72D297353CC}">
              <c16:uniqueId val="{00000006-46FB-4689-96BC-C118A9FA0A7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866</c:v>
                </c:pt>
                <c:pt idx="3">
                  <c:v>1197</c:v>
                </c:pt>
                <c:pt idx="6">
                  <c:v>1102</c:v>
                </c:pt>
                <c:pt idx="9">
                  <c:v>954</c:v>
                </c:pt>
                <c:pt idx="12">
                  <c:v>803</c:v>
                </c:pt>
              </c:numCache>
            </c:numRef>
          </c:val>
          <c:extLst xmlns:c16r2="http://schemas.microsoft.com/office/drawing/2015/06/chart">
            <c:ext xmlns:c16="http://schemas.microsoft.com/office/drawing/2014/chart" uri="{C3380CC4-5D6E-409C-BE32-E72D297353CC}">
              <c16:uniqueId val="{00000007-46FB-4689-96BC-C118A9FA0A7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1525</c:v>
                </c:pt>
                <c:pt idx="3">
                  <c:v>1482</c:v>
                </c:pt>
                <c:pt idx="6">
                  <c:v>1220</c:v>
                </c:pt>
                <c:pt idx="9">
                  <c:v>1048</c:v>
                </c:pt>
                <c:pt idx="12">
                  <c:v>907</c:v>
                </c:pt>
              </c:numCache>
            </c:numRef>
          </c:val>
          <c:extLst xmlns:c16r2="http://schemas.microsoft.com/office/drawing/2015/06/chart">
            <c:ext xmlns:c16="http://schemas.microsoft.com/office/drawing/2014/chart" uri="{C3380CC4-5D6E-409C-BE32-E72D297353CC}">
              <c16:uniqueId val="{00000008-46FB-4689-96BC-C118A9FA0A7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7</c:v>
                </c:pt>
                <c:pt idx="6">
                  <c:v>0</c:v>
                </c:pt>
                <c:pt idx="9">
                  <c:v>0</c:v>
                </c:pt>
                <c:pt idx="12">
                  <c:v>0</c:v>
                </c:pt>
              </c:numCache>
            </c:numRef>
          </c:val>
          <c:extLst xmlns:c16r2="http://schemas.microsoft.com/office/drawing/2015/06/chart">
            <c:ext xmlns:c16="http://schemas.microsoft.com/office/drawing/2014/chart" uri="{C3380CC4-5D6E-409C-BE32-E72D297353CC}">
              <c16:uniqueId val="{00000009-46FB-4689-96BC-C118A9FA0A7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8959</c:v>
                </c:pt>
                <c:pt idx="3">
                  <c:v>8702</c:v>
                </c:pt>
                <c:pt idx="6">
                  <c:v>8579</c:v>
                </c:pt>
                <c:pt idx="9">
                  <c:v>8507</c:v>
                </c:pt>
                <c:pt idx="12">
                  <c:v>8218</c:v>
                </c:pt>
              </c:numCache>
            </c:numRef>
          </c:val>
          <c:extLst xmlns:c16r2="http://schemas.microsoft.com/office/drawing/2015/06/chart">
            <c:ext xmlns:c16="http://schemas.microsoft.com/office/drawing/2014/chart" uri="{C3380CC4-5D6E-409C-BE32-E72D297353CC}">
              <c16:uniqueId val="{0000000A-46FB-4689-96BC-C118A9FA0A72}"/>
            </c:ext>
          </c:extLst>
        </c:ser>
        <c:dLbls>
          <c:showLegendKey val="0"/>
          <c:showVal val="0"/>
          <c:showCatName val="0"/>
          <c:showSerName val="0"/>
          <c:showPercent val="0"/>
          <c:showBubbleSize val="0"/>
        </c:dLbls>
        <c:gapWidth val="100"/>
        <c:overlap val="100"/>
        <c:axId val="814496792"/>
        <c:axId val="81449718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46FB-4689-96BC-C118A9FA0A72}"/>
            </c:ext>
          </c:extLst>
        </c:ser>
        <c:dLbls>
          <c:showLegendKey val="0"/>
          <c:showVal val="0"/>
          <c:showCatName val="0"/>
          <c:showSerName val="0"/>
          <c:showPercent val="0"/>
          <c:showBubbleSize val="0"/>
        </c:dLbls>
        <c:marker val="1"/>
        <c:smooth val="0"/>
        <c:axId val="814496792"/>
        <c:axId val="814497184"/>
      </c:lineChart>
      <c:catAx>
        <c:axId val="8144967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814497184"/>
        <c:crosses val="autoZero"/>
        <c:auto val="1"/>
        <c:lblAlgn val="ctr"/>
        <c:lblOffset val="100"/>
        <c:tickLblSkip val="1"/>
        <c:tickMarkSkip val="1"/>
        <c:noMultiLvlLbl val="0"/>
      </c:catAx>
      <c:valAx>
        <c:axId val="8144971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144967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2702</c:v>
                </c:pt>
                <c:pt idx="1">
                  <c:v>2794</c:v>
                </c:pt>
                <c:pt idx="2">
                  <c:v>2640</c:v>
                </c:pt>
              </c:numCache>
            </c:numRef>
          </c:val>
          <c:extLst xmlns:c16r2="http://schemas.microsoft.com/office/drawing/2015/06/chart">
            <c:ext xmlns:c16="http://schemas.microsoft.com/office/drawing/2014/chart" uri="{C3380CC4-5D6E-409C-BE32-E72D297353CC}">
              <c16:uniqueId val="{00000000-1A4A-479E-8D62-AC60FD03AE2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483</c:v>
                </c:pt>
                <c:pt idx="1">
                  <c:v>671</c:v>
                </c:pt>
                <c:pt idx="2">
                  <c:v>610</c:v>
                </c:pt>
              </c:numCache>
            </c:numRef>
          </c:val>
          <c:extLst xmlns:c16r2="http://schemas.microsoft.com/office/drawing/2015/06/chart">
            <c:ext xmlns:c16="http://schemas.microsoft.com/office/drawing/2014/chart" uri="{C3380CC4-5D6E-409C-BE32-E72D297353CC}">
              <c16:uniqueId val="{00000001-1A4A-479E-8D62-AC60FD03AE2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4208</c:v>
                </c:pt>
                <c:pt idx="1">
                  <c:v>5255</c:v>
                </c:pt>
                <c:pt idx="2">
                  <c:v>5345</c:v>
                </c:pt>
              </c:numCache>
            </c:numRef>
          </c:val>
          <c:extLst xmlns:c16r2="http://schemas.microsoft.com/office/drawing/2015/06/chart">
            <c:ext xmlns:c16="http://schemas.microsoft.com/office/drawing/2014/chart" uri="{C3380CC4-5D6E-409C-BE32-E72D297353CC}">
              <c16:uniqueId val="{00000002-1A4A-479E-8D62-AC60FD03AE24}"/>
            </c:ext>
          </c:extLst>
        </c:ser>
        <c:dLbls>
          <c:showLegendKey val="0"/>
          <c:showVal val="0"/>
          <c:showCatName val="0"/>
          <c:showSerName val="0"/>
          <c:showPercent val="0"/>
          <c:showBubbleSize val="0"/>
        </c:dLbls>
        <c:gapWidth val="120"/>
        <c:overlap val="100"/>
        <c:axId val="814442304"/>
        <c:axId val="814448184"/>
      </c:barChart>
      <c:catAx>
        <c:axId val="8144423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814448184"/>
        <c:crosses val="autoZero"/>
        <c:auto val="1"/>
        <c:lblAlgn val="ctr"/>
        <c:lblOffset val="100"/>
        <c:tickLblSkip val="1"/>
        <c:tickMarkSkip val="1"/>
        <c:noMultiLvlLbl val="0"/>
      </c:catAx>
      <c:valAx>
        <c:axId val="81444818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8144423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沖縄県読谷村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　新たな施設整備等の影響で、</a:t>
          </a:r>
          <a:r>
            <a:rPr kumimoji="1" lang="en-US" altLang="ja-JP" sz="1100" b="0" i="0" baseline="0">
              <a:solidFill>
                <a:schemeClr val="dk1"/>
              </a:solidFill>
              <a:effectLst/>
              <a:latin typeface="+mn-lt"/>
              <a:ea typeface="+mn-ea"/>
              <a:cs typeface="+mn-cs"/>
            </a:rPr>
            <a:t>H28</a:t>
          </a:r>
          <a:r>
            <a:rPr kumimoji="1" lang="ja-JP" altLang="ja-JP" sz="1100" b="0" i="0" baseline="0">
              <a:solidFill>
                <a:schemeClr val="dk1"/>
              </a:solidFill>
              <a:effectLst/>
              <a:latin typeface="+mn-lt"/>
              <a:ea typeface="+mn-ea"/>
              <a:cs typeface="+mn-cs"/>
            </a:rPr>
            <a:t>年度以降「元利償還金」が増加して</a:t>
          </a:r>
          <a:r>
            <a:rPr kumimoji="1" lang="ja-JP" altLang="en-US" sz="1100" b="0" i="0" baseline="0">
              <a:solidFill>
                <a:schemeClr val="dk1"/>
              </a:solidFill>
              <a:effectLst/>
              <a:latin typeface="+mn-lt"/>
              <a:ea typeface="+mn-ea"/>
              <a:cs typeface="+mn-cs"/>
            </a:rPr>
            <a:t>いたが</a:t>
          </a:r>
          <a:r>
            <a:rPr kumimoji="1" lang="ja-JP" altLang="ja-JP" sz="1100" b="0" i="0" baseline="0">
              <a:solidFill>
                <a:schemeClr val="dk1"/>
              </a:solidFill>
              <a:effectLst/>
              <a:latin typeface="+mn-lt"/>
              <a:ea typeface="+mn-ea"/>
              <a:cs typeface="+mn-cs"/>
            </a:rPr>
            <a:t>、</a:t>
          </a:r>
          <a:r>
            <a:rPr kumimoji="1" lang="en-US" altLang="ja-JP" sz="1100" b="0" i="0" baseline="0">
              <a:solidFill>
                <a:schemeClr val="dk1"/>
              </a:solidFill>
              <a:effectLst/>
              <a:latin typeface="+mn-lt"/>
              <a:ea typeface="+mn-ea"/>
              <a:cs typeface="+mn-cs"/>
            </a:rPr>
            <a:t>R4</a:t>
          </a:r>
          <a:r>
            <a:rPr kumimoji="1" lang="ja-JP" altLang="ja-JP" sz="1100" b="0" i="0" baseline="0">
              <a:solidFill>
                <a:schemeClr val="dk1"/>
              </a:solidFill>
              <a:effectLst/>
              <a:latin typeface="+mn-lt"/>
              <a:ea typeface="+mn-ea"/>
              <a:cs typeface="+mn-cs"/>
            </a:rPr>
            <a:t>年度には前年度比約</a:t>
          </a:r>
          <a:r>
            <a:rPr kumimoji="1" lang="en-US" altLang="ja-JP" sz="1100" b="0" i="0" baseline="0">
              <a:solidFill>
                <a:schemeClr val="dk1"/>
              </a:solidFill>
              <a:effectLst/>
              <a:latin typeface="+mn-lt"/>
              <a:ea typeface="+mn-ea"/>
              <a:cs typeface="+mn-cs"/>
            </a:rPr>
            <a:t>27</a:t>
          </a:r>
          <a:r>
            <a:rPr kumimoji="1" lang="ja-JP" altLang="ja-JP" sz="1100" b="0" i="0" baseline="0">
              <a:solidFill>
                <a:schemeClr val="dk1"/>
              </a:solidFill>
              <a:effectLst/>
              <a:latin typeface="+mn-lt"/>
              <a:ea typeface="+mn-ea"/>
              <a:cs typeface="+mn-cs"/>
            </a:rPr>
            <a:t>百万円</a:t>
          </a:r>
          <a:r>
            <a:rPr kumimoji="1" lang="ja-JP" altLang="en-US" sz="1100" b="0" i="0" baseline="0">
              <a:solidFill>
                <a:schemeClr val="dk1"/>
              </a:solidFill>
              <a:effectLst/>
              <a:latin typeface="+mn-lt"/>
              <a:ea typeface="+mn-ea"/>
              <a:cs typeface="+mn-cs"/>
            </a:rPr>
            <a:t>減</a:t>
          </a:r>
          <a:r>
            <a:rPr kumimoji="1" lang="ja-JP" altLang="ja-JP" sz="1100" b="0" i="0" baseline="0">
              <a:solidFill>
                <a:schemeClr val="dk1"/>
              </a:solidFill>
              <a:effectLst/>
              <a:latin typeface="+mn-lt"/>
              <a:ea typeface="+mn-ea"/>
              <a:cs typeface="+mn-cs"/>
            </a:rPr>
            <a:t>の</a:t>
          </a:r>
          <a:r>
            <a:rPr kumimoji="1" lang="en-US" altLang="ja-JP" sz="1100" b="0" i="0" baseline="0">
              <a:solidFill>
                <a:schemeClr val="dk1"/>
              </a:solidFill>
              <a:effectLst/>
              <a:latin typeface="+mn-lt"/>
              <a:ea typeface="+mn-ea"/>
              <a:cs typeface="+mn-cs"/>
            </a:rPr>
            <a:t>800</a:t>
          </a:r>
          <a:r>
            <a:rPr kumimoji="1" lang="ja-JP" altLang="ja-JP" sz="1100" b="0" i="0" baseline="0">
              <a:solidFill>
                <a:schemeClr val="dk1"/>
              </a:solidFill>
              <a:effectLst/>
              <a:latin typeface="+mn-lt"/>
              <a:ea typeface="+mn-ea"/>
              <a:cs typeface="+mn-cs"/>
            </a:rPr>
            <a:t>百万円となっている。また、下水道整備に係る繰出金や、清掃・消防に係る負担金等も増加していく見込みであり、「実質公債費比率の分子」が急激に悪化することを防ぐ為、特定の年度に負担が集中しないよう計画的な財政運営に努める必要がある。</a:t>
          </a:r>
          <a:endParaRPr lang="ja-JP" altLang="ja-JP" sz="1400">
            <a:effectLst/>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　満期一括償還地方債の償還財源としての積み立ては行っていない。</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沖縄県読谷村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　将来負担額全体で約</a:t>
          </a:r>
          <a:r>
            <a:rPr kumimoji="1" lang="en-US" altLang="ja-JP" sz="1100" b="0" i="0" baseline="0">
              <a:solidFill>
                <a:schemeClr val="dk1"/>
              </a:solidFill>
              <a:effectLst/>
              <a:latin typeface="+mn-lt"/>
              <a:ea typeface="+mn-ea"/>
              <a:cs typeface="+mn-cs"/>
            </a:rPr>
            <a:t>531</a:t>
          </a:r>
          <a:r>
            <a:rPr kumimoji="1" lang="ja-JP" altLang="ja-JP" sz="1100" b="0" i="0" baseline="0">
              <a:solidFill>
                <a:schemeClr val="dk1"/>
              </a:solidFill>
              <a:effectLst/>
              <a:latin typeface="+mn-lt"/>
              <a:ea typeface="+mn-ea"/>
              <a:cs typeface="+mn-cs"/>
            </a:rPr>
            <a:t>百万円の</a:t>
          </a:r>
          <a:r>
            <a:rPr kumimoji="1" lang="ja-JP" altLang="en-US" sz="1100" b="0" i="0" baseline="0">
              <a:solidFill>
                <a:schemeClr val="dk1"/>
              </a:solidFill>
              <a:effectLst/>
              <a:latin typeface="+mn-lt"/>
              <a:ea typeface="+mn-ea"/>
              <a:cs typeface="+mn-cs"/>
            </a:rPr>
            <a:t>減</a:t>
          </a:r>
          <a:r>
            <a:rPr kumimoji="1" lang="ja-JP" altLang="ja-JP" sz="1100" b="0" i="0" baseline="0">
              <a:solidFill>
                <a:schemeClr val="dk1"/>
              </a:solidFill>
              <a:effectLst/>
              <a:latin typeface="+mn-lt"/>
              <a:ea typeface="+mn-ea"/>
              <a:cs typeface="+mn-cs"/>
            </a:rPr>
            <a:t>となり、「充当可能基金」</a:t>
          </a:r>
          <a:r>
            <a:rPr kumimoji="1" lang="ja-JP" altLang="en-US" sz="1100" b="0" i="0" baseline="0">
              <a:solidFill>
                <a:schemeClr val="dk1"/>
              </a:solidFill>
              <a:effectLst/>
              <a:latin typeface="+mn-lt"/>
              <a:ea typeface="+mn-ea"/>
              <a:cs typeface="+mn-cs"/>
            </a:rPr>
            <a:t>は約</a:t>
          </a:r>
          <a:r>
            <a:rPr kumimoji="1" lang="en-US" altLang="ja-JP" sz="1100" b="0" i="0" baseline="0">
              <a:solidFill>
                <a:schemeClr val="dk1"/>
              </a:solidFill>
              <a:effectLst/>
              <a:latin typeface="+mn-lt"/>
              <a:ea typeface="+mn-ea"/>
              <a:cs typeface="+mn-cs"/>
            </a:rPr>
            <a:t>306</a:t>
          </a:r>
          <a:r>
            <a:rPr kumimoji="1" lang="ja-JP" altLang="ja-JP" sz="1100" b="0" i="0" baseline="0">
              <a:solidFill>
                <a:schemeClr val="dk1"/>
              </a:solidFill>
              <a:effectLst/>
              <a:latin typeface="+mn-lt"/>
              <a:ea typeface="+mn-ea"/>
              <a:cs typeface="+mn-cs"/>
            </a:rPr>
            <a:t>百万円の</a:t>
          </a:r>
          <a:r>
            <a:rPr kumimoji="1" lang="ja-JP" altLang="en-US" sz="1100" b="0" i="0" baseline="0">
              <a:solidFill>
                <a:schemeClr val="dk1"/>
              </a:solidFill>
              <a:effectLst/>
              <a:latin typeface="+mn-lt"/>
              <a:ea typeface="+mn-ea"/>
              <a:cs typeface="+mn-cs"/>
            </a:rPr>
            <a:t>減</a:t>
          </a:r>
          <a:r>
            <a:rPr kumimoji="1" lang="ja-JP" altLang="ja-JP" sz="1100" b="0" i="0" baseline="0">
              <a:solidFill>
                <a:schemeClr val="dk1"/>
              </a:solidFill>
              <a:effectLst/>
              <a:latin typeface="+mn-lt"/>
              <a:ea typeface="+mn-ea"/>
              <a:cs typeface="+mn-cs"/>
            </a:rPr>
            <a:t>となっ</a:t>
          </a:r>
          <a:r>
            <a:rPr kumimoji="1" lang="ja-JP" altLang="en-US" sz="1100" b="0" i="0" baseline="0">
              <a:solidFill>
                <a:schemeClr val="dk1"/>
              </a:solidFill>
              <a:effectLst/>
              <a:latin typeface="+mn-lt"/>
              <a:ea typeface="+mn-ea"/>
              <a:cs typeface="+mn-cs"/>
            </a:rPr>
            <a:t>ているが、</a:t>
          </a:r>
          <a:r>
            <a:rPr kumimoji="1" lang="ja-JP" altLang="ja-JP" sz="1100" b="0" i="0" baseline="0">
              <a:solidFill>
                <a:schemeClr val="dk1"/>
              </a:solidFill>
              <a:effectLst/>
              <a:latin typeface="+mn-lt"/>
              <a:ea typeface="+mn-ea"/>
              <a:cs typeface="+mn-cs"/>
            </a:rPr>
            <a:t>「将来負担比率の分子」としては継続して大幅なマイナスを維持している。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大型公共施設等の建設に伴い、今後も地方債の増加傾向が続くことが予想されており、将来負担額は確実に増えていくものと考えられる。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「将来負担比率の分子」の悪化を防ぐために、これまで同様計画的な基金積立等により「充当可能財源等」を維持していく努力が求められる。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沖縄県読谷村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100">
              <a:solidFill>
                <a:schemeClr val="dk1"/>
              </a:solidFill>
              <a:effectLst/>
              <a:latin typeface="+mn-lt"/>
              <a:ea typeface="+mn-ea"/>
              <a:cs typeface="+mn-cs"/>
            </a:rPr>
            <a:t>　今後予定されている大型建設事業（総合情報センター等）に対応するための積立を行って</a:t>
          </a:r>
          <a:r>
            <a:rPr kumimoji="1" lang="ja-JP" altLang="en-US" sz="1100">
              <a:solidFill>
                <a:schemeClr val="dk1"/>
              </a:solidFill>
              <a:effectLst/>
              <a:latin typeface="+mn-lt"/>
              <a:ea typeface="+mn-ea"/>
              <a:cs typeface="+mn-cs"/>
            </a:rPr>
            <a:t>いるほか、学校建て替え等に対応するための取崩しを行っているため、</a:t>
          </a:r>
          <a:r>
            <a:rPr kumimoji="1" lang="ja-JP" altLang="ja-JP" sz="1100">
              <a:solidFill>
                <a:schemeClr val="dk1"/>
              </a:solidFill>
              <a:effectLst/>
              <a:latin typeface="+mn-lt"/>
              <a:ea typeface="+mn-ea"/>
              <a:cs typeface="+mn-cs"/>
            </a:rPr>
            <a:t>特定目的基金</a:t>
          </a:r>
          <a:r>
            <a:rPr kumimoji="1" lang="ja-JP" altLang="en-US" sz="1100">
              <a:solidFill>
                <a:schemeClr val="dk1"/>
              </a:solidFill>
              <a:effectLst/>
              <a:latin typeface="+mn-lt"/>
              <a:ea typeface="+mn-ea"/>
              <a:cs typeface="+mn-cs"/>
            </a:rPr>
            <a:t>は前年度より減</a:t>
          </a:r>
          <a:r>
            <a:rPr kumimoji="1" lang="ja-JP" altLang="ja-JP" sz="1100">
              <a:solidFill>
                <a:schemeClr val="dk1"/>
              </a:solidFill>
              <a:effectLst/>
              <a:latin typeface="+mn-lt"/>
              <a:ea typeface="+mn-ea"/>
              <a:cs typeface="+mn-cs"/>
            </a:rPr>
            <a:t>となっている。</a:t>
          </a:r>
          <a:endParaRPr lang="ja-JP" altLang="ja-JP" sz="1400">
            <a:effectLst/>
          </a:endParaRPr>
        </a:p>
        <a:p>
          <a:r>
            <a:rPr kumimoji="1" lang="ja-JP" altLang="ja-JP" sz="1100">
              <a:solidFill>
                <a:schemeClr val="dk1"/>
              </a:solidFill>
              <a:effectLst/>
              <a:latin typeface="+mn-lt"/>
              <a:ea typeface="+mn-ea"/>
              <a:cs typeface="+mn-cs"/>
            </a:rPr>
            <a:t>　財政調整基金は多少の増減はあるものの、ほぼ横ばいとなっており、減債基金では対象事業の償還のために計画的な取崩しを行っているため、残高は減となっている。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特に学校建設基金については、</a:t>
          </a:r>
          <a:r>
            <a:rPr kumimoji="1" lang="en-US" altLang="ja-JP" sz="1100">
              <a:solidFill>
                <a:schemeClr val="dk1"/>
              </a:solidFill>
              <a:effectLst/>
              <a:latin typeface="+mn-lt"/>
              <a:ea typeface="+mn-ea"/>
              <a:cs typeface="+mn-cs"/>
            </a:rPr>
            <a:t>R2</a:t>
          </a:r>
          <a:r>
            <a:rPr kumimoji="1" lang="ja-JP" altLang="ja-JP" sz="1100">
              <a:solidFill>
                <a:schemeClr val="dk1"/>
              </a:solidFill>
              <a:effectLst/>
              <a:latin typeface="+mn-lt"/>
              <a:ea typeface="+mn-ea"/>
              <a:cs typeface="+mn-cs"/>
            </a:rPr>
            <a:t>年度から村立</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小学校の校舎建て替えが順次スタートしており、今後数年間に渡って計画的な積立および取崩しを行っていく必要がある。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大型施設（総合情報センター等）、学校建設、土地区画整理、福祉振興、文化振興、再編交付金事業、ふるさとづくり　等</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公共施設建設基金や読谷村立学校建設基金への積立等により、約</a:t>
          </a:r>
          <a:r>
            <a:rPr kumimoji="1" lang="en-US" altLang="ja-JP" sz="1100">
              <a:solidFill>
                <a:schemeClr val="dk1"/>
              </a:solidFill>
              <a:effectLst/>
              <a:latin typeface="+mn-lt"/>
              <a:ea typeface="+mn-ea"/>
              <a:cs typeface="+mn-cs"/>
            </a:rPr>
            <a:t>90</a:t>
          </a:r>
          <a:r>
            <a:rPr kumimoji="1" lang="ja-JP" altLang="ja-JP" sz="1100">
              <a:solidFill>
                <a:schemeClr val="dk1"/>
              </a:solidFill>
              <a:effectLst/>
              <a:latin typeface="+mn-lt"/>
              <a:ea typeface="+mn-ea"/>
              <a:cs typeface="+mn-cs"/>
            </a:rPr>
            <a:t>百万円の増となっている。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今後見込まれる大型建設事業に対応するため、計画的な積立・取崩しを行っていく。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前年度と比較し、ほぼ横ばいである。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現在の規模が、おおむね適正規模と考え、同水準を維持できるよう努めていく。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地方債の償還に充てたほか、</a:t>
          </a:r>
          <a:r>
            <a:rPr kumimoji="1" lang="en-US" altLang="ja-JP" sz="1100">
              <a:solidFill>
                <a:schemeClr val="dk1"/>
              </a:solidFill>
              <a:effectLst/>
              <a:latin typeface="+mn-lt"/>
              <a:ea typeface="+mn-ea"/>
              <a:cs typeface="+mn-cs"/>
            </a:rPr>
            <a:t>R3</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交付された普通交付税の一部を地方債後年度償還相当分として基金積立を行ったため、</a:t>
          </a:r>
          <a:r>
            <a:rPr kumimoji="1" lang="en-US" altLang="ja-JP" sz="1100">
              <a:solidFill>
                <a:schemeClr val="dk1"/>
              </a:solidFill>
              <a:effectLst/>
              <a:latin typeface="+mn-lt"/>
              <a:ea typeface="+mn-ea"/>
              <a:cs typeface="+mn-cs"/>
            </a:rPr>
            <a:t>188</a:t>
          </a:r>
          <a:r>
            <a:rPr kumimoji="1" lang="ja-JP" altLang="ja-JP" sz="1100">
              <a:solidFill>
                <a:schemeClr val="dk1"/>
              </a:solidFill>
              <a:effectLst/>
              <a:latin typeface="+mn-lt"/>
              <a:ea typeface="+mn-ea"/>
              <a:cs typeface="+mn-cs"/>
            </a:rPr>
            <a:t>百万円の増となっている。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計画的に、道路事業・中学校建設事業の地方債の償還へ充当を行っていく。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沖縄県読谷村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42,041
41,249
35.28
21,396,603
20,667,484
594,044
8,519,750
8,217,586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今年度は基準財政需要額の増に合わせ、基準財政収入額も増となったため、財政力指数は前年度と同数となっており、近年はほぼ横ばいの数値で推移している。しかしながら、依然として類似団体平均を下回っており、今後も村税徴収体制の強化や遊休地の利活用等により自主財源の確保に努め、行政運営の効率化と財政の健全化を図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24695</xdr:rowOff>
    </xdr:from>
    <xdr:to>
      <xdr:col>23</xdr:col>
      <xdr:colOff>133350</xdr:colOff>
      <xdr:row>45</xdr:row>
      <xdr:rowOff>114300</xdr:rowOff>
    </xdr:to>
    <xdr:cxnSp macro="">
      <xdr:nvCxnSpPr>
        <xdr:cNvPr id="64" name="直線コネクタ 63"/>
        <xdr:cNvCxnSpPr/>
      </xdr:nvCxnSpPr>
      <xdr:spPr>
        <a:xfrm flipV="1">
          <a:off x="4953000" y="6368345"/>
          <a:ext cx="0" cy="1461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111072</xdr:rowOff>
    </xdr:from>
    <xdr:ext cx="762000" cy="259045"/>
    <xdr:sp macro="" textlink="">
      <xdr:nvSpPr>
        <xdr:cNvPr id="67" name="財政力最大値テキスト"/>
        <xdr:cNvSpPr txBox="1"/>
      </xdr:nvSpPr>
      <xdr:spPr>
        <a:xfrm>
          <a:off x="5041900" y="611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24695</xdr:rowOff>
    </xdr:from>
    <xdr:to>
      <xdr:col>24</xdr:col>
      <xdr:colOff>12700</xdr:colOff>
      <xdr:row>37</xdr:row>
      <xdr:rowOff>24695</xdr:rowOff>
    </xdr:to>
    <xdr:cxnSp macro="">
      <xdr:nvCxnSpPr>
        <xdr:cNvPr id="68" name="直線コネクタ 67"/>
        <xdr:cNvCxnSpPr/>
      </xdr:nvCxnSpPr>
      <xdr:spPr>
        <a:xfrm>
          <a:off x="4864100" y="636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159455</xdr:rowOff>
    </xdr:from>
    <xdr:to>
      <xdr:col>23</xdr:col>
      <xdr:colOff>133350</xdr:colOff>
      <xdr:row>42</xdr:row>
      <xdr:rowOff>159455</xdr:rowOff>
    </xdr:to>
    <xdr:cxnSp macro="">
      <xdr:nvCxnSpPr>
        <xdr:cNvPr id="69" name="直線コネクタ 68"/>
        <xdr:cNvCxnSpPr/>
      </xdr:nvCxnSpPr>
      <xdr:spPr>
        <a:xfrm>
          <a:off x="4114800" y="736035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71560</xdr:rowOff>
    </xdr:from>
    <xdr:ext cx="762000" cy="259045"/>
    <xdr:sp macro="" textlink="">
      <xdr:nvSpPr>
        <xdr:cNvPr id="70" name="財政力平均値テキスト"/>
        <xdr:cNvSpPr txBox="1"/>
      </xdr:nvSpPr>
      <xdr:spPr>
        <a:xfrm>
          <a:off x="5041900" y="7101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55033</xdr:rowOff>
    </xdr:from>
    <xdr:to>
      <xdr:col>23</xdr:col>
      <xdr:colOff>184150</xdr:colOff>
      <xdr:row>42</xdr:row>
      <xdr:rowOff>156633</xdr:rowOff>
    </xdr:to>
    <xdr:sp macro="" textlink="">
      <xdr:nvSpPr>
        <xdr:cNvPr id="71" name="フローチャート: 判断 70"/>
        <xdr:cNvSpPr/>
      </xdr:nvSpPr>
      <xdr:spPr>
        <a:xfrm>
          <a:off x="49022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146050</xdr:rowOff>
    </xdr:from>
    <xdr:to>
      <xdr:col>19</xdr:col>
      <xdr:colOff>133350</xdr:colOff>
      <xdr:row>42</xdr:row>
      <xdr:rowOff>159455</xdr:rowOff>
    </xdr:to>
    <xdr:cxnSp macro="">
      <xdr:nvCxnSpPr>
        <xdr:cNvPr id="72" name="直線コネクタ 71"/>
        <xdr:cNvCxnSpPr/>
      </xdr:nvCxnSpPr>
      <xdr:spPr>
        <a:xfrm>
          <a:off x="3225800" y="734695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28222</xdr:rowOff>
    </xdr:from>
    <xdr:to>
      <xdr:col>19</xdr:col>
      <xdr:colOff>184150</xdr:colOff>
      <xdr:row>42</xdr:row>
      <xdr:rowOff>129822</xdr:rowOff>
    </xdr:to>
    <xdr:sp macro="" textlink="">
      <xdr:nvSpPr>
        <xdr:cNvPr id="73" name="フローチャート: 判断 72"/>
        <xdr:cNvSpPr/>
      </xdr:nvSpPr>
      <xdr:spPr>
        <a:xfrm>
          <a:off x="4064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139999</xdr:rowOff>
    </xdr:from>
    <xdr:ext cx="736600" cy="259045"/>
    <xdr:sp macro="" textlink="">
      <xdr:nvSpPr>
        <xdr:cNvPr id="74" name="テキスト ボックス 73"/>
        <xdr:cNvSpPr txBox="1"/>
      </xdr:nvSpPr>
      <xdr:spPr>
        <a:xfrm>
          <a:off x="3733800" y="6997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146050</xdr:rowOff>
    </xdr:from>
    <xdr:to>
      <xdr:col>15</xdr:col>
      <xdr:colOff>82550</xdr:colOff>
      <xdr:row>43</xdr:row>
      <xdr:rowOff>1411</xdr:rowOff>
    </xdr:to>
    <xdr:cxnSp macro="">
      <xdr:nvCxnSpPr>
        <xdr:cNvPr id="75" name="直線コネクタ 74"/>
        <xdr:cNvCxnSpPr/>
      </xdr:nvCxnSpPr>
      <xdr:spPr>
        <a:xfrm flipV="1">
          <a:off x="2336800" y="7346950"/>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14817</xdr:rowOff>
    </xdr:from>
    <xdr:to>
      <xdr:col>15</xdr:col>
      <xdr:colOff>133350</xdr:colOff>
      <xdr:row>42</xdr:row>
      <xdr:rowOff>116417</xdr:rowOff>
    </xdr:to>
    <xdr:sp macro="" textlink="">
      <xdr:nvSpPr>
        <xdr:cNvPr id="76" name="フローチャート: 判断 75"/>
        <xdr:cNvSpPr/>
      </xdr:nvSpPr>
      <xdr:spPr>
        <a:xfrm>
          <a:off x="3175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126594</xdr:rowOff>
    </xdr:from>
    <xdr:ext cx="762000" cy="259045"/>
    <xdr:sp macro="" textlink="">
      <xdr:nvSpPr>
        <xdr:cNvPr id="77" name="テキスト ボックス 76"/>
        <xdr:cNvSpPr txBox="1"/>
      </xdr:nvSpPr>
      <xdr:spPr>
        <a:xfrm>
          <a:off x="2844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1411</xdr:rowOff>
    </xdr:from>
    <xdr:to>
      <xdr:col>11</xdr:col>
      <xdr:colOff>31750</xdr:colOff>
      <xdr:row>43</xdr:row>
      <xdr:rowOff>14817</xdr:rowOff>
    </xdr:to>
    <xdr:cxnSp macro="">
      <xdr:nvCxnSpPr>
        <xdr:cNvPr id="78" name="直線コネクタ 77"/>
        <xdr:cNvCxnSpPr/>
      </xdr:nvCxnSpPr>
      <xdr:spPr>
        <a:xfrm flipV="1">
          <a:off x="1447800" y="737376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41628</xdr:rowOff>
    </xdr:from>
    <xdr:to>
      <xdr:col>11</xdr:col>
      <xdr:colOff>82550</xdr:colOff>
      <xdr:row>42</xdr:row>
      <xdr:rowOff>143228</xdr:rowOff>
    </xdr:to>
    <xdr:sp macro="" textlink="">
      <xdr:nvSpPr>
        <xdr:cNvPr id="79" name="フローチャート: 判断 78"/>
        <xdr:cNvSpPr/>
      </xdr:nvSpPr>
      <xdr:spPr>
        <a:xfrm>
          <a:off x="2286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153405</xdr:rowOff>
    </xdr:from>
    <xdr:ext cx="762000" cy="259045"/>
    <xdr:sp macro="" textlink="">
      <xdr:nvSpPr>
        <xdr:cNvPr id="80" name="テキスト ボックス 79"/>
        <xdr:cNvSpPr txBox="1"/>
      </xdr:nvSpPr>
      <xdr:spPr>
        <a:xfrm>
          <a:off x="1955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41628</xdr:rowOff>
    </xdr:from>
    <xdr:to>
      <xdr:col>7</xdr:col>
      <xdr:colOff>31750</xdr:colOff>
      <xdr:row>42</xdr:row>
      <xdr:rowOff>143228</xdr:rowOff>
    </xdr:to>
    <xdr:sp macro="" textlink="">
      <xdr:nvSpPr>
        <xdr:cNvPr id="81" name="フローチャート: 判断 80"/>
        <xdr:cNvSpPr/>
      </xdr:nvSpPr>
      <xdr:spPr>
        <a:xfrm>
          <a:off x="1397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153405</xdr:rowOff>
    </xdr:from>
    <xdr:ext cx="762000" cy="259045"/>
    <xdr:sp macro="" textlink="">
      <xdr:nvSpPr>
        <xdr:cNvPr id="82" name="テキスト ボックス 81"/>
        <xdr:cNvSpPr txBox="1"/>
      </xdr:nvSpPr>
      <xdr:spPr>
        <a:xfrm>
          <a:off x="1066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108655</xdr:rowOff>
    </xdr:from>
    <xdr:to>
      <xdr:col>23</xdr:col>
      <xdr:colOff>184150</xdr:colOff>
      <xdr:row>43</xdr:row>
      <xdr:rowOff>38805</xdr:rowOff>
    </xdr:to>
    <xdr:sp macro="" textlink="">
      <xdr:nvSpPr>
        <xdr:cNvPr id="88" name="楕円 87"/>
        <xdr:cNvSpPr/>
      </xdr:nvSpPr>
      <xdr:spPr>
        <a:xfrm>
          <a:off x="4902200" y="73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80732</xdr:rowOff>
    </xdr:from>
    <xdr:ext cx="762000" cy="259045"/>
    <xdr:sp macro="" textlink="">
      <xdr:nvSpPr>
        <xdr:cNvPr id="89" name="財政力該当値テキスト"/>
        <xdr:cNvSpPr txBox="1"/>
      </xdr:nvSpPr>
      <xdr:spPr>
        <a:xfrm>
          <a:off x="5041900" y="7281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108655</xdr:rowOff>
    </xdr:from>
    <xdr:to>
      <xdr:col>19</xdr:col>
      <xdr:colOff>184150</xdr:colOff>
      <xdr:row>43</xdr:row>
      <xdr:rowOff>38805</xdr:rowOff>
    </xdr:to>
    <xdr:sp macro="" textlink="">
      <xdr:nvSpPr>
        <xdr:cNvPr id="90" name="楕円 89"/>
        <xdr:cNvSpPr/>
      </xdr:nvSpPr>
      <xdr:spPr>
        <a:xfrm>
          <a:off x="4064000" y="73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23582</xdr:rowOff>
    </xdr:from>
    <xdr:ext cx="736600" cy="259045"/>
    <xdr:sp macro="" textlink="">
      <xdr:nvSpPr>
        <xdr:cNvPr id="91" name="テキスト ボックス 90"/>
        <xdr:cNvSpPr txBox="1"/>
      </xdr:nvSpPr>
      <xdr:spPr>
        <a:xfrm>
          <a:off x="3733800" y="73959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95250</xdr:rowOff>
    </xdr:from>
    <xdr:to>
      <xdr:col>15</xdr:col>
      <xdr:colOff>133350</xdr:colOff>
      <xdr:row>43</xdr:row>
      <xdr:rowOff>25400</xdr:rowOff>
    </xdr:to>
    <xdr:sp macro="" textlink="">
      <xdr:nvSpPr>
        <xdr:cNvPr id="92" name="楕円 91"/>
        <xdr:cNvSpPr/>
      </xdr:nvSpPr>
      <xdr:spPr>
        <a:xfrm>
          <a:off x="3175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10177</xdr:rowOff>
    </xdr:from>
    <xdr:ext cx="762000" cy="259045"/>
    <xdr:sp macro="" textlink="">
      <xdr:nvSpPr>
        <xdr:cNvPr id="93" name="テキスト ボックス 92"/>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122061</xdr:rowOff>
    </xdr:from>
    <xdr:to>
      <xdr:col>11</xdr:col>
      <xdr:colOff>82550</xdr:colOff>
      <xdr:row>43</xdr:row>
      <xdr:rowOff>52211</xdr:rowOff>
    </xdr:to>
    <xdr:sp macro="" textlink="">
      <xdr:nvSpPr>
        <xdr:cNvPr id="94" name="楕円 93"/>
        <xdr:cNvSpPr/>
      </xdr:nvSpPr>
      <xdr:spPr>
        <a:xfrm>
          <a:off x="2286000" y="732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36988</xdr:rowOff>
    </xdr:from>
    <xdr:ext cx="762000" cy="259045"/>
    <xdr:sp macro="" textlink="">
      <xdr:nvSpPr>
        <xdr:cNvPr id="95" name="テキスト ボックス 94"/>
        <xdr:cNvSpPr txBox="1"/>
      </xdr:nvSpPr>
      <xdr:spPr>
        <a:xfrm>
          <a:off x="1955800" y="740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135467</xdr:rowOff>
    </xdr:from>
    <xdr:to>
      <xdr:col>7</xdr:col>
      <xdr:colOff>31750</xdr:colOff>
      <xdr:row>43</xdr:row>
      <xdr:rowOff>65617</xdr:rowOff>
    </xdr:to>
    <xdr:sp macro="" textlink="">
      <xdr:nvSpPr>
        <xdr:cNvPr id="96" name="楕円 95"/>
        <xdr:cNvSpPr/>
      </xdr:nvSpPr>
      <xdr:spPr>
        <a:xfrm>
          <a:off x="1397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50394</xdr:rowOff>
    </xdr:from>
    <xdr:ext cx="762000" cy="259045"/>
    <xdr:sp macro="" textlink="">
      <xdr:nvSpPr>
        <xdr:cNvPr id="97" name="テキスト ボックス 96"/>
        <xdr:cNvSpPr txBox="1"/>
      </xdr:nvSpPr>
      <xdr:spPr>
        <a:xfrm>
          <a:off x="1066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本村は、基地収入（財産収入）が経常的に入るため経常収支比率が類似団体と比較して高い順位となっている。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分子の一般財源等充当経常経費が補助費や物件費の増により</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％の増となった一方で、分母の経常一般財源等の総額が</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％の減となったため、経常収支比率は</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％減の</a:t>
          </a:r>
          <a:r>
            <a:rPr kumimoji="1" lang="en-US" altLang="ja-JP" sz="1100">
              <a:solidFill>
                <a:schemeClr val="dk1"/>
              </a:solidFill>
              <a:effectLst/>
              <a:latin typeface="+mn-lt"/>
              <a:ea typeface="+mn-ea"/>
              <a:cs typeface="+mn-cs"/>
            </a:rPr>
            <a:t>81.7</a:t>
          </a:r>
          <a:r>
            <a:rPr kumimoji="1" lang="ja-JP" altLang="ja-JP" sz="1100">
              <a:solidFill>
                <a:schemeClr val="dk1"/>
              </a:solidFill>
              <a:effectLst/>
              <a:latin typeface="+mn-lt"/>
              <a:ea typeface="+mn-ea"/>
              <a:cs typeface="+mn-cs"/>
            </a:rPr>
            <a:t>％となっている。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44704</xdr:rowOff>
    </xdr:from>
    <xdr:to>
      <xdr:col>23</xdr:col>
      <xdr:colOff>133350</xdr:colOff>
      <xdr:row>67</xdr:row>
      <xdr:rowOff>70358</xdr:rowOff>
    </xdr:to>
    <xdr:cxnSp macro="">
      <xdr:nvCxnSpPr>
        <xdr:cNvPr id="125" name="直線コネクタ 124"/>
        <xdr:cNvCxnSpPr/>
      </xdr:nvCxnSpPr>
      <xdr:spPr>
        <a:xfrm flipV="1">
          <a:off x="4953000" y="10331704"/>
          <a:ext cx="0" cy="12258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42435</xdr:rowOff>
    </xdr:from>
    <xdr:ext cx="762000" cy="259045"/>
    <xdr:sp macro="" textlink="">
      <xdr:nvSpPr>
        <xdr:cNvPr id="126" name="財政構造の弾力性最小値テキスト"/>
        <xdr:cNvSpPr txBox="1"/>
      </xdr:nvSpPr>
      <xdr:spPr>
        <a:xfrm>
          <a:off x="5041900" y="11529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70358</xdr:rowOff>
    </xdr:from>
    <xdr:to>
      <xdr:col>24</xdr:col>
      <xdr:colOff>12700</xdr:colOff>
      <xdr:row>67</xdr:row>
      <xdr:rowOff>70358</xdr:rowOff>
    </xdr:to>
    <xdr:cxnSp macro="">
      <xdr:nvCxnSpPr>
        <xdr:cNvPr id="127" name="直線コネクタ 126"/>
        <xdr:cNvCxnSpPr/>
      </xdr:nvCxnSpPr>
      <xdr:spPr>
        <a:xfrm>
          <a:off x="4864100" y="11557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131081</xdr:rowOff>
    </xdr:from>
    <xdr:ext cx="762000" cy="259045"/>
    <xdr:sp macro="" textlink="">
      <xdr:nvSpPr>
        <xdr:cNvPr id="128" name="財政構造の弾力性最大値テキスト"/>
        <xdr:cNvSpPr txBox="1"/>
      </xdr:nvSpPr>
      <xdr:spPr>
        <a:xfrm>
          <a:off x="5041900" y="10075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44704</xdr:rowOff>
    </xdr:from>
    <xdr:to>
      <xdr:col>24</xdr:col>
      <xdr:colOff>12700</xdr:colOff>
      <xdr:row>60</xdr:row>
      <xdr:rowOff>44704</xdr:rowOff>
    </xdr:to>
    <xdr:cxnSp macro="">
      <xdr:nvCxnSpPr>
        <xdr:cNvPr id="129" name="直線コネクタ 128"/>
        <xdr:cNvCxnSpPr/>
      </xdr:nvCxnSpPr>
      <xdr:spPr>
        <a:xfrm>
          <a:off x="4864100" y="10331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100076</xdr:rowOff>
    </xdr:from>
    <xdr:to>
      <xdr:col>23</xdr:col>
      <xdr:colOff>133350</xdr:colOff>
      <xdr:row>62</xdr:row>
      <xdr:rowOff>5842</xdr:rowOff>
    </xdr:to>
    <xdr:cxnSp macro="">
      <xdr:nvCxnSpPr>
        <xdr:cNvPr id="130" name="直線コネクタ 129"/>
        <xdr:cNvCxnSpPr/>
      </xdr:nvCxnSpPr>
      <xdr:spPr>
        <a:xfrm>
          <a:off x="4114800" y="10558526"/>
          <a:ext cx="8382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122445</xdr:rowOff>
    </xdr:from>
    <xdr:ext cx="762000" cy="259045"/>
    <xdr:sp macro="" textlink="">
      <xdr:nvSpPr>
        <xdr:cNvPr id="131" name="財政構造の弾力性平均値テキスト"/>
        <xdr:cNvSpPr txBox="1"/>
      </xdr:nvSpPr>
      <xdr:spPr>
        <a:xfrm>
          <a:off x="5041900" y="109237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150368</xdr:rowOff>
    </xdr:from>
    <xdr:to>
      <xdr:col>23</xdr:col>
      <xdr:colOff>184150</xdr:colOff>
      <xdr:row>64</xdr:row>
      <xdr:rowOff>80518</xdr:rowOff>
    </xdr:to>
    <xdr:sp macro="" textlink="">
      <xdr:nvSpPr>
        <xdr:cNvPr id="132" name="フローチャート: 判断 131"/>
        <xdr:cNvSpPr/>
      </xdr:nvSpPr>
      <xdr:spPr>
        <a:xfrm>
          <a:off x="4902200" y="1095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100076</xdr:rowOff>
    </xdr:from>
    <xdr:to>
      <xdr:col>19</xdr:col>
      <xdr:colOff>133350</xdr:colOff>
      <xdr:row>62</xdr:row>
      <xdr:rowOff>10668</xdr:rowOff>
    </xdr:to>
    <xdr:cxnSp macro="">
      <xdr:nvCxnSpPr>
        <xdr:cNvPr id="133" name="直線コネクタ 132"/>
        <xdr:cNvCxnSpPr/>
      </xdr:nvCxnSpPr>
      <xdr:spPr>
        <a:xfrm flipV="1">
          <a:off x="3225800" y="10558526"/>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128778</xdr:rowOff>
    </xdr:from>
    <xdr:to>
      <xdr:col>19</xdr:col>
      <xdr:colOff>184150</xdr:colOff>
      <xdr:row>63</xdr:row>
      <xdr:rowOff>58928</xdr:rowOff>
    </xdr:to>
    <xdr:sp macro="" textlink="">
      <xdr:nvSpPr>
        <xdr:cNvPr id="134" name="フローチャート: 判断 133"/>
        <xdr:cNvSpPr/>
      </xdr:nvSpPr>
      <xdr:spPr>
        <a:xfrm>
          <a:off x="4064000" y="1075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43705</xdr:rowOff>
    </xdr:from>
    <xdr:ext cx="736600" cy="259045"/>
    <xdr:sp macro="" textlink="">
      <xdr:nvSpPr>
        <xdr:cNvPr id="135" name="テキスト ボックス 134"/>
        <xdr:cNvSpPr txBox="1"/>
      </xdr:nvSpPr>
      <xdr:spPr>
        <a:xfrm>
          <a:off x="3733800" y="108450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10668</xdr:rowOff>
    </xdr:from>
    <xdr:to>
      <xdr:col>15</xdr:col>
      <xdr:colOff>82550</xdr:colOff>
      <xdr:row>62</xdr:row>
      <xdr:rowOff>160274</xdr:rowOff>
    </xdr:to>
    <xdr:cxnSp macro="">
      <xdr:nvCxnSpPr>
        <xdr:cNvPr id="136" name="直線コネクタ 135"/>
        <xdr:cNvCxnSpPr/>
      </xdr:nvCxnSpPr>
      <xdr:spPr>
        <a:xfrm flipV="1">
          <a:off x="2336800" y="10640568"/>
          <a:ext cx="889000" cy="14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41656</xdr:rowOff>
    </xdr:from>
    <xdr:to>
      <xdr:col>15</xdr:col>
      <xdr:colOff>133350</xdr:colOff>
      <xdr:row>64</xdr:row>
      <xdr:rowOff>143256</xdr:rowOff>
    </xdr:to>
    <xdr:sp macro="" textlink="">
      <xdr:nvSpPr>
        <xdr:cNvPr id="137" name="フローチャート: 判断 136"/>
        <xdr:cNvSpPr/>
      </xdr:nvSpPr>
      <xdr:spPr>
        <a:xfrm>
          <a:off x="3175000" y="1101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128033</xdr:rowOff>
    </xdr:from>
    <xdr:ext cx="762000" cy="259045"/>
    <xdr:sp macro="" textlink="">
      <xdr:nvSpPr>
        <xdr:cNvPr id="138" name="テキスト ボックス 137"/>
        <xdr:cNvSpPr txBox="1"/>
      </xdr:nvSpPr>
      <xdr:spPr>
        <a:xfrm>
          <a:off x="2844800" y="1110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25146</xdr:rowOff>
    </xdr:from>
    <xdr:to>
      <xdr:col>11</xdr:col>
      <xdr:colOff>31750</xdr:colOff>
      <xdr:row>62</xdr:row>
      <xdr:rowOff>160274</xdr:rowOff>
    </xdr:to>
    <xdr:cxnSp macro="">
      <xdr:nvCxnSpPr>
        <xdr:cNvPr id="139" name="直線コネクタ 138"/>
        <xdr:cNvCxnSpPr/>
      </xdr:nvCxnSpPr>
      <xdr:spPr>
        <a:xfrm>
          <a:off x="1447800" y="10655046"/>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85090</xdr:rowOff>
    </xdr:from>
    <xdr:to>
      <xdr:col>11</xdr:col>
      <xdr:colOff>82550</xdr:colOff>
      <xdr:row>65</xdr:row>
      <xdr:rowOff>15240</xdr:rowOff>
    </xdr:to>
    <xdr:sp macro="" textlink="">
      <xdr:nvSpPr>
        <xdr:cNvPr id="140" name="フローチャート: 判断 139"/>
        <xdr:cNvSpPr/>
      </xdr:nvSpPr>
      <xdr:spPr>
        <a:xfrm>
          <a:off x="2286000" y="1105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17</xdr:rowOff>
    </xdr:from>
    <xdr:ext cx="762000" cy="259045"/>
    <xdr:sp macro="" textlink="">
      <xdr:nvSpPr>
        <xdr:cNvPr id="141" name="テキスト ボックス 140"/>
        <xdr:cNvSpPr txBox="1"/>
      </xdr:nvSpPr>
      <xdr:spPr>
        <a:xfrm>
          <a:off x="1955800" y="1114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65786</xdr:rowOff>
    </xdr:from>
    <xdr:to>
      <xdr:col>7</xdr:col>
      <xdr:colOff>31750</xdr:colOff>
      <xdr:row>64</xdr:row>
      <xdr:rowOff>167386</xdr:rowOff>
    </xdr:to>
    <xdr:sp macro="" textlink="">
      <xdr:nvSpPr>
        <xdr:cNvPr id="142" name="フローチャート: 判断 141"/>
        <xdr:cNvSpPr/>
      </xdr:nvSpPr>
      <xdr:spPr>
        <a:xfrm>
          <a:off x="1397000" y="1103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152163</xdr:rowOff>
    </xdr:from>
    <xdr:ext cx="762000" cy="259045"/>
    <xdr:sp macro="" textlink="">
      <xdr:nvSpPr>
        <xdr:cNvPr id="143" name="テキスト ボックス 142"/>
        <xdr:cNvSpPr txBox="1"/>
      </xdr:nvSpPr>
      <xdr:spPr>
        <a:xfrm>
          <a:off x="1066800" y="11124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126492</xdr:rowOff>
    </xdr:from>
    <xdr:to>
      <xdr:col>23</xdr:col>
      <xdr:colOff>184150</xdr:colOff>
      <xdr:row>62</xdr:row>
      <xdr:rowOff>56642</xdr:rowOff>
    </xdr:to>
    <xdr:sp macro="" textlink="">
      <xdr:nvSpPr>
        <xdr:cNvPr id="149" name="楕円 148"/>
        <xdr:cNvSpPr/>
      </xdr:nvSpPr>
      <xdr:spPr>
        <a:xfrm>
          <a:off x="4902200" y="1058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143019</xdr:rowOff>
    </xdr:from>
    <xdr:ext cx="762000" cy="259045"/>
    <xdr:sp macro="" textlink="">
      <xdr:nvSpPr>
        <xdr:cNvPr id="150" name="財政構造の弾力性該当値テキスト"/>
        <xdr:cNvSpPr txBox="1"/>
      </xdr:nvSpPr>
      <xdr:spPr>
        <a:xfrm>
          <a:off x="5041900" y="1043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49276</xdr:rowOff>
    </xdr:from>
    <xdr:to>
      <xdr:col>19</xdr:col>
      <xdr:colOff>184150</xdr:colOff>
      <xdr:row>61</xdr:row>
      <xdr:rowOff>150876</xdr:rowOff>
    </xdr:to>
    <xdr:sp macro="" textlink="">
      <xdr:nvSpPr>
        <xdr:cNvPr id="151" name="楕円 150"/>
        <xdr:cNvSpPr/>
      </xdr:nvSpPr>
      <xdr:spPr>
        <a:xfrm>
          <a:off x="4064000" y="10507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161053</xdr:rowOff>
    </xdr:from>
    <xdr:ext cx="736600" cy="259045"/>
    <xdr:sp macro="" textlink="">
      <xdr:nvSpPr>
        <xdr:cNvPr id="152" name="テキスト ボックス 151"/>
        <xdr:cNvSpPr txBox="1"/>
      </xdr:nvSpPr>
      <xdr:spPr>
        <a:xfrm>
          <a:off x="3733800" y="102766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131318</xdr:rowOff>
    </xdr:from>
    <xdr:to>
      <xdr:col>15</xdr:col>
      <xdr:colOff>133350</xdr:colOff>
      <xdr:row>62</xdr:row>
      <xdr:rowOff>61468</xdr:rowOff>
    </xdr:to>
    <xdr:sp macro="" textlink="">
      <xdr:nvSpPr>
        <xdr:cNvPr id="153" name="楕円 152"/>
        <xdr:cNvSpPr/>
      </xdr:nvSpPr>
      <xdr:spPr>
        <a:xfrm>
          <a:off x="3175000" y="1058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71645</xdr:rowOff>
    </xdr:from>
    <xdr:ext cx="762000" cy="259045"/>
    <xdr:sp macro="" textlink="">
      <xdr:nvSpPr>
        <xdr:cNvPr id="154" name="テキスト ボックス 153"/>
        <xdr:cNvSpPr txBox="1"/>
      </xdr:nvSpPr>
      <xdr:spPr>
        <a:xfrm>
          <a:off x="2844800" y="10358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109474</xdr:rowOff>
    </xdr:from>
    <xdr:to>
      <xdr:col>11</xdr:col>
      <xdr:colOff>82550</xdr:colOff>
      <xdr:row>63</xdr:row>
      <xdr:rowOff>39624</xdr:rowOff>
    </xdr:to>
    <xdr:sp macro="" textlink="">
      <xdr:nvSpPr>
        <xdr:cNvPr id="155" name="楕円 154"/>
        <xdr:cNvSpPr/>
      </xdr:nvSpPr>
      <xdr:spPr>
        <a:xfrm>
          <a:off x="2286000" y="1073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49801</xdr:rowOff>
    </xdr:from>
    <xdr:ext cx="762000" cy="259045"/>
    <xdr:sp macro="" textlink="">
      <xdr:nvSpPr>
        <xdr:cNvPr id="156" name="テキスト ボックス 155"/>
        <xdr:cNvSpPr txBox="1"/>
      </xdr:nvSpPr>
      <xdr:spPr>
        <a:xfrm>
          <a:off x="1955800" y="10508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145796</xdr:rowOff>
    </xdr:from>
    <xdr:to>
      <xdr:col>7</xdr:col>
      <xdr:colOff>31750</xdr:colOff>
      <xdr:row>62</xdr:row>
      <xdr:rowOff>75946</xdr:rowOff>
    </xdr:to>
    <xdr:sp macro="" textlink="">
      <xdr:nvSpPr>
        <xdr:cNvPr id="157" name="楕円 156"/>
        <xdr:cNvSpPr/>
      </xdr:nvSpPr>
      <xdr:spPr>
        <a:xfrm>
          <a:off x="1397000" y="1060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86123</xdr:rowOff>
    </xdr:from>
    <xdr:ext cx="762000" cy="259045"/>
    <xdr:sp macro="" textlink="">
      <xdr:nvSpPr>
        <xdr:cNvPr id="158" name="テキスト ボックス 157"/>
        <xdr:cNvSpPr txBox="1"/>
      </xdr:nvSpPr>
      <xdr:spPr>
        <a:xfrm>
          <a:off x="1066800" y="10373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[135,553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人口１人当たり人件費・物件費等決算額は、昨年度は類似団体平均値を上回っていたが、今年度は類似団体平均を上回っている。物件費は新型コロナウイルス感染症関連経費の影響から</a:t>
          </a:r>
          <a:r>
            <a:rPr lang="en-US" altLang="ja-JP" sz="1100" b="0" i="0" baseline="0">
              <a:solidFill>
                <a:schemeClr val="dk1"/>
              </a:solidFill>
              <a:effectLst/>
              <a:latin typeface="+mn-lt"/>
              <a:ea typeface="+mn-ea"/>
              <a:cs typeface="+mn-cs"/>
            </a:rPr>
            <a:t>1.7</a:t>
          </a:r>
          <a:r>
            <a:rPr lang="ja-JP" altLang="ja-JP" sz="1100" b="0" i="0" baseline="0">
              <a:solidFill>
                <a:schemeClr val="dk1"/>
              </a:solidFill>
              <a:effectLst/>
              <a:latin typeface="+mn-lt"/>
              <a:ea typeface="+mn-ea"/>
              <a:cs typeface="+mn-cs"/>
            </a:rPr>
            <a:t>％の増となったものの、人件費は</a:t>
          </a:r>
          <a:r>
            <a:rPr lang="en-US" altLang="ja-JP" sz="1100" b="0" i="0" baseline="0">
              <a:solidFill>
                <a:schemeClr val="dk1"/>
              </a:solidFill>
              <a:effectLst/>
              <a:latin typeface="+mn-lt"/>
              <a:ea typeface="+mn-ea"/>
              <a:cs typeface="+mn-cs"/>
            </a:rPr>
            <a:t>0.1</a:t>
          </a:r>
          <a:r>
            <a:rPr lang="ja-JP" altLang="ja-JP" sz="1100" b="0" i="0" baseline="0">
              <a:solidFill>
                <a:schemeClr val="dk1"/>
              </a:solidFill>
              <a:effectLst/>
              <a:latin typeface="+mn-lt"/>
              <a:ea typeface="+mn-ea"/>
              <a:cs typeface="+mn-cs"/>
            </a:rPr>
            <a:t>％の減となっている。各事業の見直しも含め、歳出抑制に努める。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5" name="直線コネクタ 174"/>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76" name="テキスト ボックス 175"/>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79" name="直線コネクタ 178"/>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0" name="テキスト ボックス 179"/>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1" name="直線コネクタ 18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2" name="テキスト ボックス 181"/>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67982</xdr:rowOff>
    </xdr:from>
    <xdr:to>
      <xdr:col>23</xdr:col>
      <xdr:colOff>133350</xdr:colOff>
      <xdr:row>89</xdr:row>
      <xdr:rowOff>68348</xdr:rowOff>
    </xdr:to>
    <xdr:cxnSp macro="">
      <xdr:nvCxnSpPr>
        <xdr:cNvPr id="184" name="直線コネクタ 183"/>
        <xdr:cNvCxnSpPr/>
      </xdr:nvCxnSpPr>
      <xdr:spPr>
        <a:xfrm flipV="1">
          <a:off x="4953000" y="13955432"/>
          <a:ext cx="0" cy="13719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40425</xdr:rowOff>
    </xdr:from>
    <xdr:ext cx="762000" cy="259045"/>
    <xdr:sp macro="" textlink="">
      <xdr:nvSpPr>
        <xdr:cNvPr id="185" name="人件費・物件費等の状況最小値テキスト"/>
        <xdr:cNvSpPr txBox="1"/>
      </xdr:nvSpPr>
      <xdr:spPr>
        <a:xfrm>
          <a:off x="5041900" y="15299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68348</xdr:rowOff>
    </xdr:from>
    <xdr:to>
      <xdr:col>24</xdr:col>
      <xdr:colOff>12700</xdr:colOff>
      <xdr:row>89</xdr:row>
      <xdr:rowOff>68348</xdr:rowOff>
    </xdr:to>
    <xdr:cxnSp macro="">
      <xdr:nvCxnSpPr>
        <xdr:cNvPr id="186" name="直線コネクタ 185"/>
        <xdr:cNvCxnSpPr/>
      </xdr:nvCxnSpPr>
      <xdr:spPr>
        <a:xfrm>
          <a:off x="4864100" y="15327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154359</xdr:rowOff>
    </xdr:from>
    <xdr:ext cx="762000" cy="259045"/>
    <xdr:sp macro="" textlink="">
      <xdr:nvSpPr>
        <xdr:cNvPr id="187" name="人件費・物件費等の状況最大値テキスト"/>
        <xdr:cNvSpPr txBox="1"/>
      </xdr:nvSpPr>
      <xdr:spPr>
        <a:xfrm>
          <a:off x="5041900" y="13698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67982</xdr:rowOff>
    </xdr:from>
    <xdr:to>
      <xdr:col>24</xdr:col>
      <xdr:colOff>12700</xdr:colOff>
      <xdr:row>81</xdr:row>
      <xdr:rowOff>67982</xdr:rowOff>
    </xdr:to>
    <xdr:cxnSp macro="">
      <xdr:nvCxnSpPr>
        <xdr:cNvPr id="188" name="直線コネクタ 187"/>
        <xdr:cNvCxnSpPr/>
      </xdr:nvCxnSpPr>
      <xdr:spPr>
        <a:xfrm>
          <a:off x="4864100" y="13955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157324</xdr:rowOff>
    </xdr:from>
    <xdr:to>
      <xdr:col>23</xdr:col>
      <xdr:colOff>133350</xdr:colOff>
      <xdr:row>82</xdr:row>
      <xdr:rowOff>160322</xdr:rowOff>
    </xdr:to>
    <xdr:cxnSp macro="">
      <xdr:nvCxnSpPr>
        <xdr:cNvPr id="189" name="直線コネクタ 188"/>
        <xdr:cNvCxnSpPr/>
      </xdr:nvCxnSpPr>
      <xdr:spPr>
        <a:xfrm flipV="1">
          <a:off x="4114800" y="14216224"/>
          <a:ext cx="838200" cy="2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108425</xdr:rowOff>
    </xdr:from>
    <xdr:ext cx="762000" cy="259045"/>
    <xdr:sp macro="" textlink="">
      <xdr:nvSpPr>
        <xdr:cNvPr id="190" name="人件費・物件費等の状況平均値テキスト"/>
        <xdr:cNvSpPr txBox="1"/>
      </xdr:nvSpPr>
      <xdr:spPr>
        <a:xfrm>
          <a:off x="5041900" y="141673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136348</xdr:rowOff>
    </xdr:from>
    <xdr:to>
      <xdr:col>23</xdr:col>
      <xdr:colOff>184150</xdr:colOff>
      <xdr:row>83</xdr:row>
      <xdr:rowOff>66498</xdr:rowOff>
    </xdr:to>
    <xdr:sp macro="" textlink="">
      <xdr:nvSpPr>
        <xdr:cNvPr id="191" name="フローチャート: 判断 190"/>
        <xdr:cNvSpPr/>
      </xdr:nvSpPr>
      <xdr:spPr>
        <a:xfrm>
          <a:off x="4902200" y="1419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73062</xdr:rowOff>
    </xdr:from>
    <xdr:to>
      <xdr:col>19</xdr:col>
      <xdr:colOff>133350</xdr:colOff>
      <xdr:row>82</xdr:row>
      <xdr:rowOff>160322</xdr:rowOff>
    </xdr:to>
    <xdr:cxnSp macro="">
      <xdr:nvCxnSpPr>
        <xdr:cNvPr id="192" name="直線コネクタ 191"/>
        <xdr:cNvCxnSpPr/>
      </xdr:nvCxnSpPr>
      <xdr:spPr>
        <a:xfrm>
          <a:off x="3225800" y="14131962"/>
          <a:ext cx="889000" cy="87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103290</xdr:rowOff>
    </xdr:from>
    <xdr:to>
      <xdr:col>19</xdr:col>
      <xdr:colOff>184150</xdr:colOff>
      <xdr:row>83</xdr:row>
      <xdr:rowOff>33440</xdr:rowOff>
    </xdr:to>
    <xdr:sp macro="" textlink="">
      <xdr:nvSpPr>
        <xdr:cNvPr id="193" name="フローチャート: 判断 192"/>
        <xdr:cNvSpPr/>
      </xdr:nvSpPr>
      <xdr:spPr>
        <a:xfrm>
          <a:off x="4064000" y="14162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43617</xdr:rowOff>
    </xdr:from>
    <xdr:ext cx="736600" cy="259045"/>
    <xdr:sp macro="" textlink="">
      <xdr:nvSpPr>
        <xdr:cNvPr id="194" name="テキスト ボックス 193"/>
        <xdr:cNvSpPr txBox="1"/>
      </xdr:nvSpPr>
      <xdr:spPr>
        <a:xfrm>
          <a:off x="3733800" y="13931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58964</xdr:rowOff>
    </xdr:from>
    <xdr:to>
      <xdr:col>15</xdr:col>
      <xdr:colOff>82550</xdr:colOff>
      <xdr:row>82</xdr:row>
      <xdr:rowOff>73062</xdr:rowOff>
    </xdr:to>
    <xdr:cxnSp macro="">
      <xdr:nvCxnSpPr>
        <xdr:cNvPr id="195" name="直線コネクタ 194"/>
        <xdr:cNvCxnSpPr/>
      </xdr:nvCxnSpPr>
      <xdr:spPr>
        <a:xfrm>
          <a:off x="2336800" y="14117864"/>
          <a:ext cx="889000" cy="14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60393</xdr:rowOff>
    </xdr:from>
    <xdr:to>
      <xdr:col>15</xdr:col>
      <xdr:colOff>133350</xdr:colOff>
      <xdr:row>82</xdr:row>
      <xdr:rowOff>161993</xdr:rowOff>
    </xdr:to>
    <xdr:sp macro="" textlink="">
      <xdr:nvSpPr>
        <xdr:cNvPr id="196" name="フローチャート: 判断 195"/>
        <xdr:cNvSpPr/>
      </xdr:nvSpPr>
      <xdr:spPr>
        <a:xfrm>
          <a:off x="3175000" y="1411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146770</xdr:rowOff>
    </xdr:from>
    <xdr:ext cx="762000" cy="259045"/>
    <xdr:sp macro="" textlink="">
      <xdr:nvSpPr>
        <xdr:cNvPr id="197" name="テキスト ボックス 196"/>
        <xdr:cNvSpPr txBox="1"/>
      </xdr:nvSpPr>
      <xdr:spPr>
        <a:xfrm>
          <a:off x="2844800" y="14205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15934</xdr:rowOff>
    </xdr:from>
    <xdr:to>
      <xdr:col>11</xdr:col>
      <xdr:colOff>31750</xdr:colOff>
      <xdr:row>82</xdr:row>
      <xdr:rowOff>58964</xdr:rowOff>
    </xdr:to>
    <xdr:cxnSp macro="">
      <xdr:nvCxnSpPr>
        <xdr:cNvPr id="198" name="直線コネクタ 197"/>
        <xdr:cNvCxnSpPr/>
      </xdr:nvCxnSpPr>
      <xdr:spPr>
        <a:xfrm>
          <a:off x="1447800" y="14074834"/>
          <a:ext cx="889000" cy="4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91</xdr:rowOff>
    </xdr:from>
    <xdr:to>
      <xdr:col>11</xdr:col>
      <xdr:colOff>82550</xdr:colOff>
      <xdr:row>82</xdr:row>
      <xdr:rowOff>101691</xdr:rowOff>
    </xdr:to>
    <xdr:sp macro="" textlink="">
      <xdr:nvSpPr>
        <xdr:cNvPr id="199" name="フローチャート: 判断 198"/>
        <xdr:cNvSpPr/>
      </xdr:nvSpPr>
      <xdr:spPr>
        <a:xfrm>
          <a:off x="2286000" y="14058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111868</xdr:rowOff>
    </xdr:from>
    <xdr:ext cx="762000" cy="259045"/>
    <xdr:sp macro="" textlink="">
      <xdr:nvSpPr>
        <xdr:cNvPr id="200" name="テキスト ボックス 199"/>
        <xdr:cNvSpPr txBox="1"/>
      </xdr:nvSpPr>
      <xdr:spPr>
        <a:xfrm>
          <a:off x="1955800" y="13827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340</xdr:rowOff>
    </xdr:from>
    <xdr:to>
      <xdr:col>7</xdr:col>
      <xdr:colOff>31750</xdr:colOff>
      <xdr:row>82</xdr:row>
      <xdr:rowOff>101940</xdr:rowOff>
    </xdr:to>
    <xdr:sp macro="" textlink="">
      <xdr:nvSpPr>
        <xdr:cNvPr id="201" name="フローチャート: 判断 200"/>
        <xdr:cNvSpPr/>
      </xdr:nvSpPr>
      <xdr:spPr>
        <a:xfrm>
          <a:off x="1397000" y="1405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86717</xdr:rowOff>
    </xdr:from>
    <xdr:ext cx="762000" cy="259045"/>
    <xdr:sp macro="" textlink="">
      <xdr:nvSpPr>
        <xdr:cNvPr id="202" name="テキスト ボックス 201"/>
        <xdr:cNvSpPr txBox="1"/>
      </xdr:nvSpPr>
      <xdr:spPr>
        <a:xfrm>
          <a:off x="1066800" y="14145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106524</xdr:rowOff>
    </xdr:from>
    <xdr:to>
      <xdr:col>23</xdr:col>
      <xdr:colOff>184150</xdr:colOff>
      <xdr:row>83</xdr:row>
      <xdr:rowOff>36674</xdr:rowOff>
    </xdr:to>
    <xdr:sp macro="" textlink="">
      <xdr:nvSpPr>
        <xdr:cNvPr id="208" name="楕円 207"/>
        <xdr:cNvSpPr/>
      </xdr:nvSpPr>
      <xdr:spPr>
        <a:xfrm>
          <a:off x="4902200" y="1416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123051</xdr:rowOff>
    </xdr:from>
    <xdr:ext cx="762000" cy="259045"/>
    <xdr:sp macro="" textlink="">
      <xdr:nvSpPr>
        <xdr:cNvPr id="209" name="人件費・物件費等の状況該当値テキスト"/>
        <xdr:cNvSpPr txBox="1"/>
      </xdr:nvSpPr>
      <xdr:spPr>
        <a:xfrm>
          <a:off x="5041900" y="1401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109522</xdr:rowOff>
    </xdr:from>
    <xdr:to>
      <xdr:col>19</xdr:col>
      <xdr:colOff>184150</xdr:colOff>
      <xdr:row>83</xdr:row>
      <xdr:rowOff>39672</xdr:rowOff>
    </xdr:to>
    <xdr:sp macro="" textlink="">
      <xdr:nvSpPr>
        <xdr:cNvPr id="210" name="楕円 209"/>
        <xdr:cNvSpPr/>
      </xdr:nvSpPr>
      <xdr:spPr>
        <a:xfrm>
          <a:off x="4064000" y="1416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24449</xdr:rowOff>
    </xdr:from>
    <xdr:ext cx="736600" cy="259045"/>
    <xdr:sp macro="" textlink="">
      <xdr:nvSpPr>
        <xdr:cNvPr id="211" name="テキスト ボックス 210"/>
        <xdr:cNvSpPr txBox="1"/>
      </xdr:nvSpPr>
      <xdr:spPr>
        <a:xfrm>
          <a:off x="3733800" y="142547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22262</xdr:rowOff>
    </xdr:from>
    <xdr:to>
      <xdr:col>15</xdr:col>
      <xdr:colOff>133350</xdr:colOff>
      <xdr:row>82</xdr:row>
      <xdr:rowOff>123862</xdr:rowOff>
    </xdr:to>
    <xdr:sp macro="" textlink="">
      <xdr:nvSpPr>
        <xdr:cNvPr id="212" name="楕円 211"/>
        <xdr:cNvSpPr/>
      </xdr:nvSpPr>
      <xdr:spPr>
        <a:xfrm>
          <a:off x="3175000" y="14081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134039</xdr:rowOff>
    </xdr:from>
    <xdr:ext cx="762000" cy="259045"/>
    <xdr:sp macro="" textlink="">
      <xdr:nvSpPr>
        <xdr:cNvPr id="213" name="テキスト ボックス 212"/>
        <xdr:cNvSpPr txBox="1"/>
      </xdr:nvSpPr>
      <xdr:spPr>
        <a:xfrm>
          <a:off x="2844800" y="13850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8164</xdr:rowOff>
    </xdr:from>
    <xdr:to>
      <xdr:col>11</xdr:col>
      <xdr:colOff>82550</xdr:colOff>
      <xdr:row>82</xdr:row>
      <xdr:rowOff>109764</xdr:rowOff>
    </xdr:to>
    <xdr:sp macro="" textlink="">
      <xdr:nvSpPr>
        <xdr:cNvPr id="214" name="楕円 213"/>
        <xdr:cNvSpPr/>
      </xdr:nvSpPr>
      <xdr:spPr>
        <a:xfrm>
          <a:off x="2286000" y="14067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94541</xdr:rowOff>
    </xdr:from>
    <xdr:ext cx="762000" cy="259045"/>
    <xdr:sp macro="" textlink="">
      <xdr:nvSpPr>
        <xdr:cNvPr id="215" name="テキスト ボックス 214"/>
        <xdr:cNvSpPr txBox="1"/>
      </xdr:nvSpPr>
      <xdr:spPr>
        <a:xfrm>
          <a:off x="1955800" y="14153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136584</xdr:rowOff>
    </xdr:from>
    <xdr:to>
      <xdr:col>7</xdr:col>
      <xdr:colOff>31750</xdr:colOff>
      <xdr:row>82</xdr:row>
      <xdr:rowOff>66734</xdr:rowOff>
    </xdr:to>
    <xdr:sp macro="" textlink="">
      <xdr:nvSpPr>
        <xdr:cNvPr id="216" name="楕円 215"/>
        <xdr:cNvSpPr/>
      </xdr:nvSpPr>
      <xdr:spPr>
        <a:xfrm>
          <a:off x="1397000" y="14024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76911</xdr:rowOff>
    </xdr:from>
    <xdr:ext cx="762000" cy="259045"/>
    <xdr:sp macro="" textlink="">
      <xdr:nvSpPr>
        <xdr:cNvPr id="217" name="テキスト ボックス 216"/>
        <xdr:cNvSpPr txBox="1"/>
      </xdr:nvSpPr>
      <xdr:spPr>
        <a:xfrm>
          <a:off x="1066800" y="13792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9" name="テキスト ボックス 21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0" name="テキスト ボックス 21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5" name="正方形/長方形 22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6" name="正方形/長方形 22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ja-JP" sz="1100" b="0" i="0" baseline="0">
              <a:solidFill>
                <a:schemeClr val="dk1"/>
              </a:solidFill>
              <a:effectLst/>
              <a:latin typeface="+mn-lt"/>
              <a:ea typeface="+mn-ea"/>
              <a:cs typeface="+mn-cs"/>
            </a:rPr>
            <a:t>　近年は減少で推移しており、</a:t>
          </a:r>
          <a:r>
            <a:rPr kumimoji="1" lang="en-US" altLang="ja-JP" sz="1100" b="0" i="0" baseline="0">
              <a:solidFill>
                <a:schemeClr val="dk1"/>
              </a:solidFill>
              <a:effectLst/>
              <a:latin typeface="+mn-lt"/>
              <a:ea typeface="+mn-ea"/>
              <a:cs typeface="+mn-cs"/>
            </a:rPr>
            <a:t>R1</a:t>
          </a:r>
          <a:r>
            <a:rPr kumimoji="1" lang="ja-JP" altLang="ja-JP" sz="1100" b="0" i="0" baseline="0">
              <a:solidFill>
                <a:schemeClr val="dk1"/>
              </a:solidFill>
              <a:effectLst/>
              <a:latin typeface="+mn-lt"/>
              <a:ea typeface="+mn-ea"/>
              <a:cs typeface="+mn-cs"/>
            </a:rPr>
            <a:t>年度は管理職の退職が多かったことに加え、</a:t>
          </a:r>
          <a:r>
            <a:rPr kumimoji="1" lang="en-US" altLang="ja-JP" sz="1100" b="0" i="0" baseline="0">
              <a:solidFill>
                <a:schemeClr val="dk1"/>
              </a:solidFill>
              <a:effectLst/>
              <a:latin typeface="+mn-lt"/>
              <a:ea typeface="+mn-ea"/>
              <a:cs typeface="+mn-cs"/>
            </a:rPr>
            <a:t>R2</a:t>
          </a:r>
          <a:r>
            <a:rPr kumimoji="1" lang="ja-JP" altLang="ja-JP" sz="1100" b="0" i="0" baseline="0">
              <a:solidFill>
                <a:schemeClr val="dk1"/>
              </a:solidFill>
              <a:effectLst/>
              <a:latin typeface="+mn-lt"/>
              <a:ea typeface="+mn-ea"/>
              <a:cs typeface="+mn-cs"/>
            </a:rPr>
            <a:t>年度は職員年齢構成の変化の影響もあり、前年度に比べ</a:t>
          </a:r>
          <a:r>
            <a:rPr kumimoji="1" lang="en-US" altLang="ja-JP" sz="1100" b="0" i="0" baseline="0">
              <a:solidFill>
                <a:schemeClr val="dk1"/>
              </a:solidFill>
              <a:effectLst/>
              <a:latin typeface="+mn-lt"/>
              <a:ea typeface="+mn-ea"/>
              <a:cs typeface="+mn-cs"/>
            </a:rPr>
            <a:t>0.7</a:t>
          </a:r>
          <a:r>
            <a:rPr kumimoji="1" lang="ja-JP" altLang="ja-JP" sz="1100" b="0" i="0" baseline="0">
              <a:solidFill>
                <a:schemeClr val="dk1"/>
              </a:solidFill>
              <a:effectLst/>
              <a:latin typeface="+mn-lt"/>
              <a:ea typeface="+mn-ea"/>
              <a:cs typeface="+mn-cs"/>
            </a:rPr>
            <a:t>の減となった。</a:t>
          </a:r>
          <a:r>
            <a:rPr lang="ja-JP" altLang="ja-JP" sz="1100" b="0" i="0" baseline="0">
              <a:solidFill>
                <a:schemeClr val="dk1"/>
              </a:solidFill>
              <a:effectLst/>
              <a:latin typeface="+mn-lt"/>
              <a:ea typeface="+mn-ea"/>
              <a:cs typeface="+mn-cs"/>
            </a:rPr>
            <a:t>今後も定員適正化計画により職員の定数管理や適正配置を行うことで、義務的経費の負担軽減を図る。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3" name="直線コネクタ 232"/>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4" name="テキスト ボックス 233"/>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5" name="直線コネクタ 234"/>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6" name="テキスト ボックス 235"/>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7" name="直線コネクタ 236"/>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38" name="テキスト ボックス 237"/>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39" name="直線コネクタ 238"/>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0" name="テキスト ボックス 239"/>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1" name="直線コネクタ 240"/>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2" name="テキスト ボックス 241"/>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3" name="直線コネクタ 242"/>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4" name="テキスト ボックス 243"/>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96157</xdr:rowOff>
    </xdr:from>
    <xdr:to>
      <xdr:col>81</xdr:col>
      <xdr:colOff>44450</xdr:colOff>
      <xdr:row>89</xdr:row>
      <xdr:rowOff>87086</xdr:rowOff>
    </xdr:to>
    <xdr:cxnSp macro="">
      <xdr:nvCxnSpPr>
        <xdr:cNvPr id="248" name="直線コネクタ 247"/>
        <xdr:cNvCxnSpPr/>
      </xdr:nvCxnSpPr>
      <xdr:spPr>
        <a:xfrm flipV="1">
          <a:off x="17018000" y="13812157"/>
          <a:ext cx="0" cy="15339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59163</xdr:rowOff>
    </xdr:from>
    <xdr:ext cx="762000" cy="259045"/>
    <xdr:sp macro="" textlink="">
      <xdr:nvSpPr>
        <xdr:cNvPr id="249" name="給与水準   （国との比較）最小値テキスト"/>
        <xdr:cNvSpPr txBox="1"/>
      </xdr:nvSpPr>
      <xdr:spPr>
        <a:xfrm>
          <a:off x="17106900" y="15318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87086</xdr:rowOff>
    </xdr:from>
    <xdr:to>
      <xdr:col>81</xdr:col>
      <xdr:colOff>133350</xdr:colOff>
      <xdr:row>89</xdr:row>
      <xdr:rowOff>87086</xdr:rowOff>
    </xdr:to>
    <xdr:cxnSp macro="">
      <xdr:nvCxnSpPr>
        <xdr:cNvPr id="250" name="直線コネクタ 249"/>
        <xdr:cNvCxnSpPr/>
      </xdr:nvCxnSpPr>
      <xdr:spPr>
        <a:xfrm>
          <a:off x="16929100" y="1534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11084</xdr:rowOff>
    </xdr:from>
    <xdr:ext cx="762000" cy="259045"/>
    <xdr:sp macro="" textlink="">
      <xdr:nvSpPr>
        <xdr:cNvPr id="251" name="給与水準   （国との比較）最大値テキスト"/>
        <xdr:cNvSpPr txBox="1"/>
      </xdr:nvSpPr>
      <xdr:spPr>
        <a:xfrm>
          <a:off x="17106900" y="135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96157</xdr:rowOff>
    </xdr:from>
    <xdr:to>
      <xdr:col>81</xdr:col>
      <xdr:colOff>133350</xdr:colOff>
      <xdr:row>80</xdr:row>
      <xdr:rowOff>96157</xdr:rowOff>
    </xdr:to>
    <xdr:cxnSp macro="">
      <xdr:nvCxnSpPr>
        <xdr:cNvPr id="252" name="直線コネクタ 251"/>
        <xdr:cNvCxnSpPr/>
      </xdr:nvCxnSpPr>
      <xdr:spPr>
        <a:xfrm>
          <a:off x="16929100" y="1381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49893</xdr:rowOff>
    </xdr:from>
    <xdr:to>
      <xdr:col>81</xdr:col>
      <xdr:colOff>44450</xdr:colOff>
      <xdr:row>86</xdr:row>
      <xdr:rowOff>84364</xdr:rowOff>
    </xdr:to>
    <xdr:cxnSp macro="">
      <xdr:nvCxnSpPr>
        <xdr:cNvPr id="253" name="直線コネクタ 252"/>
        <xdr:cNvCxnSpPr/>
      </xdr:nvCxnSpPr>
      <xdr:spPr>
        <a:xfrm>
          <a:off x="16179800" y="14794593"/>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168927</xdr:rowOff>
    </xdr:from>
    <xdr:ext cx="762000" cy="259045"/>
    <xdr:sp macro="" textlink="">
      <xdr:nvSpPr>
        <xdr:cNvPr id="254" name="給与水準   （国との比較）平均値テキスト"/>
        <xdr:cNvSpPr txBox="1"/>
      </xdr:nvSpPr>
      <xdr:spPr>
        <a:xfrm>
          <a:off x="17106900" y="1439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55" name="フローチャート: 判断 254"/>
        <xdr:cNvSpPr/>
      </xdr:nvSpPr>
      <xdr:spPr>
        <a:xfrm>
          <a:off x="169672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49893</xdr:rowOff>
    </xdr:from>
    <xdr:to>
      <xdr:col>77</xdr:col>
      <xdr:colOff>44450</xdr:colOff>
      <xdr:row>87</xdr:row>
      <xdr:rowOff>16329</xdr:rowOff>
    </xdr:to>
    <xdr:cxnSp macro="">
      <xdr:nvCxnSpPr>
        <xdr:cNvPr id="256" name="直線コネクタ 255"/>
        <xdr:cNvCxnSpPr/>
      </xdr:nvCxnSpPr>
      <xdr:spPr>
        <a:xfrm flipV="1">
          <a:off x="15290800" y="14794593"/>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169636</xdr:rowOff>
    </xdr:from>
    <xdr:to>
      <xdr:col>77</xdr:col>
      <xdr:colOff>95250</xdr:colOff>
      <xdr:row>85</xdr:row>
      <xdr:rowOff>99786</xdr:rowOff>
    </xdr:to>
    <xdr:sp macro="" textlink="">
      <xdr:nvSpPr>
        <xdr:cNvPr id="257" name="フローチャート: 判断 256"/>
        <xdr:cNvSpPr/>
      </xdr:nvSpPr>
      <xdr:spPr>
        <a:xfrm>
          <a:off x="16129000" y="1457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109963</xdr:rowOff>
    </xdr:from>
    <xdr:ext cx="736600" cy="259045"/>
    <xdr:sp macro="" textlink="">
      <xdr:nvSpPr>
        <xdr:cNvPr id="258" name="テキスト ボックス 257"/>
        <xdr:cNvSpPr txBox="1"/>
      </xdr:nvSpPr>
      <xdr:spPr>
        <a:xfrm>
          <a:off x="15798800" y="14340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16329</xdr:rowOff>
    </xdr:from>
    <xdr:to>
      <xdr:col>72</xdr:col>
      <xdr:colOff>203200</xdr:colOff>
      <xdr:row>87</xdr:row>
      <xdr:rowOff>50800</xdr:rowOff>
    </xdr:to>
    <xdr:cxnSp macro="">
      <xdr:nvCxnSpPr>
        <xdr:cNvPr id="259" name="直線コネクタ 258"/>
        <xdr:cNvCxnSpPr/>
      </xdr:nvCxnSpPr>
      <xdr:spPr>
        <a:xfrm flipV="1">
          <a:off x="14401800" y="14932479"/>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49893</xdr:rowOff>
    </xdr:from>
    <xdr:to>
      <xdr:col>73</xdr:col>
      <xdr:colOff>44450</xdr:colOff>
      <xdr:row>85</xdr:row>
      <xdr:rowOff>151493</xdr:rowOff>
    </xdr:to>
    <xdr:sp macro="" textlink="">
      <xdr:nvSpPr>
        <xdr:cNvPr id="260" name="フローチャート: 判断 259"/>
        <xdr:cNvSpPr/>
      </xdr:nvSpPr>
      <xdr:spPr>
        <a:xfrm>
          <a:off x="15240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161670</xdr:rowOff>
    </xdr:from>
    <xdr:ext cx="762000" cy="259045"/>
    <xdr:sp macro="" textlink="">
      <xdr:nvSpPr>
        <xdr:cNvPr id="261" name="テキスト ボックス 260"/>
        <xdr:cNvSpPr txBox="1"/>
      </xdr:nvSpPr>
      <xdr:spPr>
        <a:xfrm>
          <a:off x="14909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50800</xdr:rowOff>
    </xdr:from>
    <xdr:to>
      <xdr:col>68</xdr:col>
      <xdr:colOff>152400</xdr:colOff>
      <xdr:row>87</xdr:row>
      <xdr:rowOff>85271</xdr:rowOff>
    </xdr:to>
    <xdr:cxnSp macro="">
      <xdr:nvCxnSpPr>
        <xdr:cNvPr id="262" name="直線コネクタ 261"/>
        <xdr:cNvCxnSpPr/>
      </xdr:nvCxnSpPr>
      <xdr:spPr>
        <a:xfrm flipV="1">
          <a:off x="13512800" y="14966950"/>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15421</xdr:rowOff>
    </xdr:from>
    <xdr:to>
      <xdr:col>68</xdr:col>
      <xdr:colOff>203200</xdr:colOff>
      <xdr:row>85</xdr:row>
      <xdr:rowOff>117021</xdr:rowOff>
    </xdr:to>
    <xdr:sp macro="" textlink="">
      <xdr:nvSpPr>
        <xdr:cNvPr id="263" name="フローチャート: 判断 262"/>
        <xdr:cNvSpPr/>
      </xdr:nvSpPr>
      <xdr:spPr>
        <a:xfrm>
          <a:off x="14351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127198</xdr:rowOff>
    </xdr:from>
    <xdr:ext cx="762000" cy="259045"/>
    <xdr:sp macro="" textlink="">
      <xdr:nvSpPr>
        <xdr:cNvPr id="264" name="テキスト ボックス 263"/>
        <xdr:cNvSpPr txBox="1"/>
      </xdr:nvSpPr>
      <xdr:spPr>
        <a:xfrm>
          <a:off x="14020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32657</xdr:rowOff>
    </xdr:from>
    <xdr:to>
      <xdr:col>64</xdr:col>
      <xdr:colOff>152400</xdr:colOff>
      <xdr:row>85</xdr:row>
      <xdr:rowOff>134257</xdr:rowOff>
    </xdr:to>
    <xdr:sp macro="" textlink="">
      <xdr:nvSpPr>
        <xdr:cNvPr id="265" name="フローチャート: 判断 264"/>
        <xdr:cNvSpPr/>
      </xdr:nvSpPr>
      <xdr:spPr>
        <a:xfrm>
          <a:off x="13462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144434</xdr:rowOff>
    </xdr:from>
    <xdr:ext cx="762000" cy="259045"/>
    <xdr:sp macro="" textlink="">
      <xdr:nvSpPr>
        <xdr:cNvPr id="266" name="テキスト ボックス 265"/>
        <xdr:cNvSpPr txBox="1"/>
      </xdr:nvSpPr>
      <xdr:spPr>
        <a:xfrm>
          <a:off x="13131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33564</xdr:rowOff>
    </xdr:from>
    <xdr:to>
      <xdr:col>81</xdr:col>
      <xdr:colOff>95250</xdr:colOff>
      <xdr:row>86</xdr:row>
      <xdr:rowOff>135164</xdr:rowOff>
    </xdr:to>
    <xdr:sp macro="" textlink="">
      <xdr:nvSpPr>
        <xdr:cNvPr id="272" name="楕円 271"/>
        <xdr:cNvSpPr/>
      </xdr:nvSpPr>
      <xdr:spPr>
        <a:xfrm>
          <a:off x="16967200" y="1477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5641</xdr:rowOff>
    </xdr:from>
    <xdr:ext cx="762000" cy="259045"/>
    <xdr:sp macro="" textlink="">
      <xdr:nvSpPr>
        <xdr:cNvPr id="273" name="給与水準   （国との比較）該当値テキスト"/>
        <xdr:cNvSpPr txBox="1"/>
      </xdr:nvSpPr>
      <xdr:spPr>
        <a:xfrm>
          <a:off x="17106900" y="14750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170543</xdr:rowOff>
    </xdr:from>
    <xdr:to>
      <xdr:col>77</xdr:col>
      <xdr:colOff>95250</xdr:colOff>
      <xdr:row>86</xdr:row>
      <xdr:rowOff>100693</xdr:rowOff>
    </xdr:to>
    <xdr:sp macro="" textlink="">
      <xdr:nvSpPr>
        <xdr:cNvPr id="274" name="楕円 273"/>
        <xdr:cNvSpPr/>
      </xdr:nvSpPr>
      <xdr:spPr>
        <a:xfrm>
          <a:off x="16129000" y="1474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85470</xdr:rowOff>
    </xdr:from>
    <xdr:ext cx="736600" cy="259045"/>
    <xdr:sp macro="" textlink="">
      <xdr:nvSpPr>
        <xdr:cNvPr id="275" name="テキスト ボックス 274"/>
        <xdr:cNvSpPr txBox="1"/>
      </xdr:nvSpPr>
      <xdr:spPr>
        <a:xfrm>
          <a:off x="15798800" y="148301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136979</xdr:rowOff>
    </xdr:from>
    <xdr:to>
      <xdr:col>73</xdr:col>
      <xdr:colOff>44450</xdr:colOff>
      <xdr:row>87</xdr:row>
      <xdr:rowOff>67129</xdr:rowOff>
    </xdr:to>
    <xdr:sp macro="" textlink="">
      <xdr:nvSpPr>
        <xdr:cNvPr id="276" name="楕円 275"/>
        <xdr:cNvSpPr/>
      </xdr:nvSpPr>
      <xdr:spPr>
        <a:xfrm>
          <a:off x="15240000" y="1488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51906</xdr:rowOff>
    </xdr:from>
    <xdr:ext cx="762000" cy="259045"/>
    <xdr:sp macro="" textlink="">
      <xdr:nvSpPr>
        <xdr:cNvPr id="277" name="テキスト ボックス 276"/>
        <xdr:cNvSpPr txBox="1"/>
      </xdr:nvSpPr>
      <xdr:spPr>
        <a:xfrm>
          <a:off x="14909800" y="14968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0</xdr:rowOff>
    </xdr:from>
    <xdr:to>
      <xdr:col>68</xdr:col>
      <xdr:colOff>203200</xdr:colOff>
      <xdr:row>87</xdr:row>
      <xdr:rowOff>101600</xdr:rowOff>
    </xdr:to>
    <xdr:sp macro="" textlink="">
      <xdr:nvSpPr>
        <xdr:cNvPr id="278" name="楕円 277"/>
        <xdr:cNvSpPr/>
      </xdr:nvSpPr>
      <xdr:spPr>
        <a:xfrm>
          <a:off x="14351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86377</xdr:rowOff>
    </xdr:from>
    <xdr:ext cx="762000" cy="259045"/>
    <xdr:sp macro="" textlink="">
      <xdr:nvSpPr>
        <xdr:cNvPr id="279" name="テキスト ボックス 278"/>
        <xdr:cNvSpPr txBox="1"/>
      </xdr:nvSpPr>
      <xdr:spPr>
        <a:xfrm>
          <a:off x="14020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34471</xdr:rowOff>
    </xdr:from>
    <xdr:to>
      <xdr:col>64</xdr:col>
      <xdr:colOff>152400</xdr:colOff>
      <xdr:row>87</xdr:row>
      <xdr:rowOff>136071</xdr:rowOff>
    </xdr:to>
    <xdr:sp macro="" textlink="">
      <xdr:nvSpPr>
        <xdr:cNvPr id="280" name="楕円 279"/>
        <xdr:cNvSpPr/>
      </xdr:nvSpPr>
      <xdr:spPr>
        <a:xfrm>
          <a:off x="13462000" y="1495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120848</xdr:rowOff>
    </xdr:from>
    <xdr:ext cx="762000" cy="259045"/>
    <xdr:sp macro="" textlink="">
      <xdr:nvSpPr>
        <xdr:cNvPr id="281" name="テキスト ボックス 280"/>
        <xdr:cNvSpPr txBox="1"/>
      </xdr:nvSpPr>
      <xdr:spPr>
        <a:xfrm>
          <a:off x="13131800" y="15036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職員数は、</a:t>
          </a:r>
          <a:r>
            <a:rPr lang="en-US" altLang="ja-JP" sz="1100" b="0" i="0" baseline="0">
              <a:solidFill>
                <a:schemeClr val="dk1"/>
              </a:solidFill>
              <a:effectLst/>
              <a:latin typeface="+mn-lt"/>
              <a:ea typeface="+mn-ea"/>
              <a:cs typeface="+mn-cs"/>
            </a:rPr>
            <a:t>H28</a:t>
          </a:r>
          <a:r>
            <a:rPr lang="ja-JP" altLang="ja-JP" sz="1100" b="0" i="0" baseline="0">
              <a:solidFill>
                <a:schemeClr val="dk1"/>
              </a:solidFill>
              <a:effectLst/>
              <a:latin typeface="+mn-lt"/>
              <a:ea typeface="+mn-ea"/>
              <a:cs typeface="+mn-cs"/>
            </a:rPr>
            <a:t>年度以降はほぼ横ばいで推移している。今後も定員適正化計画により職員の定数管理や適正配置を行うことで、義務的経費の負担軽減を図る。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8" name="直線コネクタ 297"/>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9" name="テキスト ボックス 298"/>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0" name="直線コネクタ 299"/>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1" name="テキスト ボックス 300"/>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2" name="直線コネクタ 301"/>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3" name="テキスト ボックス 302"/>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4" name="直線コネクタ 303"/>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5" name="テキスト ボックス 304"/>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6" name="直線コネクタ 305"/>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7" name="テキスト ボックス 306"/>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8" name="直線コネクタ 307"/>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9" name="テキスト ボックス 308"/>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9797</xdr:rowOff>
    </xdr:from>
    <xdr:to>
      <xdr:col>81</xdr:col>
      <xdr:colOff>44450</xdr:colOff>
      <xdr:row>67</xdr:row>
      <xdr:rowOff>105863</xdr:rowOff>
    </xdr:to>
    <xdr:cxnSp macro="">
      <xdr:nvCxnSpPr>
        <xdr:cNvPr id="313" name="直線コネクタ 312"/>
        <xdr:cNvCxnSpPr/>
      </xdr:nvCxnSpPr>
      <xdr:spPr>
        <a:xfrm flipV="1">
          <a:off x="17018000" y="9953897"/>
          <a:ext cx="0" cy="16391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77940</xdr:rowOff>
    </xdr:from>
    <xdr:ext cx="762000" cy="259045"/>
    <xdr:sp macro="" textlink="">
      <xdr:nvSpPr>
        <xdr:cNvPr id="314" name="定員管理の状況最小値テキスト"/>
        <xdr:cNvSpPr txBox="1"/>
      </xdr:nvSpPr>
      <xdr:spPr>
        <a:xfrm>
          <a:off x="17106900" y="11565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105863</xdr:rowOff>
    </xdr:from>
    <xdr:to>
      <xdr:col>81</xdr:col>
      <xdr:colOff>133350</xdr:colOff>
      <xdr:row>67</xdr:row>
      <xdr:rowOff>105863</xdr:rowOff>
    </xdr:to>
    <xdr:cxnSp macro="">
      <xdr:nvCxnSpPr>
        <xdr:cNvPr id="315" name="直線コネクタ 314"/>
        <xdr:cNvCxnSpPr/>
      </xdr:nvCxnSpPr>
      <xdr:spPr>
        <a:xfrm>
          <a:off x="16929100" y="11593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96174</xdr:rowOff>
    </xdr:from>
    <xdr:ext cx="762000" cy="259045"/>
    <xdr:sp macro="" textlink="">
      <xdr:nvSpPr>
        <xdr:cNvPr id="316" name="定員管理の状況最大値テキスト"/>
        <xdr:cNvSpPr txBox="1"/>
      </xdr:nvSpPr>
      <xdr:spPr>
        <a:xfrm>
          <a:off x="17106900" y="9697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9797</xdr:rowOff>
    </xdr:from>
    <xdr:to>
      <xdr:col>81</xdr:col>
      <xdr:colOff>133350</xdr:colOff>
      <xdr:row>58</xdr:row>
      <xdr:rowOff>9797</xdr:rowOff>
    </xdr:to>
    <xdr:cxnSp macro="">
      <xdr:nvCxnSpPr>
        <xdr:cNvPr id="317" name="直線コネクタ 316"/>
        <xdr:cNvCxnSpPr/>
      </xdr:nvCxnSpPr>
      <xdr:spPr>
        <a:xfrm>
          <a:off x="16929100" y="9953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165826</xdr:rowOff>
    </xdr:from>
    <xdr:to>
      <xdr:col>81</xdr:col>
      <xdr:colOff>44450</xdr:colOff>
      <xdr:row>60</xdr:row>
      <xdr:rowOff>13335</xdr:rowOff>
    </xdr:to>
    <xdr:cxnSp macro="">
      <xdr:nvCxnSpPr>
        <xdr:cNvPr id="318" name="直線コネクタ 317"/>
        <xdr:cNvCxnSpPr/>
      </xdr:nvCxnSpPr>
      <xdr:spPr>
        <a:xfrm flipV="1">
          <a:off x="16179800" y="10281376"/>
          <a:ext cx="838200" cy="18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24237</xdr:rowOff>
    </xdr:from>
    <xdr:ext cx="762000" cy="259045"/>
    <xdr:sp macro="" textlink="">
      <xdr:nvSpPr>
        <xdr:cNvPr id="319" name="定員管理の状況平均値テキスト"/>
        <xdr:cNvSpPr txBox="1"/>
      </xdr:nvSpPr>
      <xdr:spPr>
        <a:xfrm>
          <a:off x="17106900" y="10311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52160</xdr:rowOff>
    </xdr:from>
    <xdr:to>
      <xdr:col>81</xdr:col>
      <xdr:colOff>95250</xdr:colOff>
      <xdr:row>60</xdr:row>
      <xdr:rowOff>153760</xdr:rowOff>
    </xdr:to>
    <xdr:sp macro="" textlink="">
      <xdr:nvSpPr>
        <xdr:cNvPr id="320" name="フローチャート: 判断 319"/>
        <xdr:cNvSpPr/>
      </xdr:nvSpPr>
      <xdr:spPr>
        <a:xfrm>
          <a:off x="16967200" y="10339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13335</xdr:rowOff>
    </xdr:from>
    <xdr:to>
      <xdr:col>77</xdr:col>
      <xdr:colOff>44450</xdr:colOff>
      <xdr:row>60</xdr:row>
      <xdr:rowOff>16782</xdr:rowOff>
    </xdr:to>
    <xdr:cxnSp macro="">
      <xdr:nvCxnSpPr>
        <xdr:cNvPr id="321" name="直線コネクタ 320"/>
        <xdr:cNvCxnSpPr/>
      </xdr:nvCxnSpPr>
      <xdr:spPr>
        <a:xfrm flipV="1">
          <a:off x="15290800" y="10300335"/>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36649</xdr:rowOff>
    </xdr:from>
    <xdr:to>
      <xdr:col>77</xdr:col>
      <xdr:colOff>95250</xdr:colOff>
      <xdr:row>60</xdr:row>
      <xdr:rowOff>138249</xdr:rowOff>
    </xdr:to>
    <xdr:sp macro="" textlink="">
      <xdr:nvSpPr>
        <xdr:cNvPr id="322" name="フローチャート: 判断 321"/>
        <xdr:cNvSpPr/>
      </xdr:nvSpPr>
      <xdr:spPr>
        <a:xfrm>
          <a:off x="161290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123026</xdr:rowOff>
    </xdr:from>
    <xdr:ext cx="736600" cy="259045"/>
    <xdr:sp macro="" textlink="">
      <xdr:nvSpPr>
        <xdr:cNvPr id="323" name="テキスト ボックス 322"/>
        <xdr:cNvSpPr txBox="1"/>
      </xdr:nvSpPr>
      <xdr:spPr>
        <a:xfrm>
          <a:off x="15798800" y="104100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16782</xdr:rowOff>
    </xdr:from>
    <xdr:to>
      <xdr:col>72</xdr:col>
      <xdr:colOff>203200</xdr:colOff>
      <xdr:row>60</xdr:row>
      <xdr:rowOff>16782</xdr:rowOff>
    </xdr:to>
    <xdr:cxnSp macro="">
      <xdr:nvCxnSpPr>
        <xdr:cNvPr id="324" name="直線コネクタ 323"/>
        <xdr:cNvCxnSpPr/>
      </xdr:nvCxnSpPr>
      <xdr:spPr>
        <a:xfrm>
          <a:off x="14401800" y="1030378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24584</xdr:rowOff>
    </xdr:from>
    <xdr:to>
      <xdr:col>73</xdr:col>
      <xdr:colOff>44450</xdr:colOff>
      <xdr:row>60</xdr:row>
      <xdr:rowOff>126184</xdr:rowOff>
    </xdr:to>
    <xdr:sp macro="" textlink="">
      <xdr:nvSpPr>
        <xdr:cNvPr id="325" name="フローチャート: 判断 324"/>
        <xdr:cNvSpPr/>
      </xdr:nvSpPr>
      <xdr:spPr>
        <a:xfrm>
          <a:off x="15240000" y="10311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110961</xdr:rowOff>
    </xdr:from>
    <xdr:ext cx="762000" cy="259045"/>
    <xdr:sp macro="" textlink="">
      <xdr:nvSpPr>
        <xdr:cNvPr id="326" name="テキスト ボックス 325"/>
        <xdr:cNvSpPr txBox="1"/>
      </xdr:nvSpPr>
      <xdr:spPr>
        <a:xfrm>
          <a:off x="14909800" y="10397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1270</xdr:rowOff>
    </xdr:from>
    <xdr:to>
      <xdr:col>68</xdr:col>
      <xdr:colOff>152400</xdr:colOff>
      <xdr:row>60</xdr:row>
      <xdr:rowOff>16782</xdr:rowOff>
    </xdr:to>
    <xdr:cxnSp macro="">
      <xdr:nvCxnSpPr>
        <xdr:cNvPr id="327" name="直線コネクタ 326"/>
        <xdr:cNvCxnSpPr/>
      </xdr:nvCxnSpPr>
      <xdr:spPr>
        <a:xfrm>
          <a:off x="13512800" y="10288270"/>
          <a:ext cx="889000" cy="1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33201</xdr:rowOff>
    </xdr:from>
    <xdr:to>
      <xdr:col>68</xdr:col>
      <xdr:colOff>203200</xdr:colOff>
      <xdr:row>60</xdr:row>
      <xdr:rowOff>134801</xdr:rowOff>
    </xdr:to>
    <xdr:sp macro="" textlink="">
      <xdr:nvSpPr>
        <xdr:cNvPr id="328" name="フローチャート: 判断 327"/>
        <xdr:cNvSpPr/>
      </xdr:nvSpPr>
      <xdr:spPr>
        <a:xfrm>
          <a:off x="14351000" y="103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119578</xdr:rowOff>
    </xdr:from>
    <xdr:ext cx="762000" cy="259045"/>
    <xdr:sp macro="" textlink="">
      <xdr:nvSpPr>
        <xdr:cNvPr id="329" name="テキスト ボックス 328"/>
        <xdr:cNvSpPr txBox="1"/>
      </xdr:nvSpPr>
      <xdr:spPr>
        <a:xfrm>
          <a:off x="14020800" y="10406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28031</xdr:rowOff>
    </xdr:from>
    <xdr:to>
      <xdr:col>64</xdr:col>
      <xdr:colOff>152400</xdr:colOff>
      <xdr:row>60</xdr:row>
      <xdr:rowOff>129631</xdr:rowOff>
    </xdr:to>
    <xdr:sp macro="" textlink="">
      <xdr:nvSpPr>
        <xdr:cNvPr id="330" name="フローチャート: 判断 329"/>
        <xdr:cNvSpPr/>
      </xdr:nvSpPr>
      <xdr:spPr>
        <a:xfrm>
          <a:off x="134620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114408</xdr:rowOff>
    </xdr:from>
    <xdr:ext cx="762000" cy="259045"/>
    <xdr:sp macro="" textlink="">
      <xdr:nvSpPr>
        <xdr:cNvPr id="331" name="テキスト ボックス 330"/>
        <xdr:cNvSpPr txBox="1"/>
      </xdr:nvSpPr>
      <xdr:spPr>
        <a:xfrm>
          <a:off x="13131800" y="10401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115026</xdr:rowOff>
    </xdr:from>
    <xdr:to>
      <xdr:col>81</xdr:col>
      <xdr:colOff>95250</xdr:colOff>
      <xdr:row>60</xdr:row>
      <xdr:rowOff>45176</xdr:rowOff>
    </xdr:to>
    <xdr:sp macro="" textlink="">
      <xdr:nvSpPr>
        <xdr:cNvPr id="337" name="楕円 336"/>
        <xdr:cNvSpPr/>
      </xdr:nvSpPr>
      <xdr:spPr>
        <a:xfrm>
          <a:off x="16967200" y="10230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131553</xdr:rowOff>
    </xdr:from>
    <xdr:ext cx="762000" cy="259045"/>
    <xdr:sp macro="" textlink="">
      <xdr:nvSpPr>
        <xdr:cNvPr id="338" name="定員管理の状況該当値テキスト"/>
        <xdr:cNvSpPr txBox="1"/>
      </xdr:nvSpPr>
      <xdr:spPr>
        <a:xfrm>
          <a:off x="17106900" y="1007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133985</xdr:rowOff>
    </xdr:from>
    <xdr:to>
      <xdr:col>77</xdr:col>
      <xdr:colOff>95250</xdr:colOff>
      <xdr:row>60</xdr:row>
      <xdr:rowOff>64135</xdr:rowOff>
    </xdr:to>
    <xdr:sp macro="" textlink="">
      <xdr:nvSpPr>
        <xdr:cNvPr id="339" name="楕円 338"/>
        <xdr:cNvSpPr/>
      </xdr:nvSpPr>
      <xdr:spPr>
        <a:xfrm>
          <a:off x="16129000" y="1024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74312</xdr:rowOff>
    </xdr:from>
    <xdr:ext cx="736600" cy="259045"/>
    <xdr:sp macro="" textlink="">
      <xdr:nvSpPr>
        <xdr:cNvPr id="340" name="テキスト ボックス 339"/>
        <xdr:cNvSpPr txBox="1"/>
      </xdr:nvSpPr>
      <xdr:spPr>
        <a:xfrm>
          <a:off x="15798800" y="100184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137432</xdr:rowOff>
    </xdr:from>
    <xdr:to>
      <xdr:col>73</xdr:col>
      <xdr:colOff>44450</xdr:colOff>
      <xdr:row>60</xdr:row>
      <xdr:rowOff>67582</xdr:rowOff>
    </xdr:to>
    <xdr:sp macro="" textlink="">
      <xdr:nvSpPr>
        <xdr:cNvPr id="341" name="楕円 340"/>
        <xdr:cNvSpPr/>
      </xdr:nvSpPr>
      <xdr:spPr>
        <a:xfrm>
          <a:off x="15240000" y="10252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77759</xdr:rowOff>
    </xdr:from>
    <xdr:ext cx="762000" cy="259045"/>
    <xdr:sp macro="" textlink="">
      <xdr:nvSpPr>
        <xdr:cNvPr id="342" name="テキスト ボックス 341"/>
        <xdr:cNvSpPr txBox="1"/>
      </xdr:nvSpPr>
      <xdr:spPr>
        <a:xfrm>
          <a:off x="14909800" y="10021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137432</xdr:rowOff>
    </xdr:from>
    <xdr:to>
      <xdr:col>68</xdr:col>
      <xdr:colOff>203200</xdr:colOff>
      <xdr:row>60</xdr:row>
      <xdr:rowOff>67582</xdr:rowOff>
    </xdr:to>
    <xdr:sp macro="" textlink="">
      <xdr:nvSpPr>
        <xdr:cNvPr id="343" name="楕円 342"/>
        <xdr:cNvSpPr/>
      </xdr:nvSpPr>
      <xdr:spPr>
        <a:xfrm>
          <a:off x="14351000" y="10252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77759</xdr:rowOff>
    </xdr:from>
    <xdr:ext cx="762000" cy="259045"/>
    <xdr:sp macro="" textlink="">
      <xdr:nvSpPr>
        <xdr:cNvPr id="344" name="テキスト ボックス 343"/>
        <xdr:cNvSpPr txBox="1"/>
      </xdr:nvSpPr>
      <xdr:spPr>
        <a:xfrm>
          <a:off x="14020800" y="10021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121920</xdr:rowOff>
    </xdr:from>
    <xdr:to>
      <xdr:col>64</xdr:col>
      <xdr:colOff>152400</xdr:colOff>
      <xdr:row>60</xdr:row>
      <xdr:rowOff>52070</xdr:rowOff>
    </xdr:to>
    <xdr:sp macro="" textlink="">
      <xdr:nvSpPr>
        <xdr:cNvPr id="345" name="楕円 344"/>
        <xdr:cNvSpPr/>
      </xdr:nvSpPr>
      <xdr:spPr>
        <a:xfrm>
          <a:off x="13462000" y="1023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62247</xdr:rowOff>
    </xdr:from>
    <xdr:ext cx="762000" cy="259045"/>
    <xdr:sp macro="" textlink="">
      <xdr:nvSpPr>
        <xdr:cNvPr id="346" name="テキスト ボックス 345"/>
        <xdr:cNvSpPr txBox="1"/>
      </xdr:nvSpPr>
      <xdr:spPr>
        <a:xfrm>
          <a:off x="13131800" y="1000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これまで同様、地方債発行額を抑制することにより、実質公債費比率は類似団体平均値を下回っている。今後は、総合情報センターの整備等の新たな公共施設の建設事業等も予定されているため、旺盛な財政需要が見込まれている。また、その他の新規事業とのバランスも勘案しながら、地方債発行を抑制するとともに、充当可能財源である財政調整基金や減債基金の確保に努め、類似団体平均値を上回ることのないよう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109583</xdr:rowOff>
    </xdr:from>
    <xdr:to>
      <xdr:col>81</xdr:col>
      <xdr:colOff>44450</xdr:colOff>
      <xdr:row>44</xdr:row>
      <xdr:rowOff>109946</xdr:rowOff>
    </xdr:to>
    <xdr:cxnSp macro="">
      <xdr:nvCxnSpPr>
        <xdr:cNvPr id="376" name="直線コネクタ 375"/>
        <xdr:cNvCxnSpPr/>
      </xdr:nvCxnSpPr>
      <xdr:spPr>
        <a:xfrm flipV="1">
          <a:off x="17018000" y="6281783"/>
          <a:ext cx="0" cy="1371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82023</xdr:rowOff>
    </xdr:from>
    <xdr:ext cx="762000" cy="259045"/>
    <xdr:sp macro="" textlink="">
      <xdr:nvSpPr>
        <xdr:cNvPr id="377" name="公債費負担の状況最小値テキスト"/>
        <xdr:cNvSpPr txBox="1"/>
      </xdr:nvSpPr>
      <xdr:spPr>
        <a:xfrm>
          <a:off x="17106900" y="7625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109946</xdr:rowOff>
    </xdr:from>
    <xdr:to>
      <xdr:col>81</xdr:col>
      <xdr:colOff>133350</xdr:colOff>
      <xdr:row>44</xdr:row>
      <xdr:rowOff>109946</xdr:rowOff>
    </xdr:to>
    <xdr:cxnSp macro="">
      <xdr:nvCxnSpPr>
        <xdr:cNvPr id="378" name="直線コネクタ 377"/>
        <xdr:cNvCxnSpPr/>
      </xdr:nvCxnSpPr>
      <xdr:spPr>
        <a:xfrm>
          <a:off x="16929100" y="7653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24510</xdr:rowOff>
    </xdr:from>
    <xdr:ext cx="762000" cy="259045"/>
    <xdr:sp macro="" textlink="">
      <xdr:nvSpPr>
        <xdr:cNvPr id="379" name="公債費負担の状況最大値テキスト"/>
        <xdr:cNvSpPr txBox="1"/>
      </xdr:nvSpPr>
      <xdr:spPr>
        <a:xfrm>
          <a:off x="17106900" y="6025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109583</xdr:rowOff>
    </xdr:from>
    <xdr:to>
      <xdr:col>81</xdr:col>
      <xdr:colOff>133350</xdr:colOff>
      <xdr:row>36</xdr:row>
      <xdr:rowOff>109583</xdr:rowOff>
    </xdr:to>
    <xdr:cxnSp macro="">
      <xdr:nvCxnSpPr>
        <xdr:cNvPr id="380" name="直線コネクタ 379"/>
        <xdr:cNvCxnSpPr/>
      </xdr:nvCxnSpPr>
      <xdr:spPr>
        <a:xfrm>
          <a:off x="16929100" y="6281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84727</xdr:rowOff>
    </xdr:from>
    <xdr:to>
      <xdr:col>81</xdr:col>
      <xdr:colOff>44450</xdr:colOff>
      <xdr:row>39</xdr:row>
      <xdr:rowOff>91622</xdr:rowOff>
    </xdr:to>
    <xdr:cxnSp macro="">
      <xdr:nvCxnSpPr>
        <xdr:cNvPr id="381" name="直線コネクタ 380"/>
        <xdr:cNvCxnSpPr/>
      </xdr:nvCxnSpPr>
      <xdr:spPr>
        <a:xfrm flipV="1">
          <a:off x="16179800" y="6771277"/>
          <a:ext cx="8382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157678</xdr:rowOff>
    </xdr:from>
    <xdr:ext cx="762000" cy="259045"/>
    <xdr:sp macro="" textlink="">
      <xdr:nvSpPr>
        <xdr:cNvPr id="382" name="公債費負担の状況平均値テキスト"/>
        <xdr:cNvSpPr txBox="1"/>
      </xdr:nvSpPr>
      <xdr:spPr>
        <a:xfrm>
          <a:off x="17106900" y="68442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14151</xdr:rowOff>
    </xdr:from>
    <xdr:to>
      <xdr:col>81</xdr:col>
      <xdr:colOff>95250</xdr:colOff>
      <xdr:row>40</xdr:row>
      <xdr:rowOff>115751</xdr:rowOff>
    </xdr:to>
    <xdr:sp macro="" textlink="">
      <xdr:nvSpPr>
        <xdr:cNvPr id="383" name="フローチャート: 判断 382"/>
        <xdr:cNvSpPr/>
      </xdr:nvSpPr>
      <xdr:spPr>
        <a:xfrm>
          <a:off x="169672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64044</xdr:rowOff>
    </xdr:from>
    <xdr:to>
      <xdr:col>77</xdr:col>
      <xdr:colOff>44450</xdr:colOff>
      <xdr:row>39</xdr:row>
      <xdr:rowOff>91622</xdr:rowOff>
    </xdr:to>
    <xdr:cxnSp macro="">
      <xdr:nvCxnSpPr>
        <xdr:cNvPr id="384" name="直線コネクタ 383"/>
        <xdr:cNvCxnSpPr/>
      </xdr:nvCxnSpPr>
      <xdr:spPr>
        <a:xfrm>
          <a:off x="15290800" y="6750594"/>
          <a:ext cx="889000" cy="27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164919</xdr:rowOff>
    </xdr:from>
    <xdr:to>
      <xdr:col>77</xdr:col>
      <xdr:colOff>95250</xdr:colOff>
      <xdr:row>40</xdr:row>
      <xdr:rowOff>95069</xdr:rowOff>
    </xdr:to>
    <xdr:sp macro="" textlink="">
      <xdr:nvSpPr>
        <xdr:cNvPr id="385" name="フローチャート: 判断 384"/>
        <xdr:cNvSpPr/>
      </xdr:nvSpPr>
      <xdr:spPr>
        <a:xfrm>
          <a:off x="16129000" y="685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79846</xdr:rowOff>
    </xdr:from>
    <xdr:ext cx="736600" cy="259045"/>
    <xdr:sp macro="" textlink="">
      <xdr:nvSpPr>
        <xdr:cNvPr id="386" name="テキスト ボックス 385"/>
        <xdr:cNvSpPr txBox="1"/>
      </xdr:nvSpPr>
      <xdr:spPr>
        <a:xfrm>
          <a:off x="15798800" y="69378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15784</xdr:rowOff>
    </xdr:from>
    <xdr:to>
      <xdr:col>72</xdr:col>
      <xdr:colOff>203200</xdr:colOff>
      <xdr:row>39</xdr:row>
      <xdr:rowOff>64044</xdr:rowOff>
    </xdr:to>
    <xdr:cxnSp macro="">
      <xdr:nvCxnSpPr>
        <xdr:cNvPr id="387" name="直線コネクタ 386"/>
        <xdr:cNvCxnSpPr/>
      </xdr:nvCxnSpPr>
      <xdr:spPr>
        <a:xfrm>
          <a:off x="14401800" y="670233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363</xdr:rowOff>
    </xdr:from>
    <xdr:to>
      <xdr:col>73</xdr:col>
      <xdr:colOff>44450</xdr:colOff>
      <xdr:row>40</xdr:row>
      <xdr:rowOff>101963</xdr:rowOff>
    </xdr:to>
    <xdr:sp macro="" textlink="">
      <xdr:nvSpPr>
        <xdr:cNvPr id="388" name="フローチャート: 判断 387"/>
        <xdr:cNvSpPr/>
      </xdr:nvSpPr>
      <xdr:spPr>
        <a:xfrm>
          <a:off x="15240000" y="68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86740</xdr:rowOff>
    </xdr:from>
    <xdr:ext cx="762000" cy="259045"/>
    <xdr:sp macro="" textlink="">
      <xdr:nvSpPr>
        <xdr:cNvPr id="389" name="テキスト ボックス 388"/>
        <xdr:cNvSpPr txBox="1"/>
      </xdr:nvSpPr>
      <xdr:spPr>
        <a:xfrm>
          <a:off x="14909800" y="6944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138974</xdr:rowOff>
    </xdr:from>
    <xdr:to>
      <xdr:col>68</xdr:col>
      <xdr:colOff>152400</xdr:colOff>
      <xdr:row>39</xdr:row>
      <xdr:rowOff>15784</xdr:rowOff>
    </xdr:to>
    <xdr:cxnSp macro="">
      <xdr:nvCxnSpPr>
        <xdr:cNvPr id="390" name="直線コネクタ 389"/>
        <xdr:cNvCxnSpPr/>
      </xdr:nvCxnSpPr>
      <xdr:spPr>
        <a:xfrm>
          <a:off x="13512800" y="665407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14151</xdr:rowOff>
    </xdr:from>
    <xdr:to>
      <xdr:col>68</xdr:col>
      <xdr:colOff>203200</xdr:colOff>
      <xdr:row>40</xdr:row>
      <xdr:rowOff>115751</xdr:rowOff>
    </xdr:to>
    <xdr:sp macro="" textlink="">
      <xdr:nvSpPr>
        <xdr:cNvPr id="391" name="フローチャート: 判断 390"/>
        <xdr:cNvSpPr/>
      </xdr:nvSpPr>
      <xdr:spPr>
        <a:xfrm>
          <a:off x="14351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100528</xdr:rowOff>
    </xdr:from>
    <xdr:ext cx="762000" cy="259045"/>
    <xdr:sp macro="" textlink="">
      <xdr:nvSpPr>
        <xdr:cNvPr id="392" name="テキスト ボックス 391"/>
        <xdr:cNvSpPr txBox="1"/>
      </xdr:nvSpPr>
      <xdr:spPr>
        <a:xfrm>
          <a:off x="14020800" y="695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27940</xdr:rowOff>
    </xdr:from>
    <xdr:to>
      <xdr:col>64</xdr:col>
      <xdr:colOff>152400</xdr:colOff>
      <xdr:row>40</xdr:row>
      <xdr:rowOff>129540</xdr:rowOff>
    </xdr:to>
    <xdr:sp macro="" textlink="">
      <xdr:nvSpPr>
        <xdr:cNvPr id="393" name="フローチャート: 判断 392"/>
        <xdr:cNvSpPr/>
      </xdr:nvSpPr>
      <xdr:spPr>
        <a:xfrm>
          <a:off x="13462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114317</xdr:rowOff>
    </xdr:from>
    <xdr:ext cx="762000" cy="259045"/>
    <xdr:sp macro="" textlink="">
      <xdr:nvSpPr>
        <xdr:cNvPr id="394" name="テキスト ボックス 393"/>
        <xdr:cNvSpPr txBox="1"/>
      </xdr:nvSpPr>
      <xdr:spPr>
        <a:xfrm>
          <a:off x="13131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33927</xdr:rowOff>
    </xdr:from>
    <xdr:to>
      <xdr:col>81</xdr:col>
      <xdr:colOff>95250</xdr:colOff>
      <xdr:row>39</xdr:row>
      <xdr:rowOff>135527</xdr:rowOff>
    </xdr:to>
    <xdr:sp macro="" textlink="">
      <xdr:nvSpPr>
        <xdr:cNvPr id="400" name="楕円 399"/>
        <xdr:cNvSpPr/>
      </xdr:nvSpPr>
      <xdr:spPr>
        <a:xfrm>
          <a:off x="16967200" y="672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50454</xdr:rowOff>
    </xdr:from>
    <xdr:ext cx="762000" cy="259045"/>
    <xdr:sp macro="" textlink="">
      <xdr:nvSpPr>
        <xdr:cNvPr id="401" name="公債費負担の状況該当値テキスト"/>
        <xdr:cNvSpPr txBox="1"/>
      </xdr:nvSpPr>
      <xdr:spPr>
        <a:xfrm>
          <a:off x="17106900" y="6565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40822</xdr:rowOff>
    </xdr:from>
    <xdr:to>
      <xdr:col>77</xdr:col>
      <xdr:colOff>95250</xdr:colOff>
      <xdr:row>39</xdr:row>
      <xdr:rowOff>142422</xdr:rowOff>
    </xdr:to>
    <xdr:sp macro="" textlink="">
      <xdr:nvSpPr>
        <xdr:cNvPr id="402" name="楕円 401"/>
        <xdr:cNvSpPr/>
      </xdr:nvSpPr>
      <xdr:spPr>
        <a:xfrm>
          <a:off x="16129000" y="672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152599</xdr:rowOff>
    </xdr:from>
    <xdr:ext cx="736600" cy="259045"/>
    <xdr:sp macro="" textlink="">
      <xdr:nvSpPr>
        <xdr:cNvPr id="403" name="テキスト ボックス 402"/>
        <xdr:cNvSpPr txBox="1"/>
      </xdr:nvSpPr>
      <xdr:spPr>
        <a:xfrm>
          <a:off x="15798800" y="6496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13244</xdr:rowOff>
    </xdr:from>
    <xdr:to>
      <xdr:col>73</xdr:col>
      <xdr:colOff>44450</xdr:colOff>
      <xdr:row>39</xdr:row>
      <xdr:rowOff>114844</xdr:rowOff>
    </xdr:to>
    <xdr:sp macro="" textlink="">
      <xdr:nvSpPr>
        <xdr:cNvPr id="404" name="楕円 403"/>
        <xdr:cNvSpPr/>
      </xdr:nvSpPr>
      <xdr:spPr>
        <a:xfrm>
          <a:off x="15240000" y="6699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125021</xdr:rowOff>
    </xdr:from>
    <xdr:ext cx="762000" cy="259045"/>
    <xdr:sp macro="" textlink="">
      <xdr:nvSpPr>
        <xdr:cNvPr id="405" name="テキスト ボックス 404"/>
        <xdr:cNvSpPr txBox="1"/>
      </xdr:nvSpPr>
      <xdr:spPr>
        <a:xfrm>
          <a:off x="14909800" y="6468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136434</xdr:rowOff>
    </xdr:from>
    <xdr:to>
      <xdr:col>68</xdr:col>
      <xdr:colOff>203200</xdr:colOff>
      <xdr:row>39</xdr:row>
      <xdr:rowOff>66584</xdr:rowOff>
    </xdr:to>
    <xdr:sp macro="" textlink="">
      <xdr:nvSpPr>
        <xdr:cNvPr id="406" name="楕円 405"/>
        <xdr:cNvSpPr/>
      </xdr:nvSpPr>
      <xdr:spPr>
        <a:xfrm>
          <a:off x="14351000" y="665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76761</xdr:rowOff>
    </xdr:from>
    <xdr:ext cx="762000" cy="259045"/>
    <xdr:sp macro="" textlink="">
      <xdr:nvSpPr>
        <xdr:cNvPr id="407" name="テキスト ボックス 406"/>
        <xdr:cNvSpPr txBox="1"/>
      </xdr:nvSpPr>
      <xdr:spPr>
        <a:xfrm>
          <a:off x="14020800" y="6420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88174</xdr:rowOff>
    </xdr:from>
    <xdr:to>
      <xdr:col>64</xdr:col>
      <xdr:colOff>152400</xdr:colOff>
      <xdr:row>39</xdr:row>
      <xdr:rowOff>18324</xdr:rowOff>
    </xdr:to>
    <xdr:sp macro="" textlink="">
      <xdr:nvSpPr>
        <xdr:cNvPr id="408" name="楕円 407"/>
        <xdr:cNvSpPr/>
      </xdr:nvSpPr>
      <xdr:spPr>
        <a:xfrm>
          <a:off x="13462000" y="6603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28501</xdr:rowOff>
    </xdr:from>
    <xdr:ext cx="762000" cy="259045"/>
    <xdr:sp macro="" textlink="">
      <xdr:nvSpPr>
        <xdr:cNvPr id="409" name="テキスト ボックス 408"/>
        <xdr:cNvSpPr txBox="1"/>
      </xdr:nvSpPr>
      <xdr:spPr>
        <a:xfrm>
          <a:off x="13131800" y="6372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これまで同様、地方債発行額を抑制することにより、将来負担比率は類似団体平均値を下回っている。今後は、子ども子育て関連経費の増や新たな公共施設の建設事業等も予定されている為、旺盛な財政需要が見込まれている。また、その他の新規事業とのバランスも勘案しながら地方債発行を抑制するとともに、充当可能財源である公共施設建設基金や学校建設基金の確保に努め、類似団体平均値を上回ることのないよう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19897</xdr:rowOff>
    </xdr:to>
    <xdr:cxnSp macro="">
      <xdr:nvCxnSpPr>
        <xdr:cNvPr id="440" name="直線コネクタ 439"/>
        <xdr:cNvCxnSpPr/>
      </xdr:nvCxnSpPr>
      <xdr:spPr>
        <a:xfrm flipV="1">
          <a:off x="17018000" y="2313214"/>
          <a:ext cx="0" cy="16500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163424</xdr:rowOff>
    </xdr:from>
    <xdr:ext cx="762000" cy="259045"/>
    <xdr:sp macro="" textlink="">
      <xdr:nvSpPr>
        <xdr:cNvPr id="441" name="将来負担の状況最小値テキスト"/>
        <xdr:cNvSpPr txBox="1"/>
      </xdr:nvSpPr>
      <xdr:spPr>
        <a:xfrm>
          <a:off x="17106900" y="3935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19897</xdr:rowOff>
    </xdr:from>
    <xdr:to>
      <xdr:col>81</xdr:col>
      <xdr:colOff>133350</xdr:colOff>
      <xdr:row>23</xdr:row>
      <xdr:rowOff>19897</xdr:rowOff>
    </xdr:to>
    <xdr:cxnSp macro="">
      <xdr:nvCxnSpPr>
        <xdr:cNvPr id="442" name="直線コネクタ 441"/>
        <xdr:cNvCxnSpPr/>
      </xdr:nvCxnSpPr>
      <xdr:spPr>
        <a:xfrm>
          <a:off x="16929100" y="3963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3"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24026</xdr:rowOff>
    </xdr:from>
    <xdr:ext cx="762000" cy="259045"/>
    <xdr:sp macro="" textlink="">
      <xdr:nvSpPr>
        <xdr:cNvPr id="445" name="将来負担の状況平均値テキスト"/>
        <xdr:cNvSpPr txBox="1"/>
      </xdr:nvSpPr>
      <xdr:spPr>
        <a:xfrm>
          <a:off x="17106900" y="22528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51949</xdr:rowOff>
    </xdr:from>
    <xdr:to>
      <xdr:col>81</xdr:col>
      <xdr:colOff>95250</xdr:colOff>
      <xdr:row>13</xdr:row>
      <xdr:rowOff>153549</xdr:rowOff>
    </xdr:to>
    <xdr:sp macro="" textlink="">
      <xdr:nvSpPr>
        <xdr:cNvPr id="446" name="フローチャート: 判断 445"/>
        <xdr:cNvSpPr/>
      </xdr:nvSpPr>
      <xdr:spPr>
        <a:xfrm>
          <a:off x="16967200" y="2280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86421</xdr:rowOff>
    </xdr:from>
    <xdr:to>
      <xdr:col>77</xdr:col>
      <xdr:colOff>95250</xdr:colOff>
      <xdr:row>14</xdr:row>
      <xdr:rowOff>16571</xdr:rowOff>
    </xdr:to>
    <xdr:sp macro="" textlink="">
      <xdr:nvSpPr>
        <xdr:cNvPr id="447" name="フローチャート: 判断 446"/>
        <xdr:cNvSpPr/>
      </xdr:nvSpPr>
      <xdr:spPr>
        <a:xfrm>
          <a:off x="16129000" y="231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26748</xdr:rowOff>
    </xdr:from>
    <xdr:ext cx="736600" cy="259045"/>
    <xdr:sp macro="" textlink="">
      <xdr:nvSpPr>
        <xdr:cNvPr id="448" name="テキスト ボックス 447"/>
        <xdr:cNvSpPr txBox="1"/>
      </xdr:nvSpPr>
      <xdr:spPr>
        <a:xfrm>
          <a:off x="15798800" y="2084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40217</xdr:rowOff>
    </xdr:from>
    <xdr:to>
      <xdr:col>73</xdr:col>
      <xdr:colOff>44450</xdr:colOff>
      <xdr:row>14</xdr:row>
      <xdr:rowOff>141817</xdr:rowOff>
    </xdr:to>
    <xdr:sp macro="" textlink="">
      <xdr:nvSpPr>
        <xdr:cNvPr id="449" name="フローチャート: 判断 448"/>
        <xdr:cNvSpPr/>
      </xdr:nvSpPr>
      <xdr:spPr>
        <a:xfrm>
          <a:off x="15240000" y="244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151994</xdr:rowOff>
    </xdr:from>
    <xdr:ext cx="762000" cy="259045"/>
    <xdr:sp macro="" textlink="">
      <xdr:nvSpPr>
        <xdr:cNvPr id="450" name="テキスト ボックス 449"/>
        <xdr:cNvSpPr txBox="1"/>
      </xdr:nvSpPr>
      <xdr:spPr>
        <a:xfrm>
          <a:off x="14909800" y="220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95371</xdr:rowOff>
    </xdr:from>
    <xdr:to>
      <xdr:col>68</xdr:col>
      <xdr:colOff>203200</xdr:colOff>
      <xdr:row>15</xdr:row>
      <xdr:rowOff>25521</xdr:rowOff>
    </xdr:to>
    <xdr:sp macro="" textlink="">
      <xdr:nvSpPr>
        <xdr:cNvPr id="451" name="フローチャート: 判断 450"/>
        <xdr:cNvSpPr/>
      </xdr:nvSpPr>
      <xdr:spPr>
        <a:xfrm>
          <a:off x="14351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35698</xdr:rowOff>
    </xdr:from>
    <xdr:ext cx="762000" cy="259045"/>
    <xdr:sp macro="" textlink="">
      <xdr:nvSpPr>
        <xdr:cNvPr id="452" name="テキスト ボックス 451"/>
        <xdr:cNvSpPr txBox="1"/>
      </xdr:nvSpPr>
      <xdr:spPr>
        <a:xfrm>
          <a:off x="14020800" y="226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71241</xdr:rowOff>
    </xdr:from>
    <xdr:to>
      <xdr:col>64</xdr:col>
      <xdr:colOff>152400</xdr:colOff>
      <xdr:row>15</xdr:row>
      <xdr:rowOff>1391</xdr:rowOff>
    </xdr:to>
    <xdr:sp macro="" textlink="">
      <xdr:nvSpPr>
        <xdr:cNvPr id="453" name="フローチャート: 判断 452"/>
        <xdr:cNvSpPr/>
      </xdr:nvSpPr>
      <xdr:spPr>
        <a:xfrm>
          <a:off x="13462000" y="2471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11568</xdr:rowOff>
    </xdr:from>
    <xdr:ext cx="762000" cy="259045"/>
    <xdr:sp macro="" textlink="">
      <xdr:nvSpPr>
        <xdr:cNvPr id="454" name="テキスト ボックス 453"/>
        <xdr:cNvSpPr txBox="1"/>
      </xdr:nvSpPr>
      <xdr:spPr>
        <a:xfrm>
          <a:off x="13131800" y="2240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沖縄県読谷村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42,041
41,249
35.28
21,396,603
20,667,484
594,044
8,519,750
8,217,586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人件費は、</a:t>
          </a:r>
          <a:r>
            <a:rPr lang="en-US" altLang="ja-JP" sz="1100" b="0" i="0" baseline="0">
              <a:solidFill>
                <a:schemeClr val="dk1"/>
              </a:solidFill>
              <a:effectLst/>
              <a:latin typeface="+mn-lt"/>
              <a:ea typeface="+mn-ea"/>
              <a:cs typeface="+mn-cs"/>
            </a:rPr>
            <a:t>R3</a:t>
          </a:r>
          <a:r>
            <a:rPr lang="ja-JP" altLang="en-US" sz="1100" b="0" i="0" baseline="0">
              <a:solidFill>
                <a:schemeClr val="dk1"/>
              </a:solidFill>
              <a:effectLst/>
              <a:latin typeface="+mn-lt"/>
              <a:ea typeface="+mn-ea"/>
              <a:cs typeface="+mn-cs"/>
            </a:rPr>
            <a:t>年度に</a:t>
          </a:r>
          <a:r>
            <a:rPr lang="ja-JP" altLang="ja-JP" sz="1100" b="0" i="0" baseline="0">
              <a:solidFill>
                <a:schemeClr val="dk1"/>
              </a:solidFill>
              <a:effectLst/>
              <a:latin typeface="+mn-lt"/>
              <a:ea typeface="+mn-ea"/>
              <a:cs typeface="+mn-cs"/>
            </a:rPr>
            <a:t>診療所指定管理制度移行に伴う影響から</a:t>
          </a:r>
          <a:r>
            <a:rPr lang="en-US" altLang="ja-JP" sz="1100" b="0" i="0" baseline="0">
              <a:solidFill>
                <a:schemeClr val="dk1"/>
              </a:solidFill>
              <a:effectLst/>
              <a:latin typeface="+mn-lt"/>
              <a:ea typeface="+mn-ea"/>
              <a:cs typeface="+mn-cs"/>
            </a:rPr>
            <a:t>0.9</a:t>
          </a:r>
          <a:r>
            <a:rPr lang="ja-JP" altLang="ja-JP" sz="1100" b="0" i="0" baseline="0">
              <a:solidFill>
                <a:schemeClr val="dk1"/>
              </a:solidFill>
              <a:effectLst/>
              <a:latin typeface="+mn-lt"/>
              <a:ea typeface="+mn-ea"/>
              <a:cs typeface="+mn-cs"/>
            </a:rPr>
            <a:t>％の減となった。今後も定員適正化計画により職員の定数管理や適正配置を行うことで、義務的経費の負担軽減を図る。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168148</xdr:rowOff>
    </xdr:from>
    <xdr:to>
      <xdr:col>24</xdr:col>
      <xdr:colOff>25400</xdr:colOff>
      <xdr:row>40</xdr:row>
      <xdr:rowOff>136144</xdr:rowOff>
    </xdr:to>
    <xdr:cxnSp macro="">
      <xdr:nvCxnSpPr>
        <xdr:cNvPr id="59" name="直線コネクタ 58"/>
        <xdr:cNvCxnSpPr/>
      </xdr:nvCxnSpPr>
      <xdr:spPr>
        <a:xfrm flipV="1">
          <a:off x="4826000" y="5997448"/>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108221</xdr:rowOff>
    </xdr:from>
    <xdr:ext cx="762000" cy="259045"/>
    <xdr:sp macro="" textlink="">
      <xdr:nvSpPr>
        <xdr:cNvPr id="60" name="人件費最小値テキスト"/>
        <xdr:cNvSpPr txBox="1"/>
      </xdr:nvSpPr>
      <xdr:spPr>
        <a:xfrm>
          <a:off x="4914900" y="696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136144</xdr:rowOff>
    </xdr:from>
    <xdr:to>
      <xdr:col>24</xdr:col>
      <xdr:colOff>114300</xdr:colOff>
      <xdr:row>40</xdr:row>
      <xdr:rowOff>136144</xdr:rowOff>
    </xdr:to>
    <xdr:cxnSp macro="">
      <xdr:nvCxnSpPr>
        <xdr:cNvPr id="61" name="直線コネクタ 60"/>
        <xdr:cNvCxnSpPr/>
      </xdr:nvCxnSpPr>
      <xdr:spPr>
        <a:xfrm>
          <a:off x="4737100" y="6994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83075</xdr:rowOff>
    </xdr:from>
    <xdr:ext cx="762000" cy="259045"/>
    <xdr:sp macro="" textlink="">
      <xdr:nvSpPr>
        <xdr:cNvPr id="62" name="人件費最大値テキスト"/>
        <xdr:cNvSpPr txBox="1"/>
      </xdr:nvSpPr>
      <xdr:spPr>
        <a:xfrm>
          <a:off x="4914900" y="574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168148</xdr:rowOff>
    </xdr:from>
    <xdr:to>
      <xdr:col>24</xdr:col>
      <xdr:colOff>114300</xdr:colOff>
      <xdr:row>34</xdr:row>
      <xdr:rowOff>168148</xdr:rowOff>
    </xdr:to>
    <xdr:cxnSp macro="">
      <xdr:nvCxnSpPr>
        <xdr:cNvPr id="63" name="直線コネクタ 62"/>
        <xdr:cNvCxnSpPr/>
      </xdr:nvCxnSpPr>
      <xdr:spPr>
        <a:xfrm>
          <a:off x="4737100" y="5997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19558</xdr:rowOff>
    </xdr:from>
    <xdr:to>
      <xdr:col>24</xdr:col>
      <xdr:colOff>25400</xdr:colOff>
      <xdr:row>37</xdr:row>
      <xdr:rowOff>24130</xdr:rowOff>
    </xdr:to>
    <xdr:cxnSp macro="">
      <xdr:nvCxnSpPr>
        <xdr:cNvPr id="64" name="直線コネクタ 63"/>
        <xdr:cNvCxnSpPr/>
      </xdr:nvCxnSpPr>
      <xdr:spPr>
        <a:xfrm flipV="1">
          <a:off x="3987800" y="636320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133875</xdr:rowOff>
    </xdr:from>
    <xdr:ext cx="762000" cy="259045"/>
    <xdr:sp macro="" textlink="">
      <xdr:nvSpPr>
        <xdr:cNvPr id="65" name="人件費平均値テキスト"/>
        <xdr:cNvSpPr txBox="1"/>
      </xdr:nvSpPr>
      <xdr:spPr>
        <a:xfrm>
          <a:off x="4914900" y="6134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117348</xdr:rowOff>
    </xdr:from>
    <xdr:to>
      <xdr:col>24</xdr:col>
      <xdr:colOff>76200</xdr:colOff>
      <xdr:row>37</xdr:row>
      <xdr:rowOff>47498</xdr:rowOff>
    </xdr:to>
    <xdr:sp macro="" textlink="">
      <xdr:nvSpPr>
        <xdr:cNvPr id="66" name="フローチャート: 判断 65"/>
        <xdr:cNvSpPr/>
      </xdr:nvSpPr>
      <xdr:spPr>
        <a:xfrm>
          <a:off x="47752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24130</xdr:rowOff>
    </xdr:from>
    <xdr:to>
      <xdr:col>19</xdr:col>
      <xdr:colOff>187325</xdr:colOff>
      <xdr:row>37</xdr:row>
      <xdr:rowOff>65278</xdr:rowOff>
    </xdr:to>
    <xdr:cxnSp macro="">
      <xdr:nvCxnSpPr>
        <xdr:cNvPr id="67" name="直線コネクタ 66"/>
        <xdr:cNvCxnSpPr/>
      </xdr:nvCxnSpPr>
      <xdr:spPr>
        <a:xfrm flipV="1">
          <a:off x="3098800" y="636778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89916</xdr:rowOff>
    </xdr:from>
    <xdr:to>
      <xdr:col>20</xdr:col>
      <xdr:colOff>38100</xdr:colOff>
      <xdr:row>37</xdr:row>
      <xdr:rowOff>20066</xdr:rowOff>
    </xdr:to>
    <xdr:sp macro="" textlink="">
      <xdr:nvSpPr>
        <xdr:cNvPr id="68" name="フローチャート: 判断 67"/>
        <xdr:cNvSpPr/>
      </xdr:nvSpPr>
      <xdr:spPr>
        <a:xfrm>
          <a:off x="3937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30243</xdr:rowOff>
    </xdr:from>
    <xdr:ext cx="736600" cy="259045"/>
    <xdr:sp macro="" textlink="">
      <xdr:nvSpPr>
        <xdr:cNvPr id="69" name="テキスト ボックス 68"/>
        <xdr:cNvSpPr txBox="1"/>
      </xdr:nvSpPr>
      <xdr:spPr>
        <a:xfrm>
          <a:off x="3606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154432</xdr:rowOff>
    </xdr:from>
    <xdr:to>
      <xdr:col>15</xdr:col>
      <xdr:colOff>98425</xdr:colOff>
      <xdr:row>37</xdr:row>
      <xdr:rowOff>65278</xdr:rowOff>
    </xdr:to>
    <xdr:cxnSp macro="">
      <xdr:nvCxnSpPr>
        <xdr:cNvPr id="70" name="直線コネクタ 69"/>
        <xdr:cNvCxnSpPr/>
      </xdr:nvCxnSpPr>
      <xdr:spPr>
        <a:xfrm>
          <a:off x="2209800" y="6326632"/>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158496</xdr:rowOff>
    </xdr:from>
    <xdr:to>
      <xdr:col>15</xdr:col>
      <xdr:colOff>149225</xdr:colOff>
      <xdr:row>37</xdr:row>
      <xdr:rowOff>88646</xdr:rowOff>
    </xdr:to>
    <xdr:sp macro="" textlink="">
      <xdr:nvSpPr>
        <xdr:cNvPr id="71" name="フローチャート: 判断 70"/>
        <xdr:cNvSpPr/>
      </xdr:nvSpPr>
      <xdr:spPr>
        <a:xfrm>
          <a:off x="3048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98823</xdr:rowOff>
    </xdr:from>
    <xdr:ext cx="762000" cy="259045"/>
    <xdr:sp macro="" textlink="">
      <xdr:nvSpPr>
        <xdr:cNvPr id="72" name="テキスト ボックス 71"/>
        <xdr:cNvSpPr txBox="1"/>
      </xdr:nvSpPr>
      <xdr:spPr>
        <a:xfrm>
          <a:off x="2717800" y="609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154432</xdr:rowOff>
    </xdr:from>
    <xdr:to>
      <xdr:col>11</xdr:col>
      <xdr:colOff>9525</xdr:colOff>
      <xdr:row>36</xdr:row>
      <xdr:rowOff>168148</xdr:rowOff>
    </xdr:to>
    <xdr:cxnSp macro="">
      <xdr:nvCxnSpPr>
        <xdr:cNvPr id="73" name="直線コネクタ 72"/>
        <xdr:cNvCxnSpPr/>
      </xdr:nvCxnSpPr>
      <xdr:spPr>
        <a:xfrm flipV="1">
          <a:off x="1320800" y="632663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85344</xdr:rowOff>
    </xdr:from>
    <xdr:to>
      <xdr:col>11</xdr:col>
      <xdr:colOff>60325</xdr:colOff>
      <xdr:row>37</xdr:row>
      <xdr:rowOff>15494</xdr:rowOff>
    </xdr:to>
    <xdr:sp macro="" textlink="">
      <xdr:nvSpPr>
        <xdr:cNvPr id="74" name="フローチャート: 判断 73"/>
        <xdr:cNvSpPr/>
      </xdr:nvSpPr>
      <xdr:spPr>
        <a:xfrm>
          <a:off x="2159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25671</xdr:rowOff>
    </xdr:from>
    <xdr:ext cx="762000" cy="259045"/>
    <xdr:sp macro="" textlink="">
      <xdr:nvSpPr>
        <xdr:cNvPr id="75" name="テキスト ボックス 74"/>
        <xdr:cNvSpPr txBox="1"/>
      </xdr:nvSpPr>
      <xdr:spPr>
        <a:xfrm>
          <a:off x="1828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89916</xdr:rowOff>
    </xdr:from>
    <xdr:to>
      <xdr:col>6</xdr:col>
      <xdr:colOff>171450</xdr:colOff>
      <xdr:row>37</xdr:row>
      <xdr:rowOff>20066</xdr:rowOff>
    </xdr:to>
    <xdr:sp macro="" textlink="">
      <xdr:nvSpPr>
        <xdr:cNvPr id="76" name="フローチャート: 判断 75"/>
        <xdr:cNvSpPr/>
      </xdr:nvSpPr>
      <xdr:spPr>
        <a:xfrm>
          <a:off x="1270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30243</xdr:rowOff>
    </xdr:from>
    <xdr:ext cx="762000" cy="259045"/>
    <xdr:sp macro="" textlink="">
      <xdr:nvSpPr>
        <xdr:cNvPr id="77" name="テキスト ボックス 76"/>
        <xdr:cNvSpPr txBox="1"/>
      </xdr:nvSpPr>
      <xdr:spPr>
        <a:xfrm>
          <a:off x="939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140208</xdr:rowOff>
    </xdr:from>
    <xdr:to>
      <xdr:col>24</xdr:col>
      <xdr:colOff>76200</xdr:colOff>
      <xdr:row>37</xdr:row>
      <xdr:rowOff>70358</xdr:rowOff>
    </xdr:to>
    <xdr:sp macro="" textlink="">
      <xdr:nvSpPr>
        <xdr:cNvPr id="83" name="楕円 82"/>
        <xdr:cNvSpPr/>
      </xdr:nvSpPr>
      <xdr:spPr>
        <a:xfrm>
          <a:off x="47752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112285</xdr:rowOff>
    </xdr:from>
    <xdr:ext cx="762000" cy="259045"/>
    <xdr:sp macro="" textlink="">
      <xdr:nvSpPr>
        <xdr:cNvPr id="84" name="人件費該当値テキスト"/>
        <xdr:cNvSpPr txBox="1"/>
      </xdr:nvSpPr>
      <xdr:spPr>
        <a:xfrm>
          <a:off x="49149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144780</xdr:rowOff>
    </xdr:from>
    <xdr:to>
      <xdr:col>20</xdr:col>
      <xdr:colOff>38100</xdr:colOff>
      <xdr:row>37</xdr:row>
      <xdr:rowOff>74930</xdr:rowOff>
    </xdr:to>
    <xdr:sp macro="" textlink="">
      <xdr:nvSpPr>
        <xdr:cNvPr id="85" name="楕円 84"/>
        <xdr:cNvSpPr/>
      </xdr:nvSpPr>
      <xdr:spPr>
        <a:xfrm>
          <a:off x="3937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59707</xdr:rowOff>
    </xdr:from>
    <xdr:ext cx="736600" cy="259045"/>
    <xdr:sp macro="" textlink="">
      <xdr:nvSpPr>
        <xdr:cNvPr id="86" name="テキスト ボックス 85"/>
        <xdr:cNvSpPr txBox="1"/>
      </xdr:nvSpPr>
      <xdr:spPr>
        <a:xfrm>
          <a:off x="3606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14478</xdr:rowOff>
    </xdr:from>
    <xdr:to>
      <xdr:col>15</xdr:col>
      <xdr:colOff>149225</xdr:colOff>
      <xdr:row>37</xdr:row>
      <xdr:rowOff>116078</xdr:rowOff>
    </xdr:to>
    <xdr:sp macro="" textlink="">
      <xdr:nvSpPr>
        <xdr:cNvPr id="87" name="楕円 86"/>
        <xdr:cNvSpPr/>
      </xdr:nvSpPr>
      <xdr:spPr>
        <a:xfrm>
          <a:off x="3048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100855</xdr:rowOff>
    </xdr:from>
    <xdr:ext cx="762000" cy="259045"/>
    <xdr:sp macro="" textlink="">
      <xdr:nvSpPr>
        <xdr:cNvPr id="88" name="テキスト ボックス 87"/>
        <xdr:cNvSpPr txBox="1"/>
      </xdr:nvSpPr>
      <xdr:spPr>
        <a:xfrm>
          <a:off x="2717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103632</xdr:rowOff>
    </xdr:from>
    <xdr:to>
      <xdr:col>11</xdr:col>
      <xdr:colOff>60325</xdr:colOff>
      <xdr:row>37</xdr:row>
      <xdr:rowOff>33782</xdr:rowOff>
    </xdr:to>
    <xdr:sp macro="" textlink="">
      <xdr:nvSpPr>
        <xdr:cNvPr id="89" name="楕円 88"/>
        <xdr:cNvSpPr/>
      </xdr:nvSpPr>
      <xdr:spPr>
        <a:xfrm>
          <a:off x="2159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18559</xdr:rowOff>
    </xdr:from>
    <xdr:ext cx="762000" cy="259045"/>
    <xdr:sp macro="" textlink="">
      <xdr:nvSpPr>
        <xdr:cNvPr id="90" name="テキスト ボックス 89"/>
        <xdr:cNvSpPr txBox="1"/>
      </xdr:nvSpPr>
      <xdr:spPr>
        <a:xfrm>
          <a:off x="1828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117348</xdr:rowOff>
    </xdr:from>
    <xdr:to>
      <xdr:col>6</xdr:col>
      <xdr:colOff>171450</xdr:colOff>
      <xdr:row>37</xdr:row>
      <xdr:rowOff>47498</xdr:rowOff>
    </xdr:to>
    <xdr:sp macro="" textlink="">
      <xdr:nvSpPr>
        <xdr:cNvPr id="91" name="楕円 90"/>
        <xdr:cNvSpPr/>
      </xdr:nvSpPr>
      <xdr:spPr>
        <a:xfrm>
          <a:off x="1270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32275</xdr:rowOff>
    </xdr:from>
    <xdr:ext cx="762000" cy="259045"/>
    <xdr:sp macro="" textlink="">
      <xdr:nvSpPr>
        <xdr:cNvPr id="92" name="テキスト ボックス 91"/>
        <xdr:cNvSpPr txBox="1"/>
      </xdr:nvSpPr>
      <xdr:spPr>
        <a:xfrm>
          <a:off x="939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物件費は、</a:t>
          </a:r>
          <a:r>
            <a:rPr lang="ja-JP" altLang="en-US" sz="1100" b="0" i="0" baseline="0">
              <a:solidFill>
                <a:schemeClr val="dk1"/>
              </a:solidFill>
              <a:effectLst/>
              <a:latin typeface="+mn-lt"/>
              <a:ea typeface="+mn-ea"/>
              <a:cs typeface="+mn-cs"/>
            </a:rPr>
            <a:t>新型コロナウイルス感染症関連の影響</a:t>
          </a:r>
          <a:r>
            <a:rPr lang="ja-JP" altLang="ja-JP" sz="1100" b="0" i="0" baseline="0">
              <a:solidFill>
                <a:schemeClr val="dk1"/>
              </a:solidFill>
              <a:effectLst/>
              <a:latin typeface="+mn-lt"/>
              <a:ea typeface="+mn-ea"/>
              <a:cs typeface="+mn-cs"/>
            </a:rPr>
            <a:t>により</a:t>
          </a:r>
          <a:r>
            <a:rPr lang="en-US" altLang="ja-JP" sz="1100" b="0" i="0" baseline="0">
              <a:solidFill>
                <a:schemeClr val="dk1"/>
              </a:solidFill>
              <a:effectLst/>
              <a:latin typeface="+mn-lt"/>
              <a:ea typeface="+mn-ea"/>
              <a:cs typeface="+mn-cs"/>
            </a:rPr>
            <a:t>1.4</a:t>
          </a:r>
          <a:r>
            <a:rPr lang="ja-JP" altLang="ja-JP" sz="1100" b="0" i="0" baseline="0">
              <a:solidFill>
                <a:schemeClr val="dk1"/>
              </a:solidFill>
              <a:effectLst/>
              <a:latin typeface="+mn-lt"/>
              <a:ea typeface="+mn-ea"/>
              <a:cs typeface="+mn-cs"/>
            </a:rPr>
            <a:t>％の</a:t>
          </a:r>
          <a:r>
            <a:rPr lang="ja-JP" altLang="en-US" sz="1100" b="0" i="0" baseline="0">
              <a:solidFill>
                <a:schemeClr val="dk1"/>
              </a:solidFill>
              <a:effectLst/>
              <a:latin typeface="+mn-lt"/>
              <a:ea typeface="+mn-ea"/>
              <a:cs typeface="+mn-cs"/>
            </a:rPr>
            <a:t>増</a:t>
          </a:r>
          <a:r>
            <a:rPr lang="ja-JP" altLang="ja-JP" sz="1100" b="0" i="0" baseline="0">
              <a:solidFill>
                <a:schemeClr val="dk1"/>
              </a:solidFill>
              <a:effectLst/>
              <a:latin typeface="+mn-lt"/>
              <a:ea typeface="+mn-ea"/>
              <a:cs typeface="+mn-cs"/>
            </a:rPr>
            <a:t>となっている。施設の維持管理等により数値が悪化することがないよう、引き続き事業見直し等を行い、類似団体平均値を上回ることのないよう歳出削減に努める。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5842</xdr:rowOff>
    </xdr:from>
    <xdr:to>
      <xdr:col>82</xdr:col>
      <xdr:colOff>107950</xdr:colOff>
      <xdr:row>21</xdr:row>
      <xdr:rowOff>161290</xdr:rowOff>
    </xdr:to>
    <xdr:cxnSp macro="">
      <xdr:nvCxnSpPr>
        <xdr:cNvPr id="118" name="直線コネクタ 117"/>
        <xdr:cNvCxnSpPr/>
      </xdr:nvCxnSpPr>
      <xdr:spPr>
        <a:xfrm flipV="1">
          <a:off x="16510000" y="2234692"/>
          <a:ext cx="0" cy="1527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19" name="物件費最小値テキスト"/>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0" name="直線コネクタ 119"/>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92219</xdr:rowOff>
    </xdr:from>
    <xdr:ext cx="762000" cy="259045"/>
    <xdr:sp macro="" textlink="">
      <xdr:nvSpPr>
        <xdr:cNvPr id="121" name="物件費最大値テキスト"/>
        <xdr:cNvSpPr txBox="1"/>
      </xdr:nvSpPr>
      <xdr:spPr>
        <a:xfrm>
          <a:off x="16598900" y="1978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5842</xdr:rowOff>
    </xdr:from>
    <xdr:to>
      <xdr:col>82</xdr:col>
      <xdr:colOff>196850</xdr:colOff>
      <xdr:row>13</xdr:row>
      <xdr:rowOff>5842</xdr:rowOff>
    </xdr:to>
    <xdr:cxnSp macro="">
      <xdr:nvCxnSpPr>
        <xdr:cNvPr id="122" name="直線コネクタ 121"/>
        <xdr:cNvCxnSpPr/>
      </xdr:nvCxnSpPr>
      <xdr:spPr>
        <a:xfrm>
          <a:off x="16421100" y="2234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127000</xdr:rowOff>
    </xdr:from>
    <xdr:to>
      <xdr:col>82</xdr:col>
      <xdr:colOff>107950</xdr:colOff>
      <xdr:row>15</xdr:row>
      <xdr:rowOff>83566</xdr:rowOff>
    </xdr:to>
    <xdr:cxnSp macro="">
      <xdr:nvCxnSpPr>
        <xdr:cNvPr id="123" name="直線コネクタ 122"/>
        <xdr:cNvCxnSpPr/>
      </xdr:nvCxnSpPr>
      <xdr:spPr>
        <a:xfrm>
          <a:off x="15671800" y="2527300"/>
          <a:ext cx="8382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98569</xdr:rowOff>
    </xdr:from>
    <xdr:ext cx="762000" cy="259045"/>
    <xdr:sp macro="" textlink="">
      <xdr:nvSpPr>
        <xdr:cNvPr id="124" name="物件費平均値テキスト"/>
        <xdr:cNvSpPr txBox="1"/>
      </xdr:nvSpPr>
      <xdr:spPr>
        <a:xfrm>
          <a:off x="16598900" y="2841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126492</xdr:rowOff>
    </xdr:from>
    <xdr:to>
      <xdr:col>82</xdr:col>
      <xdr:colOff>158750</xdr:colOff>
      <xdr:row>17</xdr:row>
      <xdr:rowOff>56642</xdr:rowOff>
    </xdr:to>
    <xdr:sp macro="" textlink="">
      <xdr:nvSpPr>
        <xdr:cNvPr id="125" name="フローチャート: 判断 124"/>
        <xdr:cNvSpPr/>
      </xdr:nvSpPr>
      <xdr:spPr>
        <a:xfrm>
          <a:off x="164592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127000</xdr:rowOff>
    </xdr:from>
    <xdr:to>
      <xdr:col>78</xdr:col>
      <xdr:colOff>69850</xdr:colOff>
      <xdr:row>14</xdr:row>
      <xdr:rowOff>163576</xdr:rowOff>
    </xdr:to>
    <xdr:cxnSp macro="">
      <xdr:nvCxnSpPr>
        <xdr:cNvPr id="126" name="直線コネクタ 125"/>
        <xdr:cNvCxnSpPr/>
      </xdr:nvCxnSpPr>
      <xdr:spPr>
        <a:xfrm flipV="1">
          <a:off x="14782800" y="252730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16764</xdr:rowOff>
    </xdr:from>
    <xdr:to>
      <xdr:col>78</xdr:col>
      <xdr:colOff>120650</xdr:colOff>
      <xdr:row>16</xdr:row>
      <xdr:rowOff>118364</xdr:rowOff>
    </xdr:to>
    <xdr:sp macro="" textlink="">
      <xdr:nvSpPr>
        <xdr:cNvPr id="127" name="フローチャート: 判断 126"/>
        <xdr:cNvSpPr/>
      </xdr:nvSpPr>
      <xdr:spPr>
        <a:xfrm>
          <a:off x="15621000" y="275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103141</xdr:rowOff>
    </xdr:from>
    <xdr:ext cx="736600" cy="259045"/>
    <xdr:sp macro="" textlink="">
      <xdr:nvSpPr>
        <xdr:cNvPr id="128" name="テキスト ボックス 127"/>
        <xdr:cNvSpPr txBox="1"/>
      </xdr:nvSpPr>
      <xdr:spPr>
        <a:xfrm>
          <a:off x="15290800" y="2846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163576</xdr:rowOff>
    </xdr:from>
    <xdr:to>
      <xdr:col>73</xdr:col>
      <xdr:colOff>180975</xdr:colOff>
      <xdr:row>16</xdr:row>
      <xdr:rowOff>76708</xdr:rowOff>
    </xdr:to>
    <xdr:cxnSp macro="">
      <xdr:nvCxnSpPr>
        <xdr:cNvPr id="129" name="直線コネクタ 128"/>
        <xdr:cNvCxnSpPr/>
      </xdr:nvCxnSpPr>
      <xdr:spPr>
        <a:xfrm flipV="1">
          <a:off x="13893800" y="2563876"/>
          <a:ext cx="889000" cy="25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80772</xdr:rowOff>
    </xdr:from>
    <xdr:to>
      <xdr:col>74</xdr:col>
      <xdr:colOff>31750</xdr:colOff>
      <xdr:row>17</xdr:row>
      <xdr:rowOff>10922</xdr:rowOff>
    </xdr:to>
    <xdr:sp macro="" textlink="">
      <xdr:nvSpPr>
        <xdr:cNvPr id="130" name="フローチャート: 判断 129"/>
        <xdr:cNvSpPr/>
      </xdr:nvSpPr>
      <xdr:spPr>
        <a:xfrm>
          <a:off x="147320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167149</xdr:rowOff>
    </xdr:from>
    <xdr:ext cx="762000" cy="259045"/>
    <xdr:sp macro="" textlink="">
      <xdr:nvSpPr>
        <xdr:cNvPr id="131" name="テキスト ボックス 130"/>
        <xdr:cNvSpPr txBox="1"/>
      </xdr:nvSpPr>
      <xdr:spPr>
        <a:xfrm>
          <a:off x="14401800" y="291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67564</xdr:rowOff>
    </xdr:from>
    <xdr:to>
      <xdr:col>69</xdr:col>
      <xdr:colOff>92075</xdr:colOff>
      <xdr:row>16</xdr:row>
      <xdr:rowOff>76708</xdr:rowOff>
    </xdr:to>
    <xdr:cxnSp macro="">
      <xdr:nvCxnSpPr>
        <xdr:cNvPr id="132" name="直線コネクタ 131"/>
        <xdr:cNvCxnSpPr/>
      </xdr:nvCxnSpPr>
      <xdr:spPr>
        <a:xfrm>
          <a:off x="13004800" y="281076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37338</xdr:rowOff>
    </xdr:from>
    <xdr:to>
      <xdr:col>69</xdr:col>
      <xdr:colOff>142875</xdr:colOff>
      <xdr:row>17</xdr:row>
      <xdr:rowOff>138938</xdr:rowOff>
    </xdr:to>
    <xdr:sp macro="" textlink="">
      <xdr:nvSpPr>
        <xdr:cNvPr id="133" name="フローチャート: 判断 132"/>
        <xdr:cNvSpPr/>
      </xdr:nvSpPr>
      <xdr:spPr>
        <a:xfrm>
          <a:off x="138430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123715</xdr:rowOff>
    </xdr:from>
    <xdr:ext cx="762000" cy="259045"/>
    <xdr:sp macro="" textlink="">
      <xdr:nvSpPr>
        <xdr:cNvPr id="134" name="テキスト ボックス 133"/>
        <xdr:cNvSpPr txBox="1"/>
      </xdr:nvSpPr>
      <xdr:spPr>
        <a:xfrm>
          <a:off x="13512800" y="303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163068</xdr:rowOff>
    </xdr:from>
    <xdr:to>
      <xdr:col>65</xdr:col>
      <xdr:colOff>53975</xdr:colOff>
      <xdr:row>17</xdr:row>
      <xdr:rowOff>93218</xdr:rowOff>
    </xdr:to>
    <xdr:sp macro="" textlink="">
      <xdr:nvSpPr>
        <xdr:cNvPr id="135" name="フローチャート: 判断 134"/>
        <xdr:cNvSpPr/>
      </xdr:nvSpPr>
      <xdr:spPr>
        <a:xfrm>
          <a:off x="12954000" y="2906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77995</xdr:rowOff>
    </xdr:from>
    <xdr:ext cx="762000" cy="259045"/>
    <xdr:sp macro="" textlink="">
      <xdr:nvSpPr>
        <xdr:cNvPr id="136" name="テキスト ボックス 135"/>
        <xdr:cNvSpPr txBox="1"/>
      </xdr:nvSpPr>
      <xdr:spPr>
        <a:xfrm>
          <a:off x="12623800" y="2992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32766</xdr:rowOff>
    </xdr:from>
    <xdr:to>
      <xdr:col>82</xdr:col>
      <xdr:colOff>158750</xdr:colOff>
      <xdr:row>15</xdr:row>
      <xdr:rowOff>134366</xdr:rowOff>
    </xdr:to>
    <xdr:sp macro="" textlink="">
      <xdr:nvSpPr>
        <xdr:cNvPr id="142" name="楕円 141"/>
        <xdr:cNvSpPr/>
      </xdr:nvSpPr>
      <xdr:spPr>
        <a:xfrm>
          <a:off x="16459200" y="2604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49293</xdr:rowOff>
    </xdr:from>
    <xdr:ext cx="762000" cy="259045"/>
    <xdr:sp macro="" textlink="">
      <xdr:nvSpPr>
        <xdr:cNvPr id="143" name="物件費該当値テキスト"/>
        <xdr:cNvSpPr txBox="1"/>
      </xdr:nvSpPr>
      <xdr:spPr>
        <a:xfrm>
          <a:off x="16598900" y="2449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76200</xdr:rowOff>
    </xdr:from>
    <xdr:to>
      <xdr:col>78</xdr:col>
      <xdr:colOff>120650</xdr:colOff>
      <xdr:row>15</xdr:row>
      <xdr:rowOff>6350</xdr:rowOff>
    </xdr:to>
    <xdr:sp macro="" textlink="">
      <xdr:nvSpPr>
        <xdr:cNvPr id="144" name="楕円 143"/>
        <xdr:cNvSpPr/>
      </xdr:nvSpPr>
      <xdr:spPr>
        <a:xfrm>
          <a:off x="15621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16527</xdr:rowOff>
    </xdr:from>
    <xdr:ext cx="736600" cy="259045"/>
    <xdr:sp macro="" textlink="">
      <xdr:nvSpPr>
        <xdr:cNvPr id="145" name="テキスト ボックス 144"/>
        <xdr:cNvSpPr txBox="1"/>
      </xdr:nvSpPr>
      <xdr:spPr>
        <a:xfrm>
          <a:off x="15290800" y="224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112776</xdr:rowOff>
    </xdr:from>
    <xdr:to>
      <xdr:col>74</xdr:col>
      <xdr:colOff>31750</xdr:colOff>
      <xdr:row>15</xdr:row>
      <xdr:rowOff>42926</xdr:rowOff>
    </xdr:to>
    <xdr:sp macro="" textlink="">
      <xdr:nvSpPr>
        <xdr:cNvPr id="146" name="楕円 145"/>
        <xdr:cNvSpPr/>
      </xdr:nvSpPr>
      <xdr:spPr>
        <a:xfrm>
          <a:off x="14732000" y="2513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53103</xdr:rowOff>
    </xdr:from>
    <xdr:ext cx="762000" cy="259045"/>
    <xdr:sp macro="" textlink="">
      <xdr:nvSpPr>
        <xdr:cNvPr id="147" name="テキスト ボックス 146"/>
        <xdr:cNvSpPr txBox="1"/>
      </xdr:nvSpPr>
      <xdr:spPr>
        <a:xfrm>
          <a:off x="14401800" y="2281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25908</xdr:rowOff>
    </xdr:from>
    <xdr:to>
      <xdr:col>69</xdr:col>
      <xdr:colOff>142875</xdr:colOff>
      <xdr:row>16</xdr:row>
      <xdr:rowOff>127508</xdr:rowOff>
    </xdr:to>
    <xdr:sp macro="" textlink="">
      <xdr:nvSpPr>
        <xdr:cNvPr id="148" name="楕円 147"/>
        <xdr:cNvSpPr/>
      </xdr:nvSpPr>
      <xdr:spPr>
        <a:xfrm>
          <a:off x="13843000" y="2769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137685</xdr:rowOff>
    </xdr:from>
    <xdr:ext cx="762000" cy="259045"/>
    <xdr:sp macro="" textlink="">
      <xdr:nvSpPr>
        <xdr:cNvPr id="149" name="テキスト ボックス 148"/>
        <xdr:cNvSpPr txBox="1"/>
      </xdr:nvSpPr>
      <xdr:spPr>
        <a:xfrm>
          <a:off x="13512800" y="2537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16764</xdr:rowOff>
    </xdr:from>
    <xdr:to>
      <xdr:col>65</xdr:col>
      <xdr:colOff>53975</xdr:colOff>
      <xdr:row>16</xdr:row>
      <xdr:rowOff>118364</xdr:rowOff>
    </xdr:to>
    <xdr:sp macro="" textlink="">
      <xdr:nvSpPr>
        <xdr:cNvPr id="150" name="楕円 149"/>
        <xdr:cNvSpPr/>
      </xdr:nvSpPr>
      <xdr:spPr>
        <a:xfrm>
          <a:off x="12954000" y="275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128541</xdr:rowOff>
    </xdr:from>
    <xdr:ext cx="762000" cy="259045"/>
    <xdr:sp macro="" textlink="">
      <xdr:nvSpPr>
        <xdr:cNvPr id="151" name="テキスト ボックス 150"/>
        <xdr:cNvSpPr txBox="1"/>
      </xdr:nvSpPr>
      <xdr:spPr>
        <a:xfrm>
          <a:off x="12623800" y="2528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扶助費は、認可保育園運営負担金や障害介護給付等の影響により</a:t>
          </a:r>
          <a:r>
            <a:rPr lang="ja-JP" altLang="en-US" sz="1100" b="0" i="0" baseline="0">
              <a:solidFill>
                <a:schemeClr val="dk1"/>
              </a:solidFill>
              <a:effectLst/>
              <a:latin typeface="+mn-lt"/>
              <a:ea typeface="+mn-ea"/>
              <a:cs typeface="+mn-cs"/>
            </a:rPr>
            <a:t>類似団体平均値を上回っている</a:t>
          </a:r>
          <a:r>
            <a:rPr lang="ja-JP" altLang="ja-JP" sz="1100" b="0" i="0" baseline="0">
              <a:solidFill>
                <a:schemeClr val="dk1"/>
              </a:solidFill>
              <a:effectLst/>
              <a:latin typeface="+mn-lt"/>
              <a:ea typeface="+mn-ea"/>
              <a:cs typeface="+mn-cs"/>
            </a:rPr>
            <a:t>。今後も旺盛な需要により歳出増加が想定されるため、既存事業の効果検証を実施しコントロールしていく必要がある。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3" name="テキスト ボックス 16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6" name="直線コネクタ 165"/>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7" name="テキスト ボックス 166"/>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8" name="直線コネクタ 167"/>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9" name="テキスト ボックス 168"/>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0" name="直線コネクタ 169"/>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1" name="テキスト ボックス 170"/>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2" name="直線コネクタ 171"/>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3" name="テキスト ボックス 172"/>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4" name="直線コネクタ 173"/>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5" name="テキスト ボックス 174"/>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6" name="直線コネクタ 175"/>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7" name="テキスト ボックス 176"/>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154215</xdr:rowOff>
    </xdr:from>
    <xdr:to>
      <xdr:col>24</xdr:col>
      <xdr:colOff>25400</xdr:colOff>
      <xdr:row>60</xdr:row>
      <xdr:rowOff>143328</xdr:rowOff>
    </xdr:to>
    <xdr:cxnSp macro="">
      <xdr:nvCxnSpPr>
        <xdr:cNvPr id="181" name="直線コネクタ 180"/>
        <xdr:cNvCxnSpPr/>
      </xdr:nvCxnSpPr>
      <xdr:spPr>
        <a:xfrm flipV="1">
          <a:off x="4826000" y="9069615"/>
          <a:ext cx="0" cy="1360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115405</xdr:rowOff>
    </xdr:from>
    <xdr:ext cx="762000" cy="259045"/>
    <xdr:sp macro="" textlink="">
      <xdr:nvSpPr>
        <xdr:cNvPr id="182" name="扶助費最小値テキスト"/>
        <xdr:cNvSpPr txBox="1"/>
      </xdr:nvSpPr>
      <xdr:spPr>
        <a:xfrm>
          <a:off x="4914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143328</xdr:rowOff>
    </xdr:from>
    <xdr:to>
      <xdr:col>24</xdr:col>
      <xdr:colOff>114300</xdr:colOff>
      <xdr:row>60</xdr:row>
      <xdr:rowOff>143328</xdr:rowOff>
    </xdr:to>
    <xdr:cxnSp macro="">
      <xdr:nvCxnSpPr>
        <xdr:cNvPr id="183" name="直線コネクタ 182"/>
        <xdr:cNvCxnSpPr/>
      </xdr:nvCxnSpPr>
      <xdr:spPr>
        <a:xfrm>
          <a:off x="4737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69142</xdr:rowOff>
    </xdr:from>
    <xdr:ext cx="762000" cy="259045"/>
    <xdr:sp macro="" textlink="">
      <xdr:nvSpPr>
        <xdr:cNvPr id="184" name="扶助費最大値テキスト"/>
        <xdr:cNvSpPr txBox="1"/>
      </xdr:nvSpPr>
      <xdr:spPr>
        <a:xfrm>
          <a:off x="4914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154215</xdr:rowOff>
    </xdr:from>
    <xdr:to>
      <xdr:col>24</xdr:col>
      <xdr:colOff>114300</xdr:colOff>
      <xdr:row>52</xdr:row>
      <xdr:rowOff>154215</xdr:rowOff>
    </xdr:to>
    <xdr:cxnSp macro="">
      <xdr:nvCxnSpPr>
        <xdr:cNvPr id="185" name="直線コネクタ 184"/>
        <xdr:cNvCxnSpPr/>
      </xdr:nvCxnSpPr>
      <xdr:spPr>
        <a:xfrm>
          <a:off x="4737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80735</xdr:rowOff>
    </xdr:from>
    <xdr:to>
      <xdr:col>24</xdr:col>
      <xdr:colOff>25400</xdr:colOff>
      <xdr:row>57</xdr:row>
      <xdr:rowOff>80735</xdr:rowOff>
    </xdr:to>
    <xdr:cxnSp macro="">
      <xdr:nvCxnSpPr>
        <xdr:cNvPr id="186" name="直線コネクタ 185"/>
        <xdr:cNvCxnSpPr/>
      </xdr:nvCxnSpPr>
      <xdr:spPr>
        <a:xfrm>
          <a:off x="3987800" y="98533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76399</xdr:rowOff>
    </xdr:from>
    <xdr:ext cx="762000" cy="259045"/>
    <xdr:sp macro="" textlink="">
      <xdr:nvSpPr>
        <xdr:cNvPr id="187" name="扶助費平均値テキスト"/>
        <xdr:cNvSpPr txBox="1"/>
      </xdr:nvSpPr>
      <xdr:spPr>
        <a:xfrm>
          <a:off x="4914900" y="9506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188" name="フローチャート: 判断 187"/>
        <xdr:cNvSpPr/>
      </xdr:nvSpPr>
      <xdr:spPr>
        <a:xfrm>
          <a:off x="4775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48078</xdr:rowOff>
    </xdr:from>
    <xdr:to>
      <xdr:col>19</xdr:col>
      <xdr:colOff>187325</xdr:colOff>
      <xdr:row>57</xdr:row>
      <xdr:rowOff>80735</xdr:rowOff>
    </xdr:to>
    <xdr:cxnSp macro="">
      <xdr:nvCxnSpPr>
        <xdr:cNvPr id="189" name="直線コネクタ 188"/>
        <xdr:cNvCxnSpPr/>
      </xdr:nvCxnSpPr>
      <xdr:spPr>
        <a:xfrm>
          <a:off x="3098800" y="98207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5443</xdr:rowOff>
    </xdr:from>
    <xdr:to>
      <xdr:col>20</xdr:col>
      <xdr:colOff>38100</xdr:colOff>
      <xdr:row>56</xdr:row>
      <xdr:rowOff>107043</xdr:rowOff>
    </xdr:to>
    <xdr:sp macro="" textlink="">
      <xdr:nvSpPr>
        <xdr:cNvPr id="190" name="フローチャート: 判断 189"/>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117220</xdr:rowOff>
    </xdr:from>
    <xdr:ext cx="736600" cy="259045"/>
    <xdr:sp macro="" textlink="">
      <xdr:nvSpPr>
        <xdr:cNvPr id="191" name="テキスト ボックス 190"/>
        <xdr:cNvSpPr txBox="1"/>
      </xdr:nvSpPr>
      <xdr:spPr>
        <a:xfrm>
          <a:off x="3606800" y="9375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48078</xdr:rowOff>
    </xdr:from>
    <xdr:to>
      <xdr:col>15</xdr:col>
      <xdr:colOff>98425</xdr:colOff>
      <xdr:row>57</xdr:row>
      <xdr:rowOff>146050</xdr:rowOff>
    </xdr:to>
    <xdr:cxnSp macro="">
      <xdr:nvCxnSpPr>
        <xdr:cNvPr id="192" name="直線コネクタ 191"/>
        <xdr:cNvCxnSpPr/>
      </xdr:nvCxnSpPr>
      <xdr:spPr>
        <a:xfrm flipV="1">
          <a:off x="2209800" y="9820728"/>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59872</xdr:rowOff>
    </xdr:from>
    <xdr:to>
      <xdr:col>15</xdr:col>
      <xdr:colOff>149225</xdr:colOff>
      <xdr:row>56</xdr:row>
      <xdr:rowOff>161472</xdr:rowOff>
    </xdr:to>
    <xdr:sp macro="" textlink="">
      <xdr:nvSpPr>
        <xdr:cNvPr id="193" name="フローチャート: 判断 192"/>
        <xdr:cNvSpPr/>
      </xdr:nvSpPr>
      <xdr:spPr>
        <a:xfrm>
          <a:off x="3048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199</xdr:rowOff>
    </xdr:from>
    <xdr:ext cx="762000" cy="259045"/>
    <xdr:sp macro="" textlink="">
      <xdr:nvSpPr>
        <xdr:cNvPr id="194" name="テキスト ボックス 193"/>
        <xdr:cNvSpPr txBox="1"/>
      </xdr:nvSpPr>
      <xdr:spPr>
        <a:xfrm>
          <a:off x="27178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4535</xdr:rowOff>
    </xdr:from>
    <xdr:to>
      <xdr:col>11</xdr:col>
      <xdr:colOff>9525</xdr:colOff>
      <xdr:row>57</xdr:row>
      <xdr:rowOff>146050</xdr:rowOff>
    </xdr:to>
    <xdr:cxnSp macro="">
      <xdr:nvCxnSpPr>
        <xdr:cNvPr id="195" name="直線コネクタ 194"/>
        <xdr:cNvCxnSpPr/>
      </xdr:nvCxnSpPr>
      <xdr:spPr>
        <a:xfrm>
          <a:off x="1320800" y="9777185"/>
          <a:ext cx="889000" cy="14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103415</xdr:rowOff>
    </xdr:from>
    <xdr:to>
      <xdr:col>11</xdr:col>
      <xdr:colOff>60325</xdr:colOff>
      <xdr:row>57</xdr:row>
      <xdr:rowOff>33565</xdr:rowOff>
    </xdr:to>
    <xdr:sp macro="" textlink="">
      <xdr:nvSpPr>
        <xdr:cNvPr id="196" name="フローチャート: 判断 195"/>
        <xdr:cNvSpPr/>
      </xdr:nvSpPr>
      <xdr:spPr>
        <a:xfrm>
          <a:off x="21590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43742</xdr:rowOff>
    </xdr:from>
    <xdr:ext cx="762000" cy="259045"/>
    <xdr:sp macro="" textlink="">
      <xdr:nvSpPr>
        <xdr:cNvPr id="197" name="テキスト ボックス 196"/>
        <xdr:cNvSpPr txBox="1"/>
      </xdr:nvSpPr>
      <xdr:spPr>
        <a:xfrm>
          <a:off x="1828800" y="9473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59872</xdr:rowOff>
    </xdr:from>
    <xdr:to>
      <xdr:col>6</xdr:col>
      <xdr:colOff>171450</xdr:colOff>
      <xdr:row>56</xdr:row>
      <xdr:rowOff>161472</xdr:rowOff>
    </xdr:to>
    <xdr:sp macro="" textlink="">
      <xdr:nvSpPr>
        <xdr:cNvPr id="198" name="フローチャート: 判断 197"/>
        <xdr:cNvSpPr/>
      </xdr:nvSpPr>
      <xdr:spPr>
        <a:xfrm>
          <a:off x="1270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199</xdr:rowOff>
    </xdr:from>
    <xdr:ext cx="762000" cy="259045"/>
    <xdr:sp macro="" textlink="">
      <xdr:nvSpPr>
        <xdr:cNvPr id="199" name="テキスト ボックス 198"/>
        <xdr:cNvSpPr txBox="1"/>
      </xdr:nvSpPr>
      <xdr:spPr>
        <a:xfrm>
          <a:off x="9398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29935</xdr:rowOff>
    </xdr:from>
    <xdr:to>
      <xdr:col>24</xdr:col>
      <xdr:colOff>76200</xdr:colOff>
      <xdr:row>57</xdr:row>
      <xdr:rowOff>131535</xdr:rowOff>
    </xdr:to>
    <xdr:sp macro="" textlink="">
      <xdr:nvSpPr>
        <xdr:cNvPr id="205" name="楕円 204"/>
        <xdr:cNvSpPr/>
      </xdr:nvSpPr>
      <xdr:spPr>
        <a:xfrm>
          <a:off x="4775200" y="980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2012</xdr:rowOff>
    </xdr:from>
    <xdr:ext cx="762000" cy="259045"/>
    <xdr:sp macro="" textlink="">
      <xdr:nvSpPr>
        <xdr:cNvPr id="206" name="扶助費該当値テキスト"/>
        <xdr:cNvSpPr txBox="1"/>
      </xdr:nvSpPr>
      <xdr:spPr>
        <a:xfrm>
          <a:off x="4914900" y="9774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29935</xdr:rowOff>
    </xdr:from>
    <xdr:to>
      <xdr:col>20</xdr:col>
      <xdr:colOff>38100</xdr:colOff>
      <xdr:row>57</xdr:row>
      <xdr:rowOff>131535</xdr:rowOff>
    </xdr:to>
    <xdr:sp macro="" textlink="">
      <xdr:nvSpPr>
        <xdr:cNvPr id="207" name="楕円 206"/>
        <xdr:cNvSpPr/>
      </xdr:nvSpPr>
      <xdr:spPr>
        <a:xfrm>
          <a:off x="3937000" y="980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116312</xdr:rowOff>
    </xdr:from>
    <xdr:ext cx="736600" cy="259045"/>
    <xdr:sp macro="" textlink="">
      <xdr:nvSpPr>
        <xdr:cNvPr id="208" name="テキスト ボックス 207"/>
        <xdr:cNvSpPr txBox="1"/>
      </xdr:nvSpPr>
      <xdr:spPr>
        <a:xfrm>
          <a:off x="3606800" y="9888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168728</xdr:rowOff>
    </xdr:from>
    <xdr:to>
      <xdr:col>15</xdr:col>
      <xdr:colOff>149225</xdr:colOff>
      <xdr:row>57</xdr:row>
      <xdr:rowOff>98878</xdr:rowOff>
    </xdr:to>
    <xdr:sp macro="" textlink="">
      <xdr:nvSpPr>
        <xdr:cNvPr id="209" name="楕円 208"/>
        <xdr:cNvSpPr/>
      </xdr:nvSpPr>
      <xdr:spPr>
        <a:xfrm>
          <a:off x="3048000" y="976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83655</xdr:rowOff>
    </xdr:from>
    <xdr:ext cx="762000" cy="259045"/>
    <xdr:sp macro="" textlink="">
      <xdr:nvSpPr>
        <xdr:cNvPr id="210" name="テキスト ボックス 209"/>
        <xdr:cNvSpPr txBox="1"/>
      </xdr:nvSpPr>
      <xdr:spPr>
        <a:xfrm>
          <a:off x="2717800" y="9856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95250</xdr:rowOff>
    </xdr:from>
    <xdr:to>
      <xdr:col>11</xdr:col>
      <xdr:colOff>60325</xdr:colOff>
      <xdr:row>58</xdr:row>
      <xdr:rowOff>25400</xdr:rowOff>
    </xdr:to>
    <xdr:sp macro="" textlink="">
      <xdr:nvSpPr>
        <xdr:cNvPr id="211" name="楕円 210"/>
        <xdr:cNvSpPr/>
      </xdr:nvSpPr>
      <xdr:spPr>
        <a:xfrm>
          <a:off x="2159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10177</xdr:rowOff>
    </xdr:from>
    <xdr:ext cx="762000" cy="259045"/>
    <xdr:sp macro="" textlink="">
      <xdr:nvSpPr>
        <xdr:cNvPr id="212" name="テキスト ボックス 211"/>
        <xdr:cNvSpPr txBox="1"/>
      </xdr:nvSpPr>
      <xdr:spPr>
        <a:xfrm>
          <a:off x="1828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125185</xdr:rowOff>
    </xdr:from>
    <xdr:to>
      <xdr:col>6</xdr:col>
      <xdr:colOff>171450</xdr:colOff>
      <xdr:row>57</xdr:row>
      <xdr:rowOff>55335</xdr:rowOff>
    </xdr:to>
    <xdr:sp macro="" textlink="">
      <xdr:nvSpPr>
        <xdr:cNvPr id="213" name="楕円 212"/>
        <xdr:cNvSpPr/>
      </xdr:nvSpPr>
      <xdr:spPr>
        <a:xfrm>
          <a:off x="1270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40112</xdr:rowOff>
    </xdr:from>
    <xdr:ext cx="762000" cy="259045"/>
    <xdr:sp macro="" textlink="">
      <xdr:nvSpPr>
        <xdr:cNvPr id="214" name="テキスト ボックス 213"/>
        <xdr:cNvSpPr txBox="1"/>
      </xdr:nvSpPr>
      <xdr:spPr>
        <a:xfrm>
          <a:off x="939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その他は、前年度比でほぼ横ばいであり、類似団体平均値を</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％下回っている</a:t>
          </a:r>
          <a:r>
            <a:rPr lang="ja-JP" altLang="ja-JP" sz="1100" b="0" i="0" baseline="0">
              <a:solidFill>
                <a:schemeClr val="dk1"/>
              </a:solidFill>
              <a:effectLst/>
              <a:latin typeface="+mn-lt"/>
              <a:ea typeface="+mn-ea"/>
              <a:cs typeface="+mn-cs"/>
            </a:rPr>
            <a:t>。</a:t>
          </a:r>
          <a:r>
            <a:rPr kumimoji="1" lang="ja-JP" altLang="ja-JP" sz="1100">
              <a:solidFill>
                <a:schemeClr val="dk1"/>
              </a:solidFill>
              <a:effectLst/>
              <a:latin typeface="+mn-lt"/>
              <a:ea typeface="+mn-ea"/>
              <a:cs typeface="+mn-cs"/>
            </a:rPr>
            <a:t>今後も類似団体平均値を上回ることのないよう適切な維持管理を行い、歳出抑制に努める。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9" name="直線コネクタ 228"/>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0" name="テキスト ボックス 229"/>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1" name="直線コネクタ 230"/>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2" name="テキスト ボックス 231"/>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3" name="直線コネクタ 232"/>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4" name="テキスト ボックス 233"/>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5" name="直線コネクタ 234"/>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6" name="テキスト ボックス 235"/>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7" name="直線コネクタ 236"/>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8" name="テキスト ボックス 237"/>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9" name="直線コネクタ 238"/>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0" name="テキスト ボックス 239"/>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156935</xdr:rowOff>
    </xdr:from>
    <xdr:to>
      <xdr:col>82</xdr:col>
      <xdr:colOff>107950</xdr:colOff>
      <xdr:row>62</xdr:row>
      <xdr:rowOff>94343</xdr:rowOff>
    </xdr:to>
    <xdr:cxnSp macro="">
      <xdr:nvCxnSpPr>
        <xdr:cNvPr id="244" name="直線コネクタ 243"/>
        <xdr:cNvCxnSpPr/>
      </xdr:nvCxnSpPr>
      <xdr:spPr>
        <a:xfrm flipV="1">
          <a:off x="16510000" y="9243785"/>
          <a:ext cx="0" cy="1480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66420</xdr:rowOff>
    </xdr:from>
    <xdr:ext cx="762000" cy="259045"/>
    <xdr:sp macro="" textlink="">
      <xdr:nvSpPr>
        <xdr:cNvPr id="245" name="その他最小値テキスト"/>
        <xdr:cNvSpPr txBox="1"/>
      </xdr:nvSpPr>
      <xdr:spPr>
        <a:xfrm>
          <a:off x="16598900" y="10696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94343</xdr:rowOff>
    </xdr:from>
    <xdr:to>
      <xdr:col>82</xdr:col>
      <xdr:colOff>196850</xdr:colOff>
      <xdr:row>62</xdr:row>
      <xdr:rowOff>94343</xdr:rowOff>
    </xdr:to>
    <xdr:cxnSp macro="">
      <xdr:nvCxnSpPr>
        <xdr:cNvPr id="246" name="直線コネクタ 245"/>
        <xdr:cNvCxnSpPr/>
      </xdr:nvCxnSpPr>
      <xdr:spPr>
        <a:xfrm>
          <a:off x="16421100" y="10724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71862</xdr:rowOff>
    </xdr:from>
    <xdr:ext cx="762000" cy="259045"/>
    <xdr:sp macro="" textlink="">
      <xdr:nvSpPr>
        <xdr:cNvPr id="247" name="その他最大値テキスト"/>
        <xdr:cNvSpPr txBox="1"/>
      </xdr:nvSpPr>
      <xdr:spPr>
        <a:xfrm>
          <a:off x="16598900" y="898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156935</xdr:rowOff>
    </xdr:from>
    <xdr:to>
      <xdr:col>82</xdr:col>
      <xdr:colOff>196850</xdr:colOff>
      <xdr:row>53</xdr:row>
      <xdr:rowOff>156935</xdr:rowOff>
    </xdr:to>
    <xdr:cxnSp macro="">
      <xdr:nvCxnSpPr>
        <xdr:cNvPr id="248" name="直線コネクタ 247"/>
        <xdr:cNvCxnSpPr/>
      </xdr:nvCxnSpPr>
      <xdr:spPr>
        <a:xfrm>
          <a:off x="16421100" y="924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1815</xdr:rowOff>
    </xdr:from>
    <xdr:to>
      <xdr:col>82</xdr:col>
      <xdr:colOff>107950</xdr:colOff>
      <xdr:row>56</xdr:row>
      <xdr:rowOff>12700</xdr:rowOff>
    </xdr:to>
    <xdr:cxnSp macro="">
      <xdr:nvCxnSpPr>
        <xdr:cNvPr id="249" name="直線コネクタ 248"/>
        <xdr:cNvCxnSpPr/>
      </xdr:nvCxnSpPr>
      <xdr:spPr>
        <a:xfrm>
          <a:off x="15671800" y="9603015"/>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97262</xdr:rowOff>
    </xdr:from>
    <xdr:ext cx="762000" cy="259045"/>
    <xdr:sp macro="" textlink="">
      <xdr:nvSpPr>
        <xdr:cNvPr id="250" name="その他平均値テキスト"/>
        <xdr:cNvSpPr txBox="1"/>
      </xdr:nvSpPr>
      <xdr:spPr>
        <a:xfrm>
          <a:off x="16598900" y="9698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125185</xdr:rowOff>
    </xdr:from>
    <xdr:to>
      <xdr:col>82</xdr:col>
      <xdr:colOff>158750</xdr:colOff>
      <xdr:row>57</xdr:row>
      <xdr:rowOff>55335</xdr:rowOff>
    </xdr:to>
    <xdr:sp macro="" textlink="">
      <xdr:nvSpPr>
        <xdr:cNvPr id="251" name="フローチャート: 判断 250"/>
        <xdr:cNvSpPr/>
      </xdr:nvSpPr>
      <xdr:spPr>
        <a:xfrm>
          <a:off x="164592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1815</xdr:rowOff>
    </xdr:from>
    <xdr:to>
      <xdr:col>78</xdr:col>
      <xdr:colOff>69850</xdr:colOff>
      <xdr:row>56</xdr:row>
      <xdr:rowOff>34472</xdr:rowOff>
    </xdr:to>
    <xdr:cxnSp macro="">
      <xdr:nvCxnSpPr>
        <xdr:cNvPr id="252" name="直線コネクタ 251"/>
        <xdr:cNvCxnSpPr/>
      </xdr:nvCxnSpPr>
      <xdr:spPr>
        <a:xfrm flipV="1">
          <a:off x="14782800" y="96030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59872</xdr:rowOff>
    </xdr:from>
    <xdr:to>
      <xdr:col>78</xdr:col>
      <xdr:colOff>120650</xdr:colOff>
      <xdr:row>56</xdr:row>
      <xdr:rowOff>161472</xdr:rowOff>
    </xdr:to>
    <xdr:sp macro="" textlink="">
      <xdr:nvSpPr>
        <xdr:cNvPr id="253" name="フローチャート: 判断 252"/>
        <xdr:cNvSpPr/>
      </xdr:nvSpPr>
      <xdr:spPr>
        <a:xfrm>
          <a:off x="15621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146249</xdr:rowOff>
    </xdr:from>
    <xdr:ext cx="736600" cy="259045"/>
    <xdr:sp macro="" textlink="">
      <xdr:nvSpPr>
        <xdr:cNvPr id="254" name="テキスト ボックス 253"/>
        <xdr:cNvSpPr txBox="1"/>
      </xdr:nvSpPr>
      <xdr:spPr>
        <a:xfrm>
          <a:off x="15290800" y="9747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34472</xdr:rowOff>
    </xdr:from>
    <xdr:to>
      <xdr:col>73</xdr:col>
      <xdr:colOff>180975</xdr:colOff>
      <xdr:row>56</xdr:row>
      <xdr:rowOff>34472</xdr:rowOff>
    </xdr:to>
    <xdr:cxnSp macro="">
      <xdr:nvCxnSpPr>
        <xdr:cNvPr id="255" name="直線コネクタ 254"/>
        <xdr:cNvCxnSpPr/>
      </xdr:nvCxnSpPr>
      <xdr:spPr>
        <a:xfrm>
          <a:off x="13893800" y="96356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8165</xdr:rowOff>
    </xdr:from>
    <xdr:to>
      <xdr:col>74</xdr:col>
      <xdr:colOff>31750</xdr:colOff>
      <xdr:row>57</xdr:row>
      <xdr:rowOff>109765</xdr:rowOff>
    </xdr:to>
    <xdr:sp macro="" textlink="">
      <xdr:nvSpPr>
        <xdr:cNvPr id="256" name="フローチャート: 判断 255"/>
        <xdr:cNvSpPr/>
      </xdr:nvSpPr>
      <xdr:spPr>
        <a:xfrm>
          <a:off x="14732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94542</xdr:rowOff>
    </xdr:from>
    <xdr:ext cx="762000" cy="259045"/>
    <xdr:sp macro="" textlink="">
      <xdr:nvSpPr>
        <xdr:cNvPr id="257" name="テキスト ボックス 256"/>
        <xdr:cNvSpPr txBox="1"/>
      </xdr:nvSpPr>
      <xdr:spPr>
        <a:xfrm>
          <a:off x="14401800" y="986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162378</xdr:rowOff>
    </xdr:from>
    <xdr:to>
      <xdr:col>69</xdr:col>
      <xdr:colOff>92075</xdr:colOff>
      <xdr:row>56</xdr:row>
      <xdr:rowOff>34472</xdr:rowOff>
    </xdr:to>
    <xdr:cxnSp macro="">
      <xdr:nvCxnSpPr>
        <xdr:cNvPr id="258" name="直線コネクタ 257"/>
        <xdr:cNvCxnSpPr/>
      </xdr:nvCxnSpPr>
      <xdr:spPr>
        <a:xfrm>
          <a:off x="13004800" y="9592128"/>
          <a:ext cx="889000" cy="4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62593</xdr:rowOff>
    </xdr:from>
    <xdr:to>
      <xdr:col>69</xdr:col>
      <xdr:colOff>142875</xdr:colOff>
      <xdr:row>57</xdr:row>
      <xdr:rowOff>164193</xdr:rowOff>
    </xdr:to>
    <xdr:sp macro="" textlink="">
      <xdr:nvSpPr>
        <xdr:cNvPr id="259" name="フローチャート: 判断 258"/>
        <xdr:cNvSpPr/>
      </xdr:nvSpPr>
      <xdr:spPr>
        <a:xfrm>
          <a:off x="13843000" y="98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148970</xdr:rowOff>
    </xdr:from>
    <xdr:ext cx="762000" cy="259045"/>
    <xdr:sp macro="" textlink="">
      <xdr:nvSpPr>
        <xdr:cNvPr id="260" name="テキスト ボックス 259"/>
        <xdr:cNvSpPr txBox="1"/>
      </xdr:nvSpPr>
      <xdr:spPr>
        <a:xfrm>
          <a:off x="13512800" y="992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127907</xdr:rowOff>
    </xdr:from>
    <xdr:to>
      <xdr:col>65</xdr:col>
      <xdr:colOff>53975</xdr:colOff>
      <xdr:row>58</xdr:row>
      <xdr:rowOff>58057</xdr:rowOff>
    </xdr:to>
    <xdr:sp macro="" textlink="">
      <xdr:nvSpPr>
        <xdr:cNvPr id="261" name="フローチャート: 判断 260"/>
        <xdr:cNvSpPr/>
      </xdr:nvSpPr>
      <xdr:spPr>
        <a:xfrm>
          <a:off x="12954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42834</xdr:rowOff>
    </xdr:from>
    <xdr:ext cx="762000" cy="259045"/>
    <xdr:sp macro="" textlink="">
      <xdr:nvSpPr>
        <xdr:cNvPr id="262" name="テキスト ボックス 261"/>
        <xdr:cNvSpPr txBox="1"/>
      </xdr:nvSpPr>
      <xdr:spPr>
        <a:xfrm>
          <a:off x="12623800" y="99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133350</xdr:rowOff>
    </xdr:from>
    <xdr:to>
      <xdr:col>82</xdr:col>
      <xdr:colOff>158750</xdr:colOff>
      <xdr:row>56</xdr:row>
      <xdr:rowOff>63500</xdr:rowOff>
    </xdr:to>
    <xdr:sp macro="" textlink="">
      <xdr:nvSpPr>
        <xdr:cNvPr id="268" name="楕円 267"/>
        <xdr:cNvSpPr/>
      </xdr:nvSpPr>
      <xdr:spPr>
        <a:xfrm>
          <a:off x="16459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149877</xdr:rowOff>
    </xdr:from>
    <xdr:ext cx="762000" cy="259045"/>
    <xdr:sp macro="" textlink="">
      <xdr:nvSpPr>
        <xdr:cNvPr id="269" name="その他該当値テキスト"/>
        <xdr:cNvSpPr txBox="1"/>
      </xdr:nvSpPr>
      <xdr:spPr>
        <a:xfrm>
          <a:off x="165989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122465</xdr:rowOff>
    </xdr:from>
    <xdr:to>
      <xdr:col>78</xdr:col>
      <xdr:colOff>120650</xdr:colOff>
      <xdr:row>56</xdr:row>
      <xdr:rowOff>52615</xdr:rowOff>
    </xdr:to>
    <xdr:sp macro="" textlink="">
      <xdr:nvSpPr>
        <xdr:cNvPr id="270" name="楕円 269"/>
        <xdr:cNvSpPr/>
      </xdr:nvSpPr>
      <xdr:spPr>
        <a:xfrm>
          <a:off x="15621000" y="955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62792</xdr:rowOff>
    </xdr:from>
    <xdr:ext cx="736600" cy="259045"/>
    <xdr:sp macro="" textlink="">
      <xdr:nvSpPr>
        <xdr:cNvPr id="271" name="テキスト ボックス 270"/>
        <xdr:cNvSpPr txBox="1"/>
      </xdr:nvSpPr>
      <xdr:spPr>
        <a:xfrm>
          <a:off x="15290800" y="9321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155122</xdr:rowOff>
    </xdr:from>
    <xdr:to>
      <xdr:col>74</xdr:col>
      <xdr:colOff>31750</xdr:colOff>
      <xdr:row>56</xdr:row>
      <xdr:rowOff>85272</xdr:rowOff>
    </xdr:to>
    <xdr:sp macro="" textlink="">
      <xdr:nvSpPr>
        <xdr:cNvPr id="272" name="楕円 271"/>
        <xdr:cNvSpPr/>
      </xdr:nvSpPr>
      <xdr:spPr>
        <a:xfrm>
          <a:off x="14732000" y="958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95449</xdr:rowOff>
    </xdr:from>
    <xdr:ext cx="762000" cy="259045"/>
    <xdr:sp macro="" textlink="">
      <xdr:nvSpPr>
        <xdr:cNvPr id="273" name="テキスト ボックス 272"/>
        <xdr:cNvSpPr txBox="1"/>
      </xdr:nvSpPr>
      <xdr:spPr>
        <a:xfrm>
          <a:off x="14401800" y="935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155122</xdr:rowOff>
    </xdr:from>
    <xdr:to>
      <xdr:col>69</xdr:col>
      <xdr:colOff>142875</xdr:colOff>
      <xdr:row>56</xdr:row>
      <xdr:rowOff>85272</xdr:rowOff>
    </xdr:to>
    <xdr:sp macro="" textlink="">
      <xdr:nvSpPr>
        <xdr:cNvPr id="274" name="楕円 273"/>
        <xdr:cNvSpPr/>
      </xdr:nvSpPr>
      <xdr:spPr>
        <a:xfrm>
          <a:off x="13843000" y="958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95449</xdr:rowOff>
    </xdr:from>
    <xdr:ext cx="762000" cy="259045"/>
    <xdr:sp macro="" textlink="">
      <xdr:nvSpPr>
        <xdr:cNvPr id="275" name="テキスト ボックス 274"/>
        <xdr:cNvSpPr txBox="1"/>
      </xdr:nvSpPr>
      <xdr:spPr>
        <a:xfrm>
          <a:off x="13512800" y="935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111578</xdr:rowOff>
    </xdr:from>
    <xdr:to>
      <xdr:col>65</xdr:col>
      <xdr:colOff>53975</xdr:colOff>
      <xdr:row>56</xdr:row>
      <xdr:rowOff>41728</xdr:rowOff>
    </xdr:to>
    <xdr:sp macro="" textlink="">
      <xdr:nvSpPr>
        <xdr:cNvPr id="276" name="楕円 275"/>
        <xdr:cNvSpPr/>
      </xdr:nvSpPr>
      <xdr:spPr>
        <a:xfrm>
          <a:off x="12954000" y="954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51905</xdr:rowOff>
    </xdr:from>
    <xdr:ext cx="762000" cy="259045"/>
    <xdr:sp macro="" textlink="">
      <xdr:nvSpPr>
        <xdr:cNvPr id="277" name="テキスト ボックス 276"/>
        <xdr:cNvSpPr txBox="1"/>
      </xdr:nvSpPr>
      <xdr:spPr>
        <a:xfrm>
          <a:off x="126238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補助費は、比謝川行政事務組合負担金や消防一部事務組合負担金の増により、</a:t>
          </a:r>
          <a:r>
            <a:rPr lang="en-US" altLang="ja-JP" sz="1100" b="0" i="0" baseline="0">
              <a:solidFill>
                <a:schemeClr val="dk1"/>
              </a:solidFill>
              <a:effectLst/>
              <a:latin typeface="+mn-lt"/>
              <a:ea typeface="+mn-ea"/>
              <a:cs typeface="+mn-cs"/>
            </a:rPr>
            <a:t>0.4</a:t>
          </a:r>
          <a:r>
            <a:rPr lang="ja-JP" altLang="ja-JP" sz="1100" b="0" i="0" baseline="0">
              <a:solidFill>
                <a:schemeClr val="dk1"/>
              </a:solidFill>
              <a:effectLst/>
              <a:latin typeface="+mn-lt"/>
              <a:ea typeface="+mn-ea"/>
              <a:cs typeface="+mn-cs"/>
            </a:rPr>
            <a:t>％の増となっている。今後の予算編成にあたっても各種団体への補助金等の精査を行い、負担金及び補助金等の抑制に努める。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76708</xdr:rowOff>
    </xdr:from>
    <xdr:to>
      <xdr:col>82</xdr:col>
      <xdr:colOff>107950</xdr:colOff>
      <xdr:row>40</xdr:row>
      <xdr:rowOff>3556</xdr:rowOff>
    </xdr:to>
    <xdr:cxnSp macro="">
      <xdr:nvCxnSpPr>
        <xdr:cNvPr id="302" name="直線コネクタ 301"/>
        <xdr:cNvCxnSpPr/>
      </xdr:nvCxnSpPr>
      <xdr:spPr>
        <a:xfrm flipV="1">
          <a:off x="16510000" y="5906008"/>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147083</xdr:rowOff>
    </xdr:from>
    <xdr:ext cx="762000" cy="259045"/>
    <xdr:sp macro="" textlink="">
      <xdr:nvSpPr>
        <xdr:cNvPr id="303" name="補助費等最小値テキスト"/>
        <xdr:cNvSpPr txBox="1"/>
      </xdr:nvSpPr>
      <xdr:spPr>
        <a:xfrm>
          <a:off x="16598900" y="683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3556</xdr:rowOff>
    </xdr:from>
    <xdr:to>
      <xdr:col>82</xdr:col>
      <xdr:colOff>196850</xdr:colOff>
      <xdr:row>40</xdr:row>
      <xdr:rowOff>3556</xdr:rowOff>
    </xdr:to>
    <xdr:cxnSp macro="">
      <xdr:nvCxnSpPr>
        <xdr:cNvPr id="304" name="直線コネクタ 303"/>
        <xdr:cNvCxnSpPr/>
      </xdr:nvCxnSpPr>
      <xdr:spPr>
        <a:xfrm>
          <a:off x="16421100" y="68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163085</xdr:rowOff>
    </xdr:from>
    <xdr:ext cx="762000" cy="259045"/>
    <xdr:sp macro="" textlink="">
      <xdr:nvSpPr>
        <xdr:cNvPr id="305" name="補助費等最大値テキスト"/>
        <xdr:cNvSpPr txBox="1"/>
      </xdr:nvSpPr>
      <xdr:spPr>
        <a:xfrm>
          <a:off x="16598900" y="5649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76708</xdr:rowOff>
    </xdr:from>
    <xdr:to>
      <xdr:col>82</xdr:col>
      <xdr:colOff>196850</xdr:colOff>
      <xdr:row>34</xdr:row>
      <xdr:rowOff>76708</xdr:rowOff>
    </xdr:to>
    <xdr:cxnSp macro="">
      <xdr:nvCxnSpPr>
        <xdr:cNvPr id="306" name="直線コネクタ 305"/>
        <xdr:cNvCxnSpPr/>
      </xdr:nvCxnSpPr>
      <xdr:spPr>
        <a:xfrm>
          <a:off x="16421100" y="5906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10414</xdr:rowOff>
    </xdr:from>
    <xdr:to>
      <xdr:col>82</xdr:col>
      <xdr:colOff>107950</xdr:colOff>
      <xdr:row>37</xdr:row>
      <xdr:rowOff>28702</xdr:rowOff>
    </xdr:to>
    <xdr:cxnSp macro="">
      <xdr:nvCxnSpPr>
        <xdr:cNvPr id="307" name="直線コネクタ 306"/>
        <xdr:cNvCxnSpPr/>
      </xdr:nvCxnSpPr>
      <xdr:spPr>
        <a:xfrm>
          <a:off x="15671800" y="635406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147591</xdr:rowOff>
    </xdr:from>
    <xdr:ext cx="762000" cy="259045"/>
    <xdr:sp macro="" textlink="">
      <xdr:nvSpPr>
        <xdr:cNvPr id="308" name="補助費等平均値テキスト"/>
        <xdr:cNvSpPr txBox="1"/>
      </xdr:nvSpPr>
      <xdr:spPr>
        <a:xfrm>
          <a:off x="16598900" y="6148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131064</xdr:rowOff>
    </xdr:from>
    <xdr:to>
      <xdr:col>82</xdr:col>
      <xdr:colOff>158750</xdr:colOff>
      <xdr:row>37</xdr:row>
      <xdr:rowOff>61214</xdr:rowOff>
    </xdr:to>
    <xdr:sp macro="" textlink="">
      <xdr:nvSpPr>
        <xdr:cNvPr id="309" name="フローチャート: 判断 308"/>
        <xdr:cNvSpPr/>
      </xdr:nvSpPr>
      <xdr:spPr>
        <a:xfrm>
          <a:off x="16459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5842</xdr:rowOff>
    </xdr:from>
    <xdr:to>
      <xdr:col>78</xdr:col>
      <xdr:colOff>69850</xdr:colOff>
      <xdr:row>37</xdr:row>
      <xdr:rowOff>10414</xdr:rowOff>
    </xdr:to>
    <xdr:cxnSp macro="">
      <xdr:nvCxnSpPr>
        <xdr:cNvPr id="310" name="直線コネクタ 309"/>
        <xdr:cNvCxnSpPr/>
      </xdr:nvCxnSpPr>
      <xdr:spPr>
        <a:xfrm>
          <a:off x="14782800" y="634949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108204</xdr:rowOff>
    </xdr:from>
    <xdr:to>
      <xdr:col>78</xdr:col>
      <xdr:colOff>120650</xdr:colOff>
      <xdr:row>37</xdr:row>
      <xdr:rowOff>38354</xdr:rowOff>
    </xdr:to>
    <xdr:sp macro="" textlink="">
      <xdr:nvSpPr>
        <xdr:cNvPr id="311" name="フローチャート: 判断 310"/>
        <xdr:cNvSpPr/>
      </xdr:nvSpPr>
      <xdr:spPr>
        <a:xfrm>
          <a:off x="15621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48531</xdr:rowOff>
    </xdr:from>
    <xdr:ext cx="736600" cy="259045"/>
    <xdr:sp macro="" textlink="">
      <xdr:nvSpPr>
        <xdr:cNvPr id="312" name="テキスト ボックス 311"/>
        <xdr:cNvSpPr txBox="1"/>
      </xdr:nvSpPr>
      <xdr:spPr>
        <a:xfrm>
          <a:off x="15290800" y="6049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5842</xdr:rowOff>
    </xdr:from>
    <xdr:to>
      <xdr:col>73</xdr:col>
      <xdr:colOff>180975</xdr:colOff>
      <xdr:row>37</xdr:row>
      <xdr:rowOff>46990</xdr:rowOff>
    </xdr:to>
    <xdr:cxnSp macro="">
      <xdr:nvCxnSpPr>
        <xdr:cNvPr id="313" name="直線コネクタ 312"/>
        <xdr:cNvCxnSpPr/>
      </xdr:nvCxnSpPr>
      <xdr:spPr>
        <a:xfrm flipV="1">
          <a:off x="13893800" y="634949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4" name="フローチャート: 判断 313"/>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15" name="テキスト ボックス 314"/>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24130</xdr:rowOff>
    </xdr:from>
    <xdr:to>
      <xdr:col>69</xdr:col>
      <xdr:colOff>92075</xdr:colOff>
      <xdr:row>37</xdr:row>
      <xdr:rowOff>46990</xdr:rowOff>
    </xdr:to>
    <xdr:cxnSp macro="">
      <xdr:nvCxnSpPr>
        <xdr:cNvPr id="316" name="直線コネクタ 315"/>
        <xdr:cNvCxnSpPr/>
      </xdr:nvCxnSpPr>
      <xdr:spPr>
        <a:xfrm>
          <a:off x="13004800" y="63677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144780</xdr:rowOff>
    </xdr:from>
    <xdr:to>
      <xdr:col>69</xdr:col>
      <xdr:colOff>142875</xdr:colOff>
      <xdr:row>37</xdr:row>
      <xdr:rowOff>74930</xdr:rowOff>
    </xdr:to>
    <xdr:sp macro="" textlink="">
      <xdr:nvSpPr>
        <xdr:cNvPr id="317" name="フローチャート: 判断 316"/>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85107</xdr:rowOff>
    </xdr:from>
    <xdr:ext cx="762000" cy="259045"/>
    <xdr:sp macro="" textlink="">
      <xdr:nvSpPr>
        <xdr:cNvPr id="318" name="テキスト ボックス 317"/>
        <xdr:cNvSpPr txBox="1"/>
      </xdr:nvSpPr>
      <xdr:spPr>
        <a:xfrm>
          <a:off x="13512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126492</xdr:rowOff>
    </xdr:from>
    <xdr:to>
      <xdr:col>65</xdr:col>
      <xdr:colOff>53975</xdr:colOff>
      <xdr:row>37</xdr:row>
      <xdr:rowOff>56642</xdr:rowOff>
    </xdr:to>
    <xdr:sp macro="" textlink="">
      <xdr:nvSpPr>
        <xdr:cNvPr id="319" name="フローチャート: 判断 318"/>
        <xdr:cNvSpPr/>
      </xdr:nvSpPr>
      <xdr:spPr>
        <a:xfrm>
          <a:off x="12954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66819</xdr:rowOff>
    </xdr:from>
    <xdr:ext cx="762000" cy="259045"/>
    <xdr:sp macro="" textlink="">
      <xdr:nvSpPr>
        <xdr:cNvPr id="320" name="テキスト ボックス 319"/>
        <xdr:cNvSpPr txBox="1"/>
      </xdr:nvSpPr>
      <xdr:spPr>
        <a:xfrm>
          <a:off x="12623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149352</xdr:rowOff>
    </xdr:from>
    <xdr:to>
      <xdr:col>82</xdr:col>
      <xdr:colOff>158750</xdr:colOff>
      <xdr:row>37</xdr:row>
      <xdr:rowOff>79502</xdr:rowOff>
    </xdr:to>
    <xdr:sp macro="" textlink="">
      <xdr:nvSpPr>
        <xdr:cNvPr id="326" name="楕円 325"/>
        <xdr:cNvSpPr/>
      </xdr:nvSpPr>
      <xdr:spPr>
        <a:xfrm>
          <a:off x="164592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121429</xdr:rowOff>
    </xdr:from>
    <xdr:ext cx="762000" cy="259045"/>
    <xdr:sp macro="" textlink="">
      <xdr:nvSpPr>
        <xdr:cNvPr id="327" name="補助費等該当値テキスト"/>
        <xdr:cNvSpPr txBox="1"/>
      </xdr:nvSpPr>
      <xdr:spPr>
        <a:xfrm>
          <a:off x="16598900" y="6293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131064</xdr:rowOff>
    </xdr:from>
    <xdr:to>
      <xdr:col>78</xdr:col>
      <xdr:colOff>120650</xdr:colOff>
      <xdr:row>37</xdr:row>
      <xdr:rowOff>61214</xdr:rowOff>
    </xdr:to>
    <xdr:sp macro="" textlink="">
      <xdr:nvSpPr>
        <xdr:cNvPr id="328" name="楕円 327"/>
        <xdr:cNvSpPr/>
      </xdr:nvSpPr>
      <xdr:spPr>
        <a:xfrm>
          <a:off x="15621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45991</xdr:rowOff>
    </xdr:from>
    <xdr:ext cx="736600" cy="259045"/>
    <xdr:sp macro="" textlink="">
      <xdr:nvSpPr>
        <xdr:cNvPr id="329" name="テキスト ボックス 328"/>
        <xdr:cNvSpPr txBox="1"/>
      </xdr:nvSpPr>
      <xdr:spPr>
        <a:xfrm>
          <a:off x="15290800" y="6389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126492</xdr:rowOff>
    </xdr:from>
    <xdr:to>
      <xdr:col>74</xdr:col>
      <xdr:colOff>31750</xdr:colOff>
      <xdr:row>37</xdr:row>
      <xdr:rowOff>56642</xdr:rowOff>
    </xdr:to>
    <xdr:sp macro="" textlink="">
      <xdr:nvSpPr>
        <xdr:cNvPr id="330" name="楕円 329"/>
        <xdr:cNvSpPr/>
      </xdr:nvSpPr>
      <xdr:spPr>
        <a:xfrm>
          <a:off x="14732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66819</xdr:rowOff>
    </xdr:from>
    <xdr:ext cx="762000" cy="259045"/>
    <xdr:sp macro="" textlink="">
      <xdr:nvSpPr>
        <xdr:cNvPr id="331" name="テキスト ボックス 330"/>
        <xdr:cNvSpPr txBox="1"/>
      </xdr:nvSpPr>
      <xdr:spPr>
        <a:xfrm>
          <a:off x="14401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167640</xdr:rowOff>
    </xdr:from>
    <xdr:to>
      <xdr:col>69</xdr:col>
      <xdr:colOff>142875</xdr:colOff>
      <xdr:row>37</xdr:row>
      <xdr:rowOff>97790</xdr:rowOff>
    </xdr:to>
    <xdr:sp macro="" textlink="">
      <xdr:nvSpPr>
        <xdr:cNvPr id="332" name="楕円 331"/>
        <xdr:cNvSpPr/>
      </xdr:nvSpPr>
      <xdr:spPr>
        <a:xfrm>
          <a:off x="13843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82567</xdr:rowOff>
    </xdr:from>
    <xdr:ext cx="762000" cy="259045"/>
    <xdr:sp macro="" textlink="">
      <xdr:nvSpPr>
        <xdr:cNvPr id="333" name="テキスト ボックス 332"/>
        <xdr:cNvSpPr txBox="1"/>
      </xdr:nvSpPr>
      <xdr:spPr>
        <a:xfrm>
          <a:off x="13512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34" name="楕円 333"/>
        <xdr:cNvSpPr/>
      </xdr:nvSpPr>
      <xdr:spPr>
        <a:xfrm>
          <a:off x="12954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59707</xdr:rowOff>
    </xdr:from>
    <xdr:ext cx="762000" cy="259045"/>
    <xdr:sp macro="" textlink="">
      <xdr:nvSpPr>
        <xdr:cNvPr id="335" name="テキスト ボックス 334"/>
        <xdr:cNvSpPr txBox="1"/>
      </xdr:nvSpPr>
      <xdr:spPr>
        <a:xfrm>
          <a:off x="12623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公債費は、これまで同様、地方債発行額を抑制することにより、類似団体平均値を下回っている。今後は、新たな公共施設の建設事業等も予定されている為、旺盛な財政需要が見込まれている。事業化に向け、公共施設建設基金や学校建設基金への積立を継続してして行うことで、地方債発行の抑制を図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17272</xdr:rowOff>
    </xdr:from>
    <xdr:to>
      <xdr:col>24</xdr:col>
      <xdr:colOff>25400</xdr:colOff>
      <xdr:row>80</xdr:row>
      <xdr:rowOff>85852</xdr:rowOff>
    </xdr:to>
    <xdr:cxnSp macro="">
      <xdr:nvCxnSpPr>
        <xdr:cNvPr id="360" name="直線コネクタ 359"/>
        <xdr:cNvCxnSpPr/>
      </xdr:nvCxnSpPr>
      <xdr:spPr>
        <a:xfrm flipV="1">
          <a:off x="4826000" y="12704572"/>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57929</xdr:rowOff>
    </xdr:from>
    <xdr:ext cx="762000" cy="259045"/>
    <xdr:sp macro="" textlink="">
      <xdr:nvSpPr>
        <xdr:cNvPr id="361" name="公債費最小値テキスト"/>
        <xdr:cNvSpPr txBox="1"/>
      </xdr:nvSpPr>
      <xdr:spPr>
        <a:xfrm>
          <a:off x="4914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85852</xdr:rowOff>
    </xdr:from>
    <xdr:to>
      <xdr:col>24</xdr:col>
      <xdr:colOff>114300</xdr:colOff>
      <xdr:row>80</xdr:row>
      <xdr:rowOff>85852</xdr:rowOff>
    </xdr:to>
    <xdr:cxnSp macro="">
      <xdr:nvCxnSpPr>
        <xdr:cNvPr id="362" name="直線コネクタ 361"/>
        <xdr:cNvCxnSpPr/>
      </xdr:nvCxnSpPr>
      <xdr:spPr>
        <a:xfrm>
          <a:off x="4737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103649</xdr:rowOff>
    </xdr:from>
    <xdr:ext cx="762000" cy="259045"/>
    <xdr:sp macro="" textlink="">
      <xdr:nvSpPr>
        <xdr:cNvPr id="363" name="公債費最大値テキスト"/>
        <xdr:cNvSpPr txBox="1"/>
      </xdr:nvSpPr>
      <xdr:spPr>
        <a:xfrm>
          <a:off x="4914900" y="1244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17272</xdr:rowOff>
    </xdr:from>
    <xdr:to>
      <xdr:col>24</xdr:col>
      <xdr:colOff>114300</xdr:colOff>
      <xdr:row>74</xdr:row>
      <xdr:rowOff>17272</xdr:rowOff>
    </xdr:to>
    <xdr:cxnSp macro="">
      <xdr:nvCxnSpPr>
        <xdr:cNvPr id="364" name="直線コネクタ 363"/>
        <xdr:cNvCxnSpPr/>
      </xdr:nvCxnSpPr>
      <xdr:spPr>
        <a:xfrm>
          <a:off x="4737100" y="12704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83566</xdr:rowOff>
    </xdr:from>
    <xdr:to>
      <xdr:col>24</xdr:col>
      <xdr:colOff>25400</xdr:colOff>
      <xdr:row>75</xdr:row>
      <xdr:rowOff>92710</xdr:rowOff>
    </xdr:to>
    <xdr:cxnSp macro="">
      <xdr:nvCxnSpPr>
        <xdr:cNvPr id="365" name="直線コネクタ 364"/>
        <xdr:cNvCxnSpPr/>
      </xdr:nvCxnSpPr>
      <xdr:spPr>
        <a:xfrm flipV="1">
          <a:off x="3987800" y="1294231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80281</xdr:rowOff>
    </xdr:from>
    <xdr:ext cx="762000" cy="259045"/>
    <xdr:sp macro="" textlink="">
      <xdr:nvSpPr>
        <xdr:cNvPr id="366" name="公債費平均値テキスト"/>
        <xdr:cNvSpPr txBox="1"/>
      </xdr:nvSpPr>
      <xdr:spPr>
        <a:xfrm>
          <a:off x="4914900" y="13110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108204</xdr:rowOff>
    </xdr:from>
    <xdr:to>
      <xdr:col>24</xdr:col>
      <xdr:colOff>76200</xdr:colOff>
      <xdr:row>77</xdr:row>
      <xdr:rowOff>38354</xdr:rowOff>
    </xdr:to>
    <xdr:sp macro="" textlink="">
      <xdr:nvSpPr>
        <xdr:cNvPr id="367" name="フローチャート: 判断 366"/>
        <xdr:cNvSpPr/>
      </xdr:nvSpPr>
      <xdr:spPr>
        <a:xfrm>
          <a:off x="4775200" y="1313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92710</xdr:rowOff>
    </xdr:from>
    <xdr:to>
      <xdr:col>19</xdr:col>
      <xdr:colOff>187325</xdr:colOff>
      <xdr:row>75</xdr:row>
      <xdr:rowOff>115570</xdr:rowOff>
    </xdr:to>
    <xdr:cxnSp macro="">
      <xdr:nvCxnSpPr>
        <xdr:cNvPr id="368" name="直線コネクタ 367"/>
        <xdr:cNvCxnSpPr/>
      </xdr:nvCxnSpPr>
      <xdr:spPr>
        <a:xfrm flipV="1">
          <a:off x="3098800" y="129514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80772</xdr:rowOff>
    </xdr:from>
    <xdr:to>
      <xdr:col>20</xdr:col>
      <xdr:colOff>38100</xdr:colOff>
      <xdr:row>77</xdr:row>
      <xdr:rowOff>10922</xdr:rowOff>
    </xdr:to>
    <xdr:sp macro="" textlink="">
      <xdr:nvSpPr>
        <xdr:cNvPr id="369" name="フローチャート: 判断 368"/>
        <xdr:cNvSpPr/>
      </xdr:nvSpPr>
      <xdr:spPr>
        <a:xfrm>
          <a:off x="3937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167149</xdr:rowOff>
    </xdr:from>
    <xdr:ext cx="736600" cy="259045"/>
    <xdr:sp macro="" textlink="">
      <xdr:nvSpPr>
        <xdr:cNvPr id="370" name="テキスト ボックス 369"/>
        <xdr:cNvSpPr txBox="1"/>
      </xdr:nvSpPr>
      <xdr:spPr>
        <a:xfrm>
          <a:off x="3606800" y="13197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115570</xdr:rowOff>
    </xdr:from>
    <xdr:to>
      <xdr:col>15</xdr:col>
      <xdr:colOff>98425</xdr:colOff>
      <xdr:row>75</xdr:row>
      <xdr:rowOff>129286</xdr:rowOff>
    </xdr:to>
    <xdr:cxnSp macro="">
      <xdr:nvCxnSpPr>
        <xdr:cNvPr id="371" name="直線コネクタ 370"/>
        <xdr:cNvCxnSpPr/>
      </xdr:nvCxnSpPr>
      <xdr:spPr>
        <a:xfrm flipV="1">
          <a:off x="2209800" y="1297432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112776</xdr:rowOff>
    </xdr:from>
    <xdr:to>
      <xdr:col>15</xdr:col>
      <xdr:colOff>149225</xdr:colOff>
      <xdr:row>77</xdr:row>
      <xdr:rowOff>42926</xdr:rowOff>
    </xdr:to>
    <xdr:sp macro="" textlink="">
      <xdr:nvSpPr>
        <xdr:cNvPr id="372" name="フローチャート: 判断 371"/>
        <xdr:cNvSpPr/>
      </xdr:nvSpPr>
      <xdr:spPr>
        <a:xfrm>
          <a:off x="3048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27703</xdr:rowOff>
    </xdr:from>
    <xdr:ext cx="762000" cy="259045"/>
    <xdr:sp macro="" textlink="">
      <xdr:nvSpPr>
        <xdr:cNvPr id="373" name="テキスト ボックス 372"/>
        <xdr:cNvSpPr txBox="1"/>
      </xdr:nvSpPr>
      <xdr:spPr>
        <a:xfrm>
          <a:off x="2717800" y="13229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92710</xdr:rowOff>
    </xdr:from>
    <xdr:to>
      <xdr:col>11</xdr:col>
      <xdr:colOff>9525</xdr:colOff>
      <xdr:row>75</xdr:row>
      <xdr:rowOff>129286</xdr:rowOff>
    </xdr:to>
    <xdr:cxnSp macro="">
      <xdr:nvCxnSpPr>
        <xdr:cNvPr id="374" name="直線コネクタ 373"/>
        <xdr:cNvCxnSpPr/>
      </xdr:nvCxnSpPr>
      <xdr:spPr>
        <a:xfrm>
          <a:off x="1320800" y="1295146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121920</xdr:rowOff>
    </xdr:from>
    <xdr:to>
      <xdr:col>11</xdr:col>
      <xdr:colOff>60325</xdr:colOff>
      <xdr:row>77</xdr:row>
      <xdr:rowOff>52070</xdr:rowOff>
    </xdr:to>
    <xdr:sp macro="" textlink="">
      <xdr:nvSpPr>
        <xdr:cNvPr id="375" name="フローチャート: 判断 374"/>
        <xdr:cNvSpPr/>
      </xdr:nvSpPr>
      <xdr:spPr>
        <a:xfrm>
          <a:off x="2159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36847</xdr:rowOff>
    </xdr:from>
    <xdr:ext cx="762000" cy="259045"/>
    <xdr:sp macro="" textlink="">
      <xdr:nvSpPr>
        <xdr:cNvPr id="376" name="テキスト ボックス 375"/>
        <xdr:cNvSpPr txBox="1"/>
      </xdr:nvSpPr>
      <xdr:spPr>
        <a:xfrm>
          <a:off x="1828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131063</xdr:rowOff>
    </xdr:from>
    <xdr:to>
      <xdr:col>6</xdr:col>
      <xdr:colOff>171450</xdr:colOff>
      <xdr:row>77</xdr:row>
      <xdr:rowOff>61213</xdr:rowOff>
    </xdr:to>
    <xdr:sp macro="" textlink="">
      <xdr:nvSpPr>
        <xdr:cNvPr id="377" name="フローチャート: 判断 376"/>
        <xdr:cNvSpPr/>
      </xdr:nvSpPr>
      <xdr:spPr>
        <a:xfrm>
          <a:off x="1270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45990</xdr:rowOff>
    </xdr:from>
    <xdr:ext cx="762000" cy="259045"/>
    <xdr:sp macro="" textlink="">
      <xdr:nvSpPr>
        <xdr:cNvPr id="378" name="テキスト ボックス 377"/>
        <xdr:cNvSpPr txBox="1"/>
      </xdr:nvSpPr>
      <xdr:spPr>
        <a:xfrm>
          <a:off x="939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32766</xdr:rowOff>
    </xdr:from>
    <xdr:to>
      <xdr:col>24</xdr:col>
      <xdr:colOff>76200</xdr:colOff>
      <xdr:row>75</xdr:row>
      <xdr:rowOff>134366</xdr:rowOff>
    </xdr:to>
    <xdr:sp macro="" textlink="">
      <xdr:nvSpPr>
        <xdr:cNvPr id="384" name="楕円 383"/>
        <xdr:cNvSpPr/>
      </xdr:nvSpPr>
      <xdr:spPr>
        <a:xfrm>
          <a:off x="4775200" y="12891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49293</xdr:rowOff>
    </xdr:from>
    <xdr:ext cx="762000" cy="259045"/>
    <xdr:sp macro="" textlink="">
      <xdr:nvSpPr>
        <xdr:cNvPr id="385" name="公債費該当値テキスト"/>
        <xdr:cNvSpPr txBox="1"/>
      </xdr:nvSpPr>
      <xdr:spPr>
        <a:xfrm>
          <a:off x="4914900" y="12736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41910</xdr:rowOff>
    </xdr:from>
    <xdr:to>
      <xdr:col>20</xdr:col>
      <xdr:colOff>38100</xdr:colOff>
      <xdr:row>75</xdr:row>
      <xdr:rowOff>143510</xdr:rowOff>
    </xdr:to>
    <xdr:sp macro="" textlink="">
      <xdr:nvSpPr>
        <xdr:cNvPr id="386" name="楕円 385"/>
        <xdr:cNvSpPr/>
      </xdr:nvSpPr>
      <xdr:spPr>
        <a:xfrm>
          <a:off x="3937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153687</xdr:rowOff>
    </xdr:from>
    <xdr:ext cx="736600" cy="259045"/>
    <xdr:sp macro="" textlink="">
      <xdr:nvSpPr>
        <xdr:cNvPr id="387" name="テキスト ボックス 386"/>
        <xdr:cNvSpPr txBox="1"/>
      </xdr:nvSpPr>
      <xdr:spPr>
        <a:xfrm>
          <a:off x="3606800" y="1266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64770</xdr:rowOff>
    </xdr:from>
    <xdr:to>
      <xdr:col>15</xdr:col>
      <xdr:colOff>149225</xdr:colOff>
      <xdr:row>75</xdr:row>
      <xdr:rowOff>166370</xdr:rowOff>
    </xdr:to>
    <xdr:sp macro="" textlink="">
      <xdr:nvSpPr>
        <xdr:cNvPr id="388" name="楕円 387"/>
        <xdr:cNvSpPr/>
      </xdr:nvSpPr>
      <xdr:spPr>
        <a:xfrm>
          <a:off x="3048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5097</xdr:rowOff>
    </xdr:from>
    <xdr:ext cx="762000" cy="259045"/>
    <xdr:sp macro="" textlink="">
      <xdr:nvSpPr>
        <xdr:cNvPr id="389" name="テキスト ボックス 388"/>
        <xdr:cNvSpPr txBox="1"/>
      </xdr:nvSpPr>
      <xdr:spPr>
        <a:xfrm>
          <a:off x="27178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78486</xdr:rowOff>
    </xdr:from>
    <xdr:to>
      <xdr:col>11</xdr:col>
      <xdr:colOff>60325</xdr:colOff>
      <xdr:row>76</xdr:row>
      <xdr:rowOff>8635</xdr:rowOff>
    </xdr:to>
    <xdr:sp macro="" textlink="">
      <xdr:nvSpPr>
        <xdr:cNvPr id="390" name="楕円 389"/>
        <xdr:cNvSpPr/>
      </xdr:nvSpPr>
      <xdr:spPr>
        <a:xfrm>
          <a:off x="2159000" y="129372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18813</xdr:rowOff>
    </xdr:from>
    <xdr:ext cx="762000" cy="259045"/>
    <xdr:sp macro="" textlink="">
      <xdr:nvSpPr>
        <xdr:cNvPr id="391" name="テキスト ボックス 390"/>
        <xdr:cNvSpPr txBox="1"/>
      </xdr:nvSpPr>
      <xdr:spPr>
        <a:xfrm>
          <a:off x="1828800" y="12706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41910</xdr:rowOff>
    </xdr:from>
    <xdr:to>
      <xdr:col>6</xdr:col>
      <xdr:colOff>171450</xdr:colOff>
      <xdr:row>75</xdr:row>
      <xdr:rowOff>143510</xdr:rowOff>
    </xdr:to>
    <xdr:sp macro="" textlink="">
      <xdr:nvSpPr>
        <xdr:cNvPr id="392" name="楕円 391"/>
        <xdr:cNvSpPr/>
      </xdr:nvSpPr>
      <xdr:spPr>
        <a:xfrm>
          <a:off x="1270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153687</xdr:rowOff>
    </xdr:from>
    <xdr:ext cx="762000" cy="259045"/>
    <xdr:sp macro="" textlink="">
      <xdr:nvSpPr>
        <xdr:cNvPr id="393" name="テキスト ボックス 392"/>
        <xdr:cNvSpPr txBox="1"/>
      </xdr:nvSpPr>
      <xdr:spPr>
        <a:xfrm>
          <a:off x="939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公債費以外は、Ｈ</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年度まで類似団体平均値を上回る傾向にあったが、Ｈ</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年度以降縮減され、今年度においては類似団体平均値で</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％下回っている。</a:t>
          </a:r>
          <a:r>
            <a:rPr lang="ja-JP" altLang="ja-JP" sz="1100" b="0" i="0">
              <a:solidFill>
                <a:schemeClr val="dk1"/>
              </a:solidFill>
              <a:effectLst/>
              <a:latin typeface="+mn-lt"/>
              <a:ea typeface="+mn-ea"/>
              <a:cs typeface="+mn-cs"/>
            </a:rPr>
            <a:t>今後も事業見直し等を行い、更なる良化に努める。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8" name="直線コネクタ 407"/>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9" name="テキスト ボックス 408"/>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0" name="直線コネクタ 409"/>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1" name="テキスト ボックス 410"/>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2" name="直線コネクタ 411"/>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3" name="テキスト ボックス 412"/>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4" name="直線コネクタ 413"/>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5" name="テキスト ボックス 414"/>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6" name="直線コネクタ 415"/>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7" name="テキスト ボックス 416"/>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24130</xdr:rowOff>
    </xdr:from>
    <xdr:to>
      <xdr:col>82</xdr:col>
      <xdr:colOff>107950</xdr:colOff>
      <xdr:row>81</xdr:row>
      <xdr:rowOff>58420</xdr:rowOff>
    </xdr:to>
    <xdr:cxnSp macro="">
      <xdr:nvCxnSpPr>
        <xdr:cNvPr id="421" name="直線コネクタ 420"/>
        <xdr:cNvCxnSpPr/>
      </xdr:nvCxnSpPr>
      <xdr:spPr>
        <a:xfrm flipV="1">
          <a:off x="16510000" y="1271143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30497</xdr:rowOff>
    </xdr:from>
    <xdr:ext cx="762000" cy="259045"/>
    <xdr:sp macro="" textlink="">
      <xdr:nvSpPr>
        <xdr:cNvPr id="422" name="公債費以外最小値テキスト"/>
        <xdr:cNvSpPr txBox="1"/>
      </xdr:nvSpPr>
      <xdr:spPr>
        <a:xfrm>
          <a:off x="16598900" y="13917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58420</xdr:rowOff>
    </xdr:from>
    <xdr:to>
      <xdr:col>82</xdr:col>
      <xdr:colOff>196850</xdr:colOff>
      <xdr:row>81</xdr:row>
      <xdr:rowOff>58420</xdr:rowOff>
    </xdr:to>
    <xdr:cxnSp macro="">
      <xdr:nvCxnSpPr>
        <xdr:cNvPr id="423" name="直線コネクタ 422"/>
        <xdr:cNvCxnSpPr/>
      </xdr:nvCxnSpPr>
      <xdr:spPr>
        <a:xfrm>
          <a:off x="16421100" y="13945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110507</xdr:rowOff>
    </xdr:from>
    <xdr:ext cx="762000" cy="259045"/>
    <xdr:sp macro="" textlink="">
      <xdr:nvSpPr>
        <xdr:cNvPr id="424" name="公債費以外最大値テキスト"/>
        <xdr:cNvSpPr txBox="1"/>
      </xdr:nvSpPr>
      <xdr:spPr>
        <a:xfrm>
          <a:off x="16598900" y="12454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24130</xdr:rowOff>
    </xdr:from>
    <xdr:to>
      <xdr:col>82</xdr:col>
      <xdr:colOff>196850</xdr:colOff>
      <xdr:row>74</xdr:row>
      <xdr:rowOff>24130</xdr:rowOff>
    </xdr:to>
    <xdr:cxnSp macro="">
      <xdr:nvCxnSpPr>
        <xdr:cNvPr id="425" name="直線コネクタ 424"/>
        <xdr:cNvCxnSpPr/>
      </xdr:nvCxnSpPr>
      <xdr:spPr>
        <a:xfrm>
          <a:off x="16421100" y="1271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149861</xdr:rowOff>
    </xdr:from>
    <xdr:to>
      <xdr:col>82</xdr:col>
      <xdr:colOff>107950</xdr:colOff>
      <xdr:row>78</xdr:row>
      <xdr:rowOff>46989</xdr:rowOff>
    </xdr:to>
    <xdr:cxnSp macro="">
      <xdr:nvCxnSpPr>
        <xdr:cNvPr id="426" name="直線コネクタ 425"/>
        <xdr:cNvCxnSpPr/>
      </xdr:nvCxnSpPr>
      <xdr:spPr>
        <a:xfrm>
          <a:off x="15671800" y="13351511"/>
          <a:ext cx="8382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52088</xdr:rowOff>
    </xdr:from>
    <xdr:ext cx="762000" cy="259045"/>
    <xdr:sp macro="" textlink="">
      <xdr:nvSpPr>
        <xdr:cNvPr id="427" name="公債費以外平均値テキスト"/>
        <xdr:cNvSpPr txBox="1"/>
      </xdr:nvSpPr>
      <xdr:spPr>
        <a:xfrm>
          <a:off x="16598900" y="13425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80011</xdr:rowOff>
    </xdr:from>
    <xdr:to>
      <xdr:col>82</xdr:col>
      <xdr:colOff>158750</xdr:colOff>
      <xdr:row>79</xdr:row>
      <xdr:rowOff>10161</xdr:rowOff>
    </xdr:to>
    <xdr:sp macro="" textlink="">
      <xdr:nvSpPr>
        <xdr:cNvPr id="428" name="フローチャート: 判断 427"/>
        <xdr:cNvSpPr/>
      </xdr:nvSpPr>
      <xdr:spPr>
        <a:xfrm>
          <a:off x="16459200" y="134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149861</xdr:rowOff>
    </xdr:from>
    <xdr:to>
      <xdr:col>78</xdr:col>
      <xdr:colOff>69850</xdr:colOff>
      <xdr:row>78</xdr:row>
      <xdr:rowOff>24130</xdr:rowOff>
    </xdr:to>
    <xdr:cxnSp macro="">
      <xdr:nvCxnSpPr>
        <xdr:cNvPr id="429" name="直線コネクタ 428"/>
        <xdr:cNvCxnSpPr/>
      </xdr:nvCxnSpPr>
      <xdr:spPr>
        <a:xfrm flipV="1">
          <a:off x="14782800" y="1335151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121920</xdr:rowOff>
    </xdr:from>
    <xdr:to>
      <xdr:col>78</xdr:col>
      <xdr:colOff>120650</xdr:colOff>
      <xdr:row>78</xdr:row>
      <xdr:rowOff>52070</xdr:rowOff>
    </xdr:to>
    <xdr:sp macro="" textlink="">
      <xdr:nvSpPr>
        <xdr:cNvPr id="430" name="フローチャート: 判断 429"/>
        <xdr:cNvSpPr/>
      </xdr:nvSpPr>
      <xdr:spPr>
        <a:xfrm>
          <a:off x="15621000" y="1332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36847</xdr:rowOff>
    </xdr:from>
    <xdr:ext cx="736600" cy="259045"/>
    <xdr:sp macro="" textlink="">
      <xdr:nvSpPr>
        <xdr:cNvPr id="431" name="テキスト ボックス 430"/>
        <xdr:cNvSpPr txBox="1"/>
      </xdr:nvSpPr>
      <xdr:spPr>
        <a:xfrm>
          <a:off x="15290800" y="13409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24130</xdr:rowOff>
    </xdr:from>
    <xdr:to>
      <xdr:col>73</xdr:col>
      <xdr:colOff>180975</xdr:colOff>
      <xdr:row>78</xdr:row>
      <xdr:rowOff>130811</xdr:rowOff>
    </xdr:to>
    <xdr:cxnSp macro="">
      <xdr:nvCxnSpPr>
        <xdr:cNvPr id="432" name="直線コネクタ 431"/>
        <xdr:cNvCxnSpPr/>
      </xdr:nvCxnSpPr>
      <xdr:spPr>
        <a:xfrm flipV="1">
          <a:off x="13893800" y="13397230"/>
          <a:ext cx="889000" cy="10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125730</xdr:rowOff>
    </xdr:from>
    <xdr:to>
      <xdr:col>74</xdr:col>
      <xdr:colOff>31750</xdr:colOff>
      <xdr:row>79</xdr:row>
      <xdr:rowOff>55880</xdr:rowOff>
    </xdr:to>
    <xdr:sp macro="" textlink="">
      <xdr:nvSpPr>
        <xdr:cNvPr id="433" name="フローチャート: 判断 432"/>
        <xdr:cNvSpPr/>
      </xdr:nvSpPr>
      <xdr:spPr>
        <a:xfrm>
          <a:off x="14732000" y="1349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40657</xdr:rowOff>
    </xdr:from>
    <xdr:ext cx="762000" cy="259045"/>
    <xdr:sp macro="" textlink="">
      <xdr:nvSpPr>
        <xdr:cNvPr id="434" name="テキスト ボックス 433"/>
        <xdr:cNvSpPr txBox="1"/>
      </xdr:nvSpPr>
      <xdr:spPr>
        <a:xfrm>
          <a:off x="14401800" y="13585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54611</xdr:rowOff>
    </xdr:from>
    <xdr:to>
      <xdr:col>69</xdr:col>
      <xdr:colOff>92075</xdr:colOff>
      <xdr:row>78</xdr:row>
      <xdr:rowOff>130811</xdr:rowOff>
    </xdr:to>
    <xdr:cxnSp macro="">
      <xdr:nvCxnSpPr>
        <xdr:cNvPr id="435" name="直線コネクタ 434"/>
        <xdr:cNvCxnSpPr/>
      </xdr:nvCxnSpPr>
      <xdr:spPr>
        <a:xfrm>
          <a:off x="13004800" y="13427711"/>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152400</xdr:rowOff>
    </xdr:from>
    <xdr:to>
      <xdr:col>69</xdr:col>
      <xdr:colOff>142875</xdr:colOff>
      <xdr:row>79</xdr:row>
      <xdr:rowOff>82550</xdr:rowOff>
    </xdr:to>
    <xdr:sp macro="" textlink="">
      <xdr:nvSpPr>
        <xdr:cNvPr id="436" name="フローチャート: 判断 435"/>
        <xdr:cNvSpPr/>
      </xdr:nvSpPr>
      <xdr:spPr>
        <a:xfrm>
          <a:off x="13843000" y="1352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67327</xdr:rowOff>
    </xdr:from>
    <xdr:ext cx="762000" cy="259045"/>
    <xdr:sp macro="" textlink="">
      <xdr:nvSpPr>
        <xdr:cNvPr id="437" name="テキスト ボックス 436"/>
        <xdr:cNvSpPr txBox="1"/>
      </xdr:nvSpPr>
      <xdr:spPr>
        <a:xfrm>
          <a:off x="13512800" y="1361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129539</xdr:rowOff>
    </xdr:from>
    <xdr:to>
      <xdr:col>65</xdr:col>
      <xdr:colOff>53975</xdr:colOff>
      <xdr:row>79</xdr:row>
      <xdr:rowOff>59689</xdr:rowOff>
    </xdr:to>
    <xdr:sp macro="" textlink="">
      <xdr:nvSpPr>
        <xdr:cNvPr id="438" name="フローチャート: 判断 437"/>
        <xdr:cNvSpPr/>
      </xdr:nvSpPr>
      <xdr:spPr>
        <a:xfrm>
          <a:off x="12954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44466</xdr:rowOff>
    </xdr:from>
    <xdr:ext cx="762000" cy="259045"/>
    <xdr:sp macro="" textlink="">
      <xdr:nvSpPr>
        <xdr:cNvPr id="439" name="テキスト ボックス 438"/>
        <xdr:cNvSpPr txBox="1"/>
      </xdr:nvSpPr>
      <xdr:spPr>
        <a:xfrm>
          <a:off x="12623800" y="13589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167639</xdr:rowOff>
    </xdr:from>
    <xdr:to>
      <xdr:col>82</xdr:col>
      <xdr:colOff>158750</xdr:colOff>
      <xdr:row>78</xdr:row>
      <xdr:rowOff>97789</xdr:rowOff>
    </xdr:to>
    <xdr:sp macro="" textlink="">
      <xdr:nvSpPr>
        <xdr:cNvPr id="445" name="楕円 444"/>
        <xdr:cNvSpPr/>
      </xdr:nvSpPr>
      <xdr:spPr>
        <a:xfrm>
          <a:off x="16459200" y="1336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12716</xdr:rowOff>
    </xdr:from>
    <xdr:ext cx="762000" cy="259045"/>
    <xdr:sp macro="" textlink="">
      <xdr:nvSpPr>
        <xdr:cNvPr id="446" name="公債費以外該当値テキスト"/>
        <xdr:cNvSpPr txBox="1"/>
      </xdr:nvSpPr>
      <xdr:spPr>
        <a:xfrm>
          <a:off x="16598900" y="13214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99061</xdr:rowOff>
    </xdr:from>
    <xdr:to>
      <xdr:col>78</xdr:col>
      <xdr:colOff>120650</xdr:colOff>
      <xdr:row>78</xdr:row>
      <xdr:rowOff>29211</xdr:rowOff>
    </xdr:to>
    <xdr:sp macro="" textlink="">
      <xdr:nvSpPr>
        <xdr:cNvPr id="447" name="楕円 446"/>
        <xdr:cNvSpPr/>
      </xdr:nvSpPr>
      <xdr:spPr>
        <a:xfrm>
          <a:off x="15621000" y="1330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39388</xdr:rowOff>
    </xdr:from>
    <xdr:ext cx="736600" cy="259045"/>
    <xdr:sp macro="" textlink="">
      <xdr:nvSpPr>
        <xdr:cNvPr id="448" name="テキスト ボックス 447"/>
        <xdr:cNvSpPr txBox="1"/>
      </xdr:nvSpPr>
      <xdr:spPr>
        <a:xfrm>
          <a:off x="15290800" y="130695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144780</xdr:rowOff>
    </xdr:from>
    <xdr:to>
      <xdr:col>74</xdr:col>
      <xdr:colOff>31750</xdr:colOff>
      <xdr:row>78</xdr:row>
      <xdr:rowOff>74930</xdr:rowOff>
    </xdr:to>
    <xdr:sp macro="" textlink="">
      <xdr:nvSpPr>
        <xdr:cNvPr id="449" name="楕円 448"/>
        <xdr:cNvSpPr/>
      </xdr:nvSpPr>
      <xdr:spPr>
        <a:xfrm>
          <a:off x="14732000" y="1334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85107</xdr:rowOff>
    </xdr:from>
    <xdr:ext cx="762000" cy="259045"/>
    <xdr:sp macro="" textlink="">
      <xdr:nvSpPr>
        <xdr:cNvPr id="450" name="テキスト ボックス 449"/>
        <xdr:cNvSpPr txBox="1"/>
      </xdr:nvSpPr>
      <xdr:spPr>
        <a:xfrm>
          <a:off x="14401800" y="13115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80011</xdr:rowOff>
    </xdr:from>
    <xdr:to>
      <xdr:col>69</xdr:col>
      <xdr:colOff>142875</xdr:colOff>
      <xdr:row>79</xdr:row>
      <xdr:rowOff>10161</xdr:rowOff>
    </xdr:to>
    <xdr:sp macro="" textlink="">
      <xdr:nvSpPr>
        <xdr:cNvPr id="451" name="楕円 450"/>
        <xdr:cNvSpPr/>
      </xdr:nvSpPr>
      <xdr:spPr>
        <a:xfrm>
          <a:off x="13843000" y="1345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20338</xdr:rowOff>
    </xdr:from>
    <xdr:ext cx="762000" cy="259045"/>
    <xdr:sp macro="" textlink="">
      <xdr:nvSpPr>
        <xdr:cNvPr id="452" name="テキスト ボックス 451"/>
        <xdr:cNvSpPr txBox="1"/>
      </xdr:nvSpPr>
      <xdr:spPr>
        <a:xfrm>
          <a:off x="13512800" y="13221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3811</xdr:rowOff>
    </xdr:from>
    <xdr:to>
      <xdr:col>65</xdr:col>
      <xdr:colOff>53975</xdr:colOff>
      <xdr:row>78</xdr:row>
      <xdr:rowOff>105411</xdr:rowOff>
    </xdr:to>
    <xdr:sp macro="" textlink="">
      <xdr:nvSpPr>
        <xdr:cNvPr id="453" name="楕円 452"/>
        <xdr:cNvSpPr/>
      </xdr:nvSpPr>
      <xdr:spPr>
        <a:xfrm>
          <a:off x="12954000" y="13376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115588</xdr:rowOff>
    </xdr:from>
    <xdr:ext cx="762000" cy="259045"/>
    <xdr:sp macro="" textlink="">
      <xdr:nvSpPr>
        <xdr:cNvPr id="454" name="テキスト ボックス 453"/>
        <xdr:cNvSpPr txBox="1"/>
      </xdr:nvSpPr>
      <xdr:spPr>
        <a:xfrm>
          <a:off x="12623800" y="13145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沖縄県読谷村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59100</xdr:rowOff>
    </xdr:from>
    <xdr:to>
      <xdr:col>29</xdr:col>
      <xdr:colOff>127000</xdr:colOff>
      <xdr:row>19</xdr:row>
      <xdr:rowOff>152794</xdr:rowOff>
    </xdr:to>
    <xdr:cxnSp macro="">
      <xdr:nvCxnSpPr>
        <xdr:cNvPr id="47" name="直線コネクタ 46"/>
        <xdr:cNvCxnSpPr/>
      </xdr:nvCxnSpPr>
      <xdr:spPr bwMode="auto">
        <a:xfrm flipV="1">
          <a:off x="5651500" y="1992675"/>
          <a:ext cx="0" cy="146529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124871</xdr:rowOff>
    </xdr:from>
    <xdr:ext cx="762000" cy="259045"/>
    <xdr:sp macro="" textlink="">
      <xdr:nvSpPr>
        <xdr:cNvPr id="48" name="人口1人当たり決算額の推移最小値テキスト130"/>
        <xdr:cNvSpPr txBox="1"/>
      </xdr:nvSpPr>
      <xdr:spPr>
        <a:xfrm>
          <a:off x="5740400" y="3430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152794</xdr:rowOff>
    </xdr:from>
    <xdr:to>
      <xdr:col>30</xdr:col>
      <xdr:colOff>25400</xdr:colOff>
      <xdr:row>19</xdr:row>
      <xdr:rowOff>152794</xdr:rowOff>
    </xdr:to>
    <xdr:cxnSp macro="">
      <xdr:nvCxnSpPr>
        <xdr:cNvPr id="49" name="直線コネクタ 48"/>
        <xdr:cNvCxnSpPr/>
      </xdr:nvCxnSpPr>
      <xdr:spPr bwMode="auto">
        <a:xfrm>
          <a:off x="5562600" y="34579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145477</xdr:rowOff>
    </xdr:from>
    <xdr:ext cx="762000" cy="259045"/>
    <xdr:sp macro="" textlink="">
      <xdr:nvSpPr>
        <xdr:cNvPr id="50" name="人口1人当たり決算額の推移最大値テキスト130"/>
        <xdr:cNvSpPr txBox="1"/>
      </xdr:nvSpPr>
      <xdr:spPr>
        <a:xfrm>
          <a:off x="5740400" y="1736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59100</xdr:rowOff>
    </xdr:from>
    <xdr:to>
      <xdr:col>30</xdr:col>
      <xdr:colOff>25400</xdr:colOff>
      <xdr:row>11</xdr:row>
      <xdr:rowOff>59100</xdr:rowOff>
    </xdr:to>
    <xdr:cxnSp macro="">
      <xdr:nvCxnSpPr>
        <xdr:cNvPr id="51" name="直線コネクタ 50"/>
        <xdr:cNvCxnSpPr/>
      </xdr:nvCxnSpPr>
      <xdr:spPr bwMode="auto">
        <a:xfrm>
          <a:off x="5562600" y="19926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120806</xdr:rowOff>
    </xdr:from>
    <xdr:to>
      <xdr:col>29</xdr:col>
      <xdr:colOff>127000</xdr:colOff>
      <xdr:row>17</xdr:row>
      <xdr:rowOff>123451</xdr:rowOff>
    </xdr:to>
    <xdr:cxnSp macro="">
      <xdr:nvCxnSpPr>
        <xdr:cNvPr id="52" name="直線コネクタ 51"/>
        <xdr:cNvCxnSpPr/>
      </xdr:nvCxnSpPr>
      <xdr:spPr bwMode="auto">
        <a:xfrm flipV="1">
          <a:off x="5003800" y="3083081"/>
          <a:ext cx="647700" cy="26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59542</xdr:rowOff>
    </xdr:from>
    <xdr:ext cx="762000" cy="259045"/>
    <xdr:sp macro="" textlink="">
      <xdr:nvSpPr>
        <xdr:cNvPr id="53" name="人口1人当たり決算額の推移平均値テキスト130"/>
        <xdr:cNvSpPr txBox="1"/>
      </xdr:nvSpPr>
      <xdr:spPr>
        <a:xfrm>
          <a:off x="5740400" y="28503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43015</xdr:rowOff>
    </xdr:from>
    <xdr:to>
      <xdr:col>29</xdr:col>
      <xdr:colOff>177800</xdr:colOff>
      <xdr:row>17</xdr:row>
      <xdr:rowOff>144615</xdr:rowOff>
    </xdr:to>
    <xdr:sp macro="" textlink="">
      <xdr:nvSpPr>
        <xdr:cNvPr id="54" name="フローチャート: 判断 53"/>
        <xdr:cNvSpPr/>
      </xdr:nvSpPr>
      <xdr:spPr bwMode="auto">
        <a:xfrm>
          <a:off x="5600700" y="30052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105571</xdr:rowOff>
    </xdr:from>
    <xdr:to>
      <xdr:col>26</xdr:col>
      <xdr:colOff>50800</xdr:colOff>
      <xdr:row>17</xdr:row>
      <xdr:rowOff>123451</xdr:rowOff>
    </xdr:to>
    <xdr:cxnSp macro="">
      <xdr:nvCxnSpPr>
        <xdr:cNvPr id="55" name="直線コネクタ 54"/>
        <xdr:cNvCxnSpPr/>
      </xdr:nvCxnSpPr>
      <xdr:spPr bwMode="auto">
        <a:xfrm>
          <a:off x="4305300" y="3067846"/>
          <a:ext cx="698500" cy="178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58968</xdr:rowOff>
    </xdr:from>
    <xdr:to>
      <xdr:col>26</xdr:col>
      <xdr:colOff>101600</xdr:colOff>
      <xdr:row>17</xdr:row>
      <xdr:rowOff>160568</xdr:rowOff>
    </xdr:to>
    <xdr:sp macro="" textlink="">
      <xdr:nvSpPr>
        <xdr:cNvPr id="56" name="フローチャート: 判断 55"/>
        <xdr:cNvSpPr/>
      </xdr:nvSpPr>
      <xdr:spPr bwMode="auto">
        <a:xfrm>
          <a:off x="4953000" y="3021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170745</xdr:rowOff>
    </xdr:from>
    <xdr:ext cx="736600" cy="259045"/>
    <xdr:sp macro="" textlink="">
      <xdr:nvSpPr>
        <xdr:cNvPr id="57" name="テキスト ボックス 56"/>
        <xdr:cNvSpPr txBox="1"/>
      </xdr:nvSpPr>
      <xdr:spPr>
        <a:xfrm>
          <a:off x="4622800" y="2790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105571</xdr:rowOff>
    </xdr:from>
    <xdr:to>
      <xdr:col>22</xdr:col>
      <xdr:colOff>114300</xdr:colOff>
      <xdr:row>17</xdr:row>
      <xdr:rowOff>157251</xdr:rowOff>
    </xdr:to>
    <xdr:cxnSp macro="">
      <xdr:nvCxnSpPr>
        <xdr:cNvPr id="58" name="直線コネクタ 57"/>
        <xdr:cNvCxnSpPr/>
      </xdr:nvCxnSpPr>
      <xdr:spPr bwMode="auto">
        <a:xfrm flipV="1">
          <a:off x="3606800" y="3067846"/>
          <a:ext cx="698500" cy="516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86155</xdr:rowOff>
    </xdr:from>
    <xdr:to>
      <xdr:col>22</xdr:col>
      <xdr:colOff>165100</xdr:colOff>
      <xdr:row>18</xdr:row>
      <xdr:rowOff>16305</xdr:rowOff>
    </xdr:to>
    <xdr:sp macro="" textlink="">
      <xdr:nvSpPr>
        <xdr:cNvPr id="59" name="フローチャート: 判断 58"/>
        <xdr:cNvSpPr/>
      </xdr:nvSpPr>
      <xdr:spPr bwMode="auto">
        <a:xfrm>
          <a:off x="4254500" y="30484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1082</xdr:rowOff>
    </xdr:from>
    <xdr:ext cx="762000" cy="259045"/>
    <xdr:sp macro="" textlink="">
      <xdr:nvSpPr>
        <xdr:cNvPr id="60" name="テキスト ボックス 59"/>
        <xdr:cNvSpPr txBox="1"/>
      </xdr:nvSpPr>
      <xdr:spPr>
        <a:xfrm>
          <a:off x="3924300" y="313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148516</xdr:rowOff>
    </xdr:from>
    <xdr:to>
      <xdr:col>18</xdr:col>
      <xdr:colOff>177800</xdr:colOff>
      <xdr:row>17</xdr:row>
      <xdr:rowOff>157251</xdr:rowOff>
    </xdr:to>
    <xdr:cxnSp macro="">
      <xdr:nvCxnSpPr>
        <xdr:cNvPr id="61" name="直線コネクタ 60"/>
        <xdr:cNvCxnSpPr/>
      </xdr:nvCxnSpPr>
      <xdr:spPr bwMode="auto">
        <a:xfrm>
          <a:off x="2908300" y="3110791"/>
          <a:ext cx="698500" cy="87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102418</xdr:rowOff>
    </xdr:from>
    <xdr:to>
      <xdr:col>19</xdr:col>
      <xdr:colOff>38100</xdr:colOff>
      <xdr:row>18</xdr:row>
      <xdr:rowOff>32568</xdr:rowOff>
    </xdr:to>
    <xdr:sp macro="" textlink="">
      <xdr:nvSpPr>
        <xdr:cNvPr id="62" name="フローチャート: 判断 61"/>
        <xdr:cNvSpPr/>
      </xdr:nvSpPr>
      <xdr:spPr bwMode="auto">
        <a:xfrm>
          <a:off x="3556000" y="30646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42745</xdr:rowOff>
    </xdr:from>
    <xdr:ext cx="762000" cy="259045"/>
    <xdr:sp macro="" textlink="">
      <xdr:nvSpPr>
        <xdr:cNvPr id="63" name="テキスト ボックス 62"/>
        <xdr:cNvSpPr txBox="1"/>
      </xdr:nvSpPr>
      <xdr:spPr>
        <a:xfrm>
          <a:off x="3225800" y="2833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107545</xdr:rowOff>
    </xdr:from>
    <xdr:to>
      <xdr:col>15</xdr:col>
      <xdr:colOff>101600</xdr:colOff>
      <xdr:row>18</xdr:row>
      <xdr:rowOff>37695</xdr:rowOff>
    </xdr:to>
    <xdr:sp macro="" textlink="">
      <xdr:nvSpPr>
        <xdr:cNvPr id="64" name="フローチャート: 判断 63"/>
        <xdr:cNvSpPr/>
      </xdr:nvSpPr>
      <xdr:spPr bwMode="auto">
        <a:xfrm>
          <a:off x="28575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22472</xdr:rowOff>
    </xdr:from>
    <xdr:ext cx="762000" cy="259045"/>
    <xdr:sp macro="" textlink="">
      <xdr:nvSpPr>
        <xdr:cNvPr id="65" name="テキスト ボックス 64"/>
        <xdr:cNvSpPr txBox="1"/>
      </xdr:nvSpPr>
      <xdr:spPr>
        <a:xfrm>
          <a:off x="2527300" y="315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70006</xdr:rowOff>
    </xdr:from>
    <xdr:to>
      <xdr:col>29</xdr:col>
      <xdr:colOff>177800</xdr:colOff>
      <xdr:row>18</xdr:row>
      <xdr:rowOff>156</xdr:rowOff>
    </xdr:to>
    <xdr:sp macro="" textlink="">
      <xdr:nvSpPr>
        <xdr:cNvPr id="71" name="楕円 70"/>
        <xdr:cNvSpPr/>
      </xdr:nvSpPr>
      <xdr:spPr bwMode="auto">
        <a:xfrm>
          <a:off x="5600700" y="30322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42083</xdr:rowOff>
    </xdr:from>
    <xdr:ext cx="762000" cy="259045"/>
    <xdr:sp macro="" textlink="">
      <xdr:nvSpPr>
        <xdr:cNvPr id="72" name="人口1人当たり決算額の推移該当値テキスト130"/>
        <xdr:cNvSpPr txBox="1"/>
      </xdr:nvSpPr>
      <xdr:spPr>
        <a:xfrm>
          <a:off x="5740400" y="3004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72651</xdr:rowOff>
    </xdr:from>
    <xdr:to>
      <xdr:col>26</xdr:col>
      <xdr:colOff>101600</xdr:colOff>
      <xdr:row>18</xdr:row>
      <xdr:rowOff>2801</xdr:rowOff>
    </xdr:to>
    <xdr:sp macro="" textlink="">
      <xdr:nvSpPr>
        <xdr:cNvPr id="73" name="楕円 72"/>
        <xdr:cNvSpPr/>
      </xdr:nvSpPr>
      <xdr:spPr bwMode="auto">
        <a:xfrm>
          <a:off x="4953000" y="30349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159028</xdr:rowOff>
    </xdr:from>
    <xdr:ext cx="736600" cy="259045"/>
    <xdr:sp macro="" textlink="">
      <xdr:nvSpPr>
        <xdr:cNvPr id="74" name="テキスト ボックス 73"/>
        <xdr:cNvSpPr txBox="1"/>
      </xdr:nvSpPr>
      <xdr:spPr>
        <a:xfrm>
          <a:off x="4622800" y="31213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54771</xdr:rowOff>
    </xdr:from>
    <xdr:to>
      <xdr:col>22</xdr:col>
      <xdr:colOff>165100</xdr:colOff>
      <xdr:row>17</xdr:row>
      <xdr:rowOff>156371</xdr:rowOff>
    </xdr:to>
    <xdr:sp macro="" textlink="">
      <xdr:nvSpPr>
        <xdr:cNvPr id="75" name="楕円 74"/>
        <xdr:cNvSpPr/>
      </xdr:nvSpPr>
      <xdr:spPr bwMode="auto">
        <a:xfrm>
          <a:off x="4254500" y="30170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166548</xdr:rowOff>
    </xdr:from>
    <xdr:ext cx="762000" cy="259045"/>
    <xdr:sp macro="" textlink="">
      <xdr:nvSpPr>
        <xdr:cNvPr id="76" name="テキスト ボックス 75"/>
        <xdr:cNvSpPr txBox="1"/>
      </xdr:nvSpPr>
      <xdr:spPr>
        <a:xfrm>
          <a:off x="3924300" y="2785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106451</xdr:rowOff>
    </xdr:from>
    <xdr:to>
      <xdr:col>19</xdr:col>
      <xdr:colOff>38100</xdr:colOff>
      <xdr:row>18</xdr:row>
      <xdr:rowOff>36601</xdr:rowOff>
    </xdr:to>
    <xdr:sp macro="" textlink="">
      <xdr:nvSpPr>
        <xdr:cNvPr id="77" name="楕円 76"/>
        <xdr:cNvSpPr/>
      </xdr:nvSpPr>
      <xdr:spPr bwMode="auto">
        <a:xfrm>
          <a:off x="3556000" y="30687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21378</xdr:rowOff>
    </xdr:from>
    <xdr:ext cx="762000" cy="259045"/>
    <xdr:sp macro="" textlink="">
      <xdr:nvSpPr>
        <xdr:cNvPr id="78" name="テキスト ボックス 77"/>
        <xdr:cNvSpPr txBox="1"/>
      </xdr:nvSpPr>
      <xdr:spPr>
        <a:xfrm>
          <a:off x="3225800" y="3155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97716</xdr:rowOff>
    </xdr:from>
    <xdr:to>
      <xdr:col>15</xdr:col>
      <xdr:colOff>101600</xdr:colOff>
      <xdr:row>18</xdr:row>
      <xdr:rowOff>27866</xdr:rowOff>
    </xdr:to>
    <xdr:sp macro="" textlink="">
      <xdr:nvSpPr>
        <xdr:cNvPr id="79" name="楕円 78"/>
        <xdr:cNvSpPr/>
      </xdr:nvSpPr>
      <xdr:spPr bwMode="auto">
        <a:xfrm>
          <a:off x="2857500" y="30599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38043</xdr:rowOff>
    </xdr:from>
    <xdr:ext cx="762000" cy="259045"/>
    <xdr:sp macro="" textlink="">
      <xdr:nvSpPr>
        <xdr:cNvPr id="80" name="テキスト ボックス 79"/>
        <xdr:cNvSpPr txBox="1"/>
      </xdr:nvSpPr>
      <xdr:spPr>
        <a:xfrm>
          <a:off x="2527300" y="2828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220307</xdr:rowOff>
    </xdr:from>
    <xdr:to>
      <xdr:col>29</xdr:col>
      <xdr:colOff>127000</xdr:colOff>
      <xdr:row>37</xdr:row>
      <xdr:rowOff>189065</xdr:rowOff>
    </xdr:to>
    <xdr:cxnSp macro="">
      <xdr:nvCxnSpPr>
        <xdr:cNvPr id="108" name="直線コネクタ 107"/>
        <xdr:cNvCxnSpPr/>
      </xdr:nvCxnSpPr>
      <xdr:spPr bwMode="auto">
        <a:xfrm flipV="1">
          <a:off x="5651500" y="6144857"/>
          <a:ext cx="0" cy="116890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161142</xdr:rowOff>
    </xdr:from>
    <xdr:ext cx="762000" cy="259045"/>
    <xdr:sp macro="" textlink="">
      <xdr:nvSpPr>
        <xdr:cNvPr id="109" name="人口1人当たり決算額の推移最小値テキスト445"/>
        <xdr:cNvSpPr txBox="1"/>
      </xdr:nvSpPr>
      <xdr:spPr>
        <a:xfrm>
          <a:off x="5740400" y="728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189065</xdr:rowOff>
    </xdr:from>
    <xdr:to>
      <xdr:col>30</xdr:col>
      <xdr:colOff>25400</xdr:colOff>
      <xdr:row>37</xdr:row>
      <xdr:rowOff>189065</xdr:rowOff>
    </xdr:to>
    <xdr:cxnSp macro="">
      <xdr:nvCxnSpPr>
        <xdr:cNvPr id="110" name="直線コネクタ 109"/>
        <xdr:cNvCxnSpPr/>
      </xdr:nvCxnSpPr>
      <xdr:spPr bwMode="auto">
        <a:xfrm>
          <a:off x="5562600" y="73137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135234</xdr:rowOff>
    </xdr:from>
    <xdr:ext cx="762000" cy="259045"/>
    <xdr:sp macro="" textlink="">
      <xdr:nvSpPr>
        <xdr:cNvPr id="111" name="人口1人当たり決算額の推移最大値テキスト445"/>
        <xdr:cNvSpPr txBox="1"/>
      </xdr:nvSpPr>
      <xdr:spPr>
        <a:xfrm>
          <a:off x="5740400" y="588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220307</xdr:rowOff>
    </xdr:from>
    <xdr:to>
      <xdr:col>30</xdr:col>
      <xdr:colOff>25400</xdr:colOff>
      <xdr:row>33</xdr:row>
      <xdr:rowOff>220307</xdr:rowOff>
    </xdr:to>
    <xdr:cxnSp macro="">
      <xdr:nvCxnSpPr>
        <xdr:cNvPr id="112" name="直線コネクタ 111"/>
        <xdr:cNvCxnSpPr/>
      </xdr:nvCxnSpPr>
      <xdr:spPr bwMode="auto">
        <a:xfrm>
          <a:off x="5562600" y="61448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62402</xdr:rowOff>
    </xdr:from>
    <xdr:to>
      <xdr:col>29</xdr:col>
      <xdr:colOff>127000</xdr:colOff>
      <xdr:row>36</xdr:row>
      <xdr:rowOff>70898</xdr:rowOff>
    </xdr:to>
    <xdr:cxnSp macro="">
      <xdr:nvCxnSpPr>
        <xdr:cNvPr id="113" name="直線コネクタ 112"/>
        <xdr:cNvCxnSpPr/>
      </xdr:nvCxnSpPr>
      <xdr:spPr bwMode="auto">
        <a:xfrm>
          <a:off x="5003800" y="7015652"/>
          <a:ext cx="647700" cy="84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81621</xdr:rowOff>
    </xdr:from>
    <xdr:ext cx="762000" cy="259045"/>
    <xdr:sp macro="" textlink="">
      <xdr:nvSpPr>
        <xdr:cNvPr id="114" name="人口1人当たり決算額の推移平均値テキスト445"/>
        <xdr:cNvSpPr txBox="1"/>
      </xdr:nvSpPr>
      <xdr:spPr>
        <a:xfrm>
          <a:off x="5740400" y="6691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236544</xdr:rowOff>
    </xdr:from>
    <xdr:to>
      <xdr:col>29</xdr:col>
      <xdr:colOff>177800</xdr:colOff>
      <xdr:row>35</xdr:row>
      <xdr:rowOff>338144</xdr:rowOff>
    </xdr:to>
    <xdr:sp macro="" textlink="">
      <xdr:nvSpPr>
        <xdr:cNvPr id="115" name="フローチャート: 判断 114"/>
        <xdr:cNvSpPr/>
      </xdr:nvSpPr>
      <xdr:spPr bwMode="auto">
        <a:xfrm>
          <a:off x="5600700" y="68468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61925</xdr:rowOff>
    </xdr:from>
    <xdr:to>
      <xdr:col>26</xdr:col>
      <xdr:colOff>50800</xdr:colOff>
      <xdr:row>36</xdr:row>
      <xdr:rowOff>62402</xdr:rowOff>
    </xdr:to>
    <xdr:cxnSp macro="">
      <xdr:nvCxnSpPr>
        <xdr:cNvPr id="116" name="直線コネクタ 115"/>
        <xdr:cNvCxnSpPr/>
      </xdr:nvCxnSpPr>
      <xdr:spPr bwMode="auto">
        <a:xfrm>
          <a:off x="4305300" y="7015175"/>
          <a:ext cx="698500" cy="4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259670</xdr:rowOff>
    </xdr:from>
    <xdr:to>
      <xdr:col>26</xdr:col>
      <xdr:colOff>101600</xdr:colOff>
      <xdr:row>36</xdr:row>
      <xdr:rowOff>18370</xdr:rowOff>
    </xdr:to>
    <xdr:sp macro="" textlink="">
      <xdr:nvSpPr>
        <xdr:cNvPr id="117" name="フローチャート: 判断 116"/>
        <xdr:cNvSpPr/>
      </xdr:nvSpPr>
      <xdr:spPr bwMode="auto">
        <a:xfrm>
          <a:off x="4953000" y="68700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28547</xdr:rowOff>
    </xdr:from>
    <xdr:ext cx="736600" cy="259045"/>
    <xdr:sp macro="" textlink="">
      <xdr:nvSpPr>
        <xdr:cNvPr id="118" name="テキスト ボックス 117"/>
        <xdr:cNvSpPr txBox="1"/>
      </xdr:nvSpPr>
      <xdr:spPr>
        <a:xfrm>
          <a:off x="4622800" y="6638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61925</xdr:rowOff>
    </xdr:from>
    <xdr:to>
      <xdr:col>22</xdr:col>
      <xdr:colOff>114300</xdr:colOff>
      <xdr:row>36</xdr:row>
      <xdr:rowOff>77089</xdr:rowOff>
    </xdr:to>
    <xdr:cxnSp macro="">
      <xdr:nvCxnSpPr>
        <xdr:cNvPr id="119" name="直線コネクタ 118"/>
        <xdr:cNvCxnSpPr/>
      </xdr:nvCxnSpPr>
      <xdr:spPr bwMode="auto">
        <a:xfrm flipV="1">
          <a:off x="3606800" y="7015175"/>
          <a:ext cx="698500" cy="151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272186</xdr:rowOff>
    </xdr:from>
    <xdr:to>
      <xdr:col>22</xdr:col>
      <xdr:colOff>165100</xdr:colOff>
      <xdr:row>36</xdr:row>
      <xdr:rowOff>30886</xdr:rowOff>
    </xdr:to>
    <xdr:sp macro="" textlink="">
      <xdr:nvSpPr>
        <xdr:cNvPr id="120" name="フローチャート: 判断 119"/>
        <xdr:cNvSpPr/>
      </xdr:nvSpPr>
      <xdr:spPr bwMode="auto">
        <a:xfrm>
          <a:off x="4254500" y="68825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41063</xdr:rowOff>
    </xdr:from>
    <xdr:ext cx="762000" cy="259045"/>
    <xdr:sp macro="" textlink="">
      <xdr:nvSpPr>
        <xdr:cNvPr id="121" name="テキスト ボックス 120"/>
        <xdr:cNvSpPr txBox="1"/>
      </xdr:nvSpPr>
      <xdr:spPr>
        <a:xfrm>
          <a:off x="3924300" y="6651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77089</xdr:rowOff>
    </xdr:from>
    <xdr:to>
      <xdr:col>18</xdr:col>
      <xdr:colOff>177800</xdr:colOff>
      <xdr:row>36</xdr:row>
      <xdr:rowOff>121913</xdr:rowOff>
    </xdr:to>
    <xdr:cxnSp macro="">
      <xdr:nvCxnSpPr>
        <xdr:cNvPr id="122" name="直線コネクタ 121"/>
        <xdr:cNvCxnSpPr/>
      </xdr:nvCxnSpPr>
      <xdr:spPr bwMode="auto">
        <a:xfrm flipV="1">
          <a:off x="2908300" y="7030339"/>
          <a:ext cx="698500" cy="448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270948</xdr:rowOff>
    </xdr:from>
    <xdr:to>
      <xdr:col>19</xdr:col>
      <xdr:colOff>38100</xdr:colOff>
      <xdr:row>36</xdr:row>
      <xdr:rowOff>29648</xdr:rowOff>
    </xdr:to>
    <xdr:sp macro="" textlink="">
      <xdr:nvSpPr>
        <xdr:cNvPr id="123" name="フローチャート: 判断 122"/>
        <xdr:cNvSpPr/>
      </xdr:nvSpPr>
      <xdr:spPr bwMode="auto">
        <a:xfrm>
          <a:off x="3556000" y="6881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39825</xdr:rowOff>
    </xdr:from>
    <xdr:ext cx="762000" cy="259045"/>
    <xdr:sp macro="" textlink="">
      <xdr:nvSpPr>
        <xdr:cNvPr id="124" name="テキスト ボックス 123"/>
        <xdr:cNvSpPr txBox="1"/>
      </xdr:nvSpPr>
      <xdr:spPr>
        <a:xfrm>
          <a:off x="3225800" y="6650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268129</xdr:rowOff>
    </xdr:from>
    <xdr:to>
      <xdr:col>15</xdr:col>
      <xdr:colOff>101600</xdr:colOff>
      <xdr:row>36</xdr:row>
      <xdr:rowOff>26829</xdr:rowOff>
    </xdr:to>
    <xdr:sp macro="" textlink="">
      <xdr:nvSpPr>
        <xdr:cNvPr id="125" name="フローチャート: 判断 124"/>
        <xdr:cNvSpPr/>
      </xdr:nvSpPr>
      <xdr:spPr bwMode="auto">
        <a:xfrm>
          <a:off x="2857500" y="68784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37006</xdr:rowOff>
    </xdr:from>
    <xdr:ext cx="762000" cy="259045"/>
    <xdr:sp macro="" textlink="">
      <xdr:nvSpPr>
        <xdr:cNvPr id="126" name="テキスト ボックス 125"/>
        <xdr:cNvSpPr txBox="1"/>
      </xdr:nvSpPr>
      <xdr:spPr>
        <a:xfrm>
          <a:off x="2527300" y="6647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20098</xdr:rowOff>
    </xdr:from>
    <xdr:to>
      <xdr:col>29</xdr:col>
      <xdr:colOff>177800</xdr:colOff>
      <xdr:row>36</xdr:row>
      <xdr:rowOff>121698</xdr:rowOff>
    </xdr:to>
    <xdr:sp macro="" textlink="">
      <xdr:nvSpPr>
        <xdr:cNvPr id="132" name="楕円 131"/>
        <xdr:cNvSpPr/>
      </xdr:nvSpPr>
      <xdr:spPr bwMode="auto">
        <a:xfrm>
          <a:off x="5600700" y="69733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335075</xdr:rowOff>
    </xdr:from>
    <xdr:ext cx="762000" cy="259045"/>
    <xdr:sp macro="" textlink="">
      <xdr:nvSpPr>
        <xdr:cNvPr id="133" name="人口1人当たり決算額の推移該当値テキスト445"/>
        <xdr:cNvSpPr txBox="1"/>
      </xdr:nvSpPr>
      <xdr:spPr>
        <a:xfrm>
          <a:off x="5740400" y="6945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11602</xdr:rowOff>
    </xdr:from>
    <xdr:to>
      <xdr:col>26</xdr:col>
      <xdr:colOff>101600</xdr:colOff>
      <xdr:row>36</xdr:row>
      <xdr:rowOff>113202</xdr:rowOff>
    </xdr:to>
    <xdr:sp macro="" textlink="">
      <xdr:nvSpPr>
        <xdr:cNvPr id="134" name="楕円 133"/>
        <xdr:cNvSpPr/>
      </xdr:nvSpPr>
      <xdr:spPr bwMode="auto">
        <a:xfrm>
          <a:off x="4953000" y="69648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97979</xdr:rowOff>
    </xdr:from>
    <xdr:ext cx="736600" cy="259045"/>
    <xdr:sp macro="" textlink="">
      <xdr:nvSpPr>
        <xdr:cNvPr id="135" name="テキスト ボックス 134"/>
        <xdr:cNvSpPr txBox="1"/>
      </xdr:nvSpPr>
      <xdr:spPr>
        <a:xfrm>
          <a:off x="4622800" y="7051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11125</xdr:rowOff>
    </xdr:from>
    <xdr:to>
      <xdr:col>22</xdr:col>
      <xdr:colOff>165100</xdr:colOff>
      <xdr:row>36</xdr:row>
      <xdr:rowOff>112725</xdr:rowOff>
    </xdr:to>
    <xdr:sp macro="" textlink="">
      <xdr:nvSpPr>
        <xdr:cNvPr id="136" name="楕円 135"/>
        <xdr:cNvSpPr/>
      </xdr:nvSpPr>
      <xdr:spPr bwMode="auto">
        <a:xfrm>
          <a:off x="4254500" y="69643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97502</xdr:rowOff>
    </xdr:from>
    <xdr:ext cx="762000" cy="259045"/>
    <xdr:sp macro="" textlink="">
      <xdr:nvSpPr>
        <xdr:cNvPr id="137" name="テキスト ボックス 136"/>
        <xdr:cNvSpPr txBox="1"/>
      </xdr:nvSpPr>
      <xdr:spPr>
        <a:xfrm>
          <a:off x="3924300" y="7050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26289</xdr:rowOff>
    </xdr:from>
    <xdr:to>
      <xdr:col>19</xdr:col>
      <xdr:colOff>38100</xdr:colOff>
      <xdr:row>36</xdr:row>
      <xdr:rowOff>127889</xdr:rowOff>
    </xdr:to>
    <xdr:sp macro="" textlink="">
      <xdr:nvSpPr>
        <xdr:cNvPr id="138" name="楕円 137"/>
        <xdr:cNvSpPr/>
      </xdr:nvSpPr>
      <xdr:spPr bwMode="auto">
        <a:xfrm>
          <a:off x="3556000" y="69795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112666</xdr:rowOff>
    </xdr:from>
    <xdr:ext cx="762000" cy="259045"/>
    <xdr:sp macro="" textlink="">
      <xdr:nvSpPr>
        <xdr:cNvPr id="139" name="テキスト ボックス 138"/>
        <xdr:cNvSpPr txBox="1"/>
      </xdr:nvSpPr>
      <xdr:spPr>
        <a:xfrm>
          <a:off x="3225800" y="7065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71113</xdr:rowOff>
    </xdr:from>
    <xdr:to>
      <xdr:col>15</xdr:col>
      <xdr:colOff>101600</xdr:colOff>
      <xdr:row>37</xdr:row>
      <xdr:rowOff>1263</xdr:rowOff>
    </xdr:to>
    <xdr:sp macro="" textlink="">
      <xdr:nvSpPr>
        <xdr:cNvPr id="140" name="楕円 139"/>
        <xdr:cNvSpPr/>
      </xdr:nvSpPr>
      <xdr:spPr bwMode="auto">
        <a:xfrm>
          <a:off x="2857500" y="70243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157490</xdr:rowOff>
    </xdr:from>
    <xdr:ext cx="762000" cy="259045"/>
    <xdr:sp macro="" textlink="">
      <xdr:nvSpPr>
        <xdr:cNvPr id="141" name="テキスト ボックス 140"/>
        <xdr:cNvSpPr txBox="1"/>
      </xdr:nvSpPr>
      <xdr:spPr>
        <a:xfrm>
          <a:off x="2527300" y="7110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沖縄県読谷村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42,041
41,249
35.28
21,396,603
20,667,484
594,044
8,519,750
8,217,586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125546</xdr:rowOff>
    </xdr:from>
    <xdr:to>
      <xdr:col>24</xdr:col>
      <xdr:colOff>62865</xdr:colOff>
      <xdr:row>38</xdr:row>
      <xdr:rowOff>164370</xdr:rowOff>
    </xdr:to>
    <xdr:cxnSp macro="">
      <xdr:nvCxnSpPr>
        <xdr:cNvPr id="56" name="直線コネクタ 55"/>
        <xdr:cNvCxnSpPr/>
      </xdr:nvCxnSpPr>
      <xdr:spPr>
        <a:xfrm flipV="1">
          <a:off x="4633595" y="5097596"/>
          <a:ext cx="1270" cy="1581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168197</xdr:rowOff>
    </xdr:from>
    <xdr:ext cx="534377" cy="259045"/>
    <xdr:sp macro="" textlink="">
      <xdr:nvSpPr>
        <xdr:cNvPr id="57" name="人件費最小値テキスト"/>
        <xdr:cNvSpPr txBox="1"/>
      </xdr:nvSpPr>
      <xdr:spPr>
        <a:xfrm>
          <a:off x="4686300" y="6683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164370</xdr:rowOff>
    </xdr:from>
    <xdr:to>
      <xdr:col>24</xdr:col>
      <xdr:colOff>152400</xdr:colOff>
      <xdr:row>38</xdr:row>
      <xdr:rowOff>164370</xdr:rowOff>
    </xdr:to>
    <xdr:cxnSp macro="">
      <xdr:nvCxnSpPr>
        <xdr:cNvPr id="58" name="直線コネクタ 57"/>
        <xdr:cNvCxnSpPr/>
      </xdr:nvCxnSpPr>
      <xdr:spPr>
        <a:xfrm>
          <a:off x="4546600" y="667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72223</xdr:rowOff>
    </xdr:from>
    <xdr:ext cx="599010" cy="259045"/>
    <xdr:sp macro="" textlink="">
      <xdr:nvSpPr>
        <xdr:cNvPr id="59" name="人件費最大値テキスト"/>
        <xdr:cNvSpPr txBox="1"/>
      </xdr:nvSpPr>
      <xdr:spPr>
        <a:xfrm>
          <a:off x="4686300" y="4872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125546</xdr:rowOff>
    </xdr:from>
    <xdr:to>
      <xdr:col>24</xdr:col>
      <xdr:colOff>152400</xdr:colOff>
      <xdr:row>29</xdr:row>
      <xdr:rowOff>125546</xdr:rowOff>
    </xdr:to>
    <xdr:cxnSp macro="">
      <xdr:nvCxnSpPr>
        <xdr:cNvPr id="60" name="直線コネクタ 59"/>
        <xdr:cNvCxnSpPr/>
      </xdr:nvCxnSpPr>
      <xdr:spPr>
        <a:xfrm>
          <a:off x="4546600" y="5097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77864</xdr:rowOff>
    </xdr:from>
    <xdr:to>
      <xdr:col>24</xdr:col>
      <xdr:colOff>63500</xdr:colOff>
      <xdr:row>36</xdr:row>
      <xdr:rowOff>85598</xdr:rowOff>
    </xdr:to>
    <xdr:cxnSp macro="">
      <xdr:nvCxnSpPr>
        <xdr:cNvPr id="61" name="直線コネクタ 60"/>
        <xdr:cNvCxnSpPr/>
      </xdr:nvCxnSpPr>
      <xdr:spPr>
        <a:xfrm>
          <a:off x="3797300" y="6250064"/>
          <a:ext cx="838200" cy="7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44092</xdr:rowOff>
    </xdr:from>
    <xdr:ext cx="534377" cy="259045"/>
    <xdr:sp macro="" textlink="">
      <xdr:nvSpPr>
        <xdr:cNvPr id="62" name="人件費平均値テキスト"/>
        <xdr:cNvSpPr txBox="1"/>
      </xdr:nvSpPr>
      <xdr:spPr>
        <a:xfrm>
          <a:off x="4686300" y="60448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21215</xdr:rowOff>
    </xdr:from>
    <xdr:to>
      <xdr:col>24</xdr:col>
      <xdr:colOff>114300</xdr:colOff>
      <xdr:row>36</xdr:row>
      <xdr:rowOff>122815</xdr:rowOff>
    </xdr:to>
    <xdr:sp macro="" textlink="">
      <xdr:nvSpPr>
        <xdr:cNvPr id="63" name="フローチャート: 判断 62"/>
        <xdr:cNvSpPr/>
      </xdr:nvSpPr>
      <xdr:spPr>
        <a:xfrm>
          <a:off x="4584700" y="619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72644</xdr:rowOff>
    </xdr:from>
    <xdr:to>
      <xdr:col>19</xdr:col>
      <xdr:colOff>177800</xdr:colOff>
      <xdr:row>36</xdr:row>
      <xdr:rowOff>77864</xdr:rowOff>
    </xdr:to>
    <xdr:cxnSp macro="">
      <xdr:nvCxnSpPr>
        <xdr:cNvPr id="64" name="直線コネクタ 63"/>
        <xdr:cNvCxnSpPr/>
      </xdr:nvCxnSpPr>
      <xdr:spPr>
        <a:xfrm>
          <a:off x="2908300" y="6244844"/>
          <a:ext cx="889000" cy="5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30321</xdr:rowOff>
    </xdr:from>
    <xdr:to>
      <xdr:col>20</xdr:col>
      <xdr:colOff>38100</xdr:colOff>
      <xdr:row>36</xdr:row>
      <xdr:rowOff>131921</xdr:rowOff>
    </xdr:to>
    <xdr:sp macro="" textlink="">
      <xdr:nvSpPr>
        <xdr:cNvPr id="65" name="フローチャート: 判断 64"/>
        <xdr:cNvSpPr/>
      </xdr:nvSpPr>
      <xdr:spPr>
        <a:xfrm>
          <a:off x="3746500" y="6202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123048</xdr:rowOff>
    </xdr:from>
    <xdr:ext cx="534377" cy="259045"/>
    <xdr:sp macro="" textlink="">
      <xdr:nvSpPr>
        <xdr:cNvPr id="66" name="テキスト ボックス 65"/>
        <xdr:cNvSpPr txBox="1"/>
      </xdr:nvSpPr>
      <xdr:spPr>
        <a:xfrm>
          <a:off x="3530111" y="6295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72644</xdr:rowOff>
    </xdr:from>
    <xdr:to>
      <xdr:col>15</xdr:col>
      <xdr:colOff>50800</xdr:colOff>
      <xdr:row>37</xdr:row>
      <xdr:rowOff>40031</xdr:rowOff>
    </xdr:to>
    <xdr:cxnSp macro="">
      <xdr:nvCxnSpPr>
        <xdr:cNvPr id="67" name="直線コネクタ 66"/>
        <xdr:cNvCxnSpPr/>
      </xdr:nvCxnSpPr>
      <xdr:spPr>
        <a:xfrm flipV="1">
          <a:off x="2019300" y="6244844"/>
          <a:ext cx="889000" cy="138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56877</xdr:rowOff>
    </xdr:from>
    <xdr:to>
      <xdr:col>15</xdr:col>
      <xdr:colOff>101600</xdr:colOff>
      <xdr:row>36</xdr:row>
      <xdr:rowOff>158477</xdr:rowOff>
    </xdr:to>
    <xdr:sp macro="" textlink="">
      <xdr:nvSpPr>
        <xdr:cNvPr id="68" name="フローチャート: 判断 67"/>
        <xdr:cNvSpPr/>
      </xdr:nvSpPr>
      <xdr:spPr>
        <a:xfrm>
          <a:off x="2857500" y="622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149604</xdr:rowOff>
    </xdr:from>
    <xdr:ext cx="534377" cy="259045"/>
    <xdr:sp macro="" textlink="">
      <xdr:nvSpPr>
        <xdr:cNvPr id="69" name="テキスト ボックス 68"/>
        <xdr:cNvSpPr txBox="1"/>
      </xdr:nvSpPr>
      <xdr:spPr>
        <a:xfrm>
          <a:off x="2641111" y="6321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11246</xdr:rowOff>
    </xdr:from>
    <xdr:to>
      <xdr:col>10</xdr:col>
      <xdr:colOff>114300</xdr:colOff>
      <xdr:row>37</xdr:row>
      <xdr:rowOff>40031</xdr:rowOff>
    </xdr:to>
    <xdr:cxnSp macro="">
      <xdr:nvCxnSpPr>
        <xdr:cNvPr id="70" name="直線コネクタ 69"/>
        <xdr:cNvCxnSpPr/>
      </xdr:nvCxnSpPr>
      <xdr:spPr>
        <a:xfrm>
          <a:off x="1130300" y="6354896"/>
          <a:ext cx="889000" cy="28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15653</xdr:rowOff>
    </xdr:from>
    <xdr:to>
      <xdr:col>10</xdr:col>
      <xdr:colOff>165100</xdr:colOff>
      <xdr:row>37</xdr:row>
      <xdr:rowOff>117253</xdr:rowOff>
    </xdr:to>
    <xdr:sp macro="" textlink="">
      <xdr:nvSpPr>
        <xdr:cNvPr id="71" name="フローチャート: 判断 70"/>
        <xdr:cNvSpPr/>
      </xdr:nvSpPr>
      <xdr:spPr>
        <a:xfrm>
          <a:off x="1968500" y="63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108380</xdr:rowOff>
    </xdr:from>
    <xdr:ext cx="534377" cy="259045"/>
    <xdr:sp macro="" textlink="">
      <xdr:nvSpPr>
        <xdr:cNvPr id="72" name="テキスト ボックス 71"/>
        <xdr:cNvSpPr txBox="1"/>
      </xdr:nvSpPr>
      <xdr:spPr>
        <a:xfrm>
          <a:off x="1752111" y="645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22435</xdr:rowOff>
    </xdr:from>
    <xdr:to>
      <xdr:col>6</xdr:col>
      <xdr:colOff>38100</xdr:colOff>
      <xdr:row>37</xdr:row>
      <xdr:rowOff>124035</xdr:rowOff>
    </xdr:to>
    <xdr:sp macro="" textlink="">
      <xdr:nvSpPr>
        <xdr:cNvPr id="73" name="フローチャート: 判断 72"/>
        <xdr:cNvSpPr/>
      </xdr:nvSpPr>
      <xdr:spPr>
        <a:xfrm>
          <a:off x="1079500" y="636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115162</xdr:rowOff>
    </xdr:from>
    <xdr:ext cx="534377" cy="259045"/>
    <xdr:sp macro="" textlink="">
      <xdr:nvSpPr>
        <xdr:cNvPr id="74" name="テキスト ボックス 73"/>
        <xdr:cNvSpPr txBox="1"/>
      </xdr:nvSpPr>
      <xdr:spPr>
        <a:xfrm>
          <a:off x="863111" y="6458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34798</xdr:rowOff>
    </xdr:from>
    <xdr:to>
      <xdr:col>24</xdr:col>
      <xdr:colOff>114300</xdr:colOff>
      <xdr:row>36</xdr:row>
      <xdr:rowOff>136398</xdr:rowOff>
    </xdr:to>
    <xdr:sp macro="" textlink="">
      <xdr:nvSpPr>
        <xdr:cNvPr id="80" name="楕円 79"/>
        <xdr:cNvSpPr/>
      </xdr:nvSpPr>
      <xdr:spPr>
        <a:xfrm>
          <a:off x="4584700" y="6206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13225</xdr:rowOff>
    </xdr:from>
    <xdr:ext cx="534377" cy="259045"/>
    <xdr:sp macro="" textlink="">
      <xdr:nvSpPr>
        <xdr:cNvPr id="81" name="人件費該当値テキスト"/>
        <xdr:cNvSpPr txBox="1"/>
      </xdr:nvSpPr>
      <xdr:spPr>
        <a:xfrm>
          <a:off x="4686300" y="6185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27064</xdr:rowOff>
    </xdr:from>
    <xdr:to>
      <xdr:col>20</xdr:col>
      <xdr:colOff>38100</xdr:colOff>
      <xdr:row>36</xdr:row>
      <xdr:rowOff>128664</xdr:rowOff>
    </xdr:to>
    <xdr:sp macro="" textlink="">
      <xdr:nvSpPr>
        <xdr:cNvPr id="82" name="楕円 81"/>
        <xdr:cNvSpPr/>
      </xdr:nvSpPr>
      <xdr:spPr>
        <a:xfrm>
          <a:off x="3746500" y="6199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145191</xdr:rowOff>
    </xdr:from>
    <xdr:ext cx="534377" cy="259045"/>
    <xdr:sp macro="" textlink="">
      <xdr:nvSpPr>
        <xdr:cNvPr id="83" name="テキスト ボックス 82"/>
        <xdr:cNvSpPr txBox="1"/>
      </xdr:nvSpPr>
      <xdr:spPr>
        <a:xfrm>
          <a:off x="3530111" y="5974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21844</xdr:rowOff>
    </xdr:from>
    <xdr:to>
      <xdr:col>15</xdr:col>
      <xdr:colOff>101600</xdr:colOff>
      <xdr:row>36</xdr:row>
      <xdr:rowOff>123444</xdr:rowOff>
    </xdr:to>
    <xdr:sp macro="" textlink="">
      <xdr:nvSpPr>
        <xdr:cNvPr id="84" name="楕円 83"/>
        <xdr:cNvSpPr/>
      </xdr:nvSpPr>
      <xdr:spPr>
        <a:xfrm>
          <a:off x="2857500" y="6194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139971</xdr:rowOff>
    </xdr:from>
    <xdr:ext cx="534377" cy="259045"/>
    <xdr:sp macro="" textlink="">
      <xdr:nvSpPr>
        <xdr:cNvPr id="85" name="テキスト ボックス 84"/>
        <xdr:cNvSpPr txBox="1"/>
      </xdr:nvSpPr>
      <xdr:spPr>
        <a:xfrm>
          <a:off x="2641111" y="5969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160681</xdr:rowOff>
    </xdr:from>
    <xdr:to>
      <xdr:col>10</xdr:col>
      <xdr:colOff>165100</xdr:colOff>
      <xdr:row>37</xdr:row>
      <xdr:rowOff>90831</xdr:rowOff>
    </xdr:to>
    <xdr:sp macro="" textlink="">
      <xdr:nvSpPr>
        <xdr:cNvPr id="86" name="楕円 85"/>
        <xdr:cNvSpPr/>
      </xdr:nvSpPr>
      <xdr:spPr>
        <a:xfrm>
          <a:off x="1968500" y="6332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107358</xdr:rowOff>
    </xdr:from>
    <xdr:ext cx="534377" cy="259045"/>
    <xdr:sp macro="" textlink="">
      <xdr:nvSpPr>
        <xdr:cNvPr id="87" name="テキスト ボックス 86"/>
        <xdr:cNvSpPr txBox="1"/>
      </xdr:nvSpPr>
      <xdr:spPr>
        <a:xfrm>
          <a:off x="1752111" y="6108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131896</xdr:rowOff>
    </xdr:from>
    <xdr:to>
      <xdr:col>6</xdr:col>
      <xdr:colOff>38100</xdr:colOff>
      <xdr:row>37</xdr:row>
      <xdr:rowOff>62046</xdr:rowOff>
    </xdr:to>
    <xdr:sp macro="" textlink="">
      <xdr:nvSpPr>
        <xdr:cNvPr id="88" name="楕円 87"/>
        <xdr:cNvSpPr/>
      </xdr:nvSpPr>
      <xdr:spPr>
        <a:xfrm>
          <a:off x="1079500" y="6304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78573</xdr:rowOff>
    </xdr:from>
    <xdr:ext cx="534377" cy="259045"/>
    <xdr:sp macro="" textlink="">
      <xdr:nvSpPr>
        <xdr:cNvPr id="89" name="テキスト ボックス 88"/>
        <xdr:cNvSpPr txBox="1"/>
      </xdr:nvSpPr>
      <xdr:spPr>
        <a:xfrm>
          <a:off x="863111" y="6079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98926</xdr:rowOff>
    </xdr:from>
    <xdr:to>
      <xdr:col>24</xdr:col>
      <xdr:colOff>62865</xdr:colOff>
      <xdr:row>59</xdr:row>
      <xdr:rowOff>83533</xdr:rowOff>
    </xdr:to>
    <xdr:cxnSp macro="">
      <xdr:nvCxnSpPr>
        <xdr:cNvPr id="114" name="直線コネクタ 113"/>
        <xdr:cNvCxnSpPr/>
      </xdr:nvCxnSpPr>
      <xdr:spPr>
        <a:xfrm flipV="1">
          <a:off x="4633595" y="8842876"/>
          <a:ext cx="1270" cy="1356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87360</xdr:rowOff>
    </xdr:from>
    <xdr:ext cx="534377" cy="259045"/>
    <xdr:sp macro="" textlink="">
      <xdr:nvSpPr>
        <xdr:cNvPr id="115" name="物件費最小値テキスト"/>
        <xdr:cNvSpPr txBox="1"/>
      </xdr:nvSpPr>
      <xdr:spPr>
        <a:xfrm>
          <a:off x="4686300" y="10202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83533</xdr:rowOff>
    </xdr:from>
    <xdr:to>
      <xdr:col>24</xdr:col>
      <xdr:colOff>152400</xdr:colOff>
      <xdr:row>59</xdr:row>
      <xdr:rowOff>83533</xdr:rowOff>
    </xdr:to>
    <xdr:cxnSp macro="">
      <xdr:nvCxnSpPr>
        <xdr:cNvPr id="116" name="直線コネクタ 115"/>
        <xdr:cNvCxnSpPr/>
      </xdr:nvCxnSpPr>
      <xdr:spPr>
        <a:xfrm>
          <a:off x="4546600" y="10199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45603</xdr:rowOff>
    </xdr:from>
    <xdr:ext cx="599010" cy="259045"/>
    <xdr:sp macro="" textlink="">
      <xdr:nvSpPr>
        <xdr:cNvPr id="117" name="物件費最大値テキスト"/>
        <xdr:cNvSpPr txBox="1"/>
      </xdr:nvSpPr>
      <xdr:spPr>
        <a:xfrm>
          <a:off x="4686300" y="8618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98926</xdr:rowOff>
    </xdr:from>
    <xdr:to>
      <xdr:col>24</xdr:col>
      <xdr:colOff>152400</xdr:colOff>
      <xdr:row>51</xdr:row>
      <xdr:rowOff>98926</xdr:rowOff>
    </xdr:to>
    <xdr:cxnSp macro="">
      <xdr:nvCxnSpPr>
        <xdr:cNvPr id="118" name="直線コネクタ 117"/>
        <xdr:cNvCxnSpPr/>
      </xdr:nvCxnSpPr>
      <xdr:spPr>
        <a:xfrm>
          <a:off x="4546600" y="8842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55179</xdr:rowOff>
    </xdr:from>
    <xdr:to>
      <xdr:col>24</xdr:col>
      <xdr:colOff>63500</xdr:colOff>
      <xdr:row>58</xdr:row>
      <xdr:rowOff>55263</xdr:rowOff>
    </xdr:to>
    <xdr:cxnSp macro="">
      <xdr:nvCxnSpPr>
        <xdr:cNvPr id="119" name="直線コネクタ 118"/>
        <xdr:cNvCxnSpPr/>
      </xdr:nvCxnSpPr>
      <xdr:spPr>
        <a:xfrm flipV="1">
          <a:off x="3797300" y="9999279"/>
          <a:ext cx="838200" cy="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6331</xdr:rowOff>
    </xdr:from>
    <xdr:ext cx="534377" cy="259045"/>
    <xdr:sp macro="" textlink="">
      <xdr:nvSpPr>
        <xdr:cNvPr id="120" name="物件費平均値テキスト"/>
        <xdr:cNvSpPr txBox="1"/>
      </xdr:nvSpPr>
      <xdr:spPr>
        <a:xfrm>
          <a:off x="4686300" y="97789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154904</xdr:rowOff>
    </xdr:from>
    <xdr:to>
      <xdr:col>24</xdr:col>
      <xdr:colOff>114300</xdr:colOff>
      <xdr:row>58</xdr:row>
      <xdr:rowOff>85054</xdr:rowOff>
    </xdr:to>
    <xdr:sp macro="" textlink="">
      <xdr:nvSpPr>
        <xdr:cNvPr id="121" name="フローチャート: 判断 120"/>
        <xdr:cNvSpPr/>
      </xdr:nvSpPr>
      <xdr:spPr>
        <a:xfrm>
          <a:off x="4584700" y="9927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55263</xdr:rowOff>
    </xdr:from>
    <xdr:to>
      <xdr:col>19</xdr:col>
      <xdr:colOff>177800</xdr:colOff>
      <xdr:row>58</xdr:row>
      <xdr:rowOff>169106</xdr:rowOff>
    </xdr:to>
    <xdr:cxnSp macro="">
      <xdr:nvCxnSpPr>
        <xdr:cNvPr id="122" name="直線コネクタ 121"/>
        <xdr:cNvCxnSpPr/>
      </xdr:nvCxnSpPr>
      <xdr:spPr>
        <a:xfrm flipV="1">
          <a:off x="2908300" y="9999363"/>
          <a:ext cx="889000" cy="113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19710</xdr:rowOff>
    </xdr:from>
    <xdr:to>
      <xdr:col>20</xdr:col>
      <xdr:colOff>38100</xdr:colOff>
      <xdr:row>58</xdr:row>
      <xdr:rowOff>121310</xdr:rowOff>
    </xdr:to>
    <xdr:sp macro="" textlink="">
      <xdr:nvSpPr>
        <xdr:cNvPr id="123" name="フローチャート: 判断 122"/>
        <xdr:cNvSpPr/>
      </xdr:nvSpPr>
      <xdr:spPr>
        <a:xfrm>
          <a:off x="3746500" y="996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112437</xdr:rowOff>
    </xdr:from>
    <xdr:ext cx="534377" cy="259045"/>
    <xdr:sp macro="" textlink="">
      <xdr:nvSpPr>
        <xdr:cNvPr id="124" name="テキスト ボックス 123"/>
        <xdr:cNvSpPr txBox="1"/>
      </xdr:nvSpPr>
      <xdr:spPr>
        <a:xfrm>
          <a:off x="3530111" y="10056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125306</xdr:rowOff>
    </xdr:from>
    <xdr:to>
      <xdr:col>15</xdr:col>
      <xdr:colOff>50800</xdr:colOff>
      <xdr:row>58</xdr:row>
      <xdr:rowOff>169106</xdr:rowOff>
    </xdr:to>
    <xdr:cxnSp macro="">
      <xdr:nvCxnSpPr>
        <xdr:cNvPr id="125" name="直線コネクタ 124"/>
        <xdr:cNvCxnSpPr/>
      </xdr:nvCxnSpPr>
      <xdr:spPr>
        <a:xfrm>
          <a:off x="2019300" y="10069406"/>
          <a:ext cx="889000" cy="43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62519</xdr:rowOff>
    </xdr:from>
    <xdr:to>
      <xdr:col>15</xdr:col>
      <xdr:colOff>101600</xdr:colOff>
      <xdr:row>58</xdr:row>
      <xdr:rowOff>164119</xdr:rowOff>
    </xdr:to>
    <xdr:sp macro="" textlink="">
      <xdr:nvSpPr>
        <xdr:cNvPr id="126" name="フローチャート: 判断 125"/>
        <xdr:cNvSpPr/>
      </xdr:nvSpPr>
      <xdr:spPr>
        <a:xfrm>
          <a:off x="2857500" y="10006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9196</xdr:rowOff>
    </xdr:from>
    <xdr:ext cx="534377" cy="259045"/>
    <xdr:sp macro="" textlink="">
      <xdr:nvSpPr>
        <xdr:cNvPr id="127" name="テキスト ボックス 126"/>
        <xdr:cNvSpPr txBox="1"/>
      </xdr:nvSpPr>
      <xdr:spPr>
        <a:xfrm>
          <a:off x="2641111" y="978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125306</xdr:rowOff>
    </xdr:from>
    <xdr:to>
      <xdr:col>10</xdr:col>
      <xdr:colOff>114300</xdr:colOff>
      <xdr:row>59</xdr:row>
      <xdr:rowOff>16439</xdr:rowOff>
    </xdr:to>
    <xdr:cxnSp macro="">
      <xdr:nvCxnSpPr>
        <xdr:cNvPr id="128" name="直線コネクタ 127"/>
        <xdr:cNvCxnSpPr/>
      </xdr:nvCxnSpPr>
      <xdr:spPr>
        <a:xfrm flipV="1">
          <a:off x="1130300" y="10069406"/>
          <a:ext cx="889000" cy="62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81295</xdr:rowOff>
    </xdr:from>
    <xdr:to>
      <xdr:col>10</xdr:col>
      <xdr:colOff>165100</xdr:colOff>
      <xdr:row>59</xdr:row>
      <xdr:rowOff>11445</xdr:rowOff>
    </xdr:to>
    <xdr:sp macro="" textlink="">
      <xdr:nvSpPr>
        <xdr:cNvPr id="129" name="フローチャート: 判断 128"/>
        <xdr:cNvSpPr/>
      </xdr:nvSpPr>
      <xdr:spPr>
        <a:xfrm>
          <a:off x="1968500" y="10025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2572</xdr:rowOff>
    </xdr:from>
    <xdr:ext cx="534377" cy="259045"/>
    <xdr:sp macro="" textlink="">
      <xdr:nvSpPr>
        <xdr:cNvPr id="130" name="テキスト ボックス 129"/>
        <xdr:cNvSpPr txBox="1"/>
      </xdr:nvSpPr>
      <xdr:spPr>
        <a:xfrm>
          <a:off x="1752111" y="10118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78460</xdr:rowOff>
    </xdr:from>
    <xdr:to>
      <xdr:col>6</xdr:col>
      <xdr:colOff>38100</xdr:colOff>
      <xdr:row>59</xdr:row>
      <xdr:rowOff>8610</xdr:rowOff>
    </xdr:to>
    <xdr:sp macro="" textlink="">
      <xdr:nvSpPr>
        <xdr:cNvPr id="131" name="フローチャート: 判断 130"/>
        <xdr:cNvSpPr/>
      </xdr:nvSpPr>
      <xdr:spPr>
        <a:xfrm>
          <a:off x="1079500" y="1002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25137</xdr:rowOff>
    </xdr:from>
    <xdr:ext cx="534377" cy="259045"/>
    <xdr:sp macro="" textlink="">
      <xdr:nvSpPr>
        <xdr:cNvPr id="132" name="テキスト ボックス 131"/>
        <xdr:cNvSpPr txBox="1"/>
      </xdr:nvSpPr>
      <xdr:spPr>
        <a:xfrm>
          <a:off x="863111" y="9797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4379</xdr:rowOff>
    </xdr:from>
    <xdr:to>
      <xdr:col>24</xdr:col>
      <xdr:colOff>114300</xdr:colOff>
      <xdr:row>58</xdr:row>
      <xdr:rowOff>105979</xdr:rowOff>
    </xdr:to>
    <xdr:sp macro="" textlink="">
      <xdr:nvSpPr>
        <xdr:cNvPr id="138" name="楕円 137"/>
        <xdr:cNvSpPr/>
      </xdr:nvSpPr>
      <xdr:spPr>
        <a:xfrm>
          <a:off x="4584700" y="9948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154256</xdr:rowOff>
    </xdr:from>
    <xdr:ext cx="534377" cy="259045"/>
    <xdr:sp macro="" textlink="">
      <xdr:nvSpPr>
        <xdr:cNvPr id="139" name="物件費該当値テキスト"/>
        <xdr:cNvSpPr txBox="1"/>
      </xdr:nvSpPr>
      <xdr:spPr>
        <a:xfrm>
          <a:off x="4686300" y="9926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4463</xdr:rowOff>
    </xdr:from>
    <xdr:to>
      <xdr:col>20</xdr:col>
      <xdr:colOff>38100</xdr:colOff>
      <xdr:row>58</xdr:row>
      <xdr:rowOff>106063</xdr:rowOff>
    </xdr:to>
    <xdr:sp macro="" textlink="">
      <xdr:nvSpPr>
        <xdr:cNvPr id="140" name="楕円 139"/>
        <xdr:cNvSpPr/>
      </xdr:nvSpPr>
      <xdr:spPr>
        <a:xfrm>
          <a:off x="3746500" y="9948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122590</xdr:rowOff>
    </xdr:from>
    <xdr:ext cx="534377" cy="259045"/>
    <xdr:sp macro="" textlink="">
      <xdr:nvSpPr>
        <xdr:cNvPr id="141" name="テキスト ボックス 140"/>
        <xdr:cNvSpPr txBox="1"/>
      </xdr:nvSpPr>
      <xdr:spPr>
        <a:xfrm>
          <a:off x="3530111" y="9723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118306</xdr:rowOff>
    </xdr:from>
    <xdr:to>
      <xdr:col>15</xdr:col>
      <xdr:colOff>101600</xdr:colOff>
      <xdr:row>59</xdr:row>
      <xdr:rowOff>48456</xdr:rowOff>
    </xdr:to>
    <xdr:sp macro="" textlink="">
      <xdr:nvSpPr>
        <xdr:cNvPr id="142" name="楕円 141"/>
        <xdr:cNvSpPr/>
      </xdr:nvSpPr>
      <xdr:spPr>
        <a:xfrm>
          <a:off x="2857500" y="1006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39583</xdr:rowOff>
    </xdr:from>
    <xdr:ext cx="534377" cy="259045"/>
    <xdr:sp macro="" textlink="">
      <xdr:nvSpPr>
        <xdr:cNvPr id="143" name="テキスト ボックス 142"/>
        <xdr:cNvSpPr txBox="1"/>
      </xdr:nvSpPr>
      <xdr:spPr>
        <a:xfrm>
          <a:off x="2641111" y="1015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74506</xdr:rowOff>
    </xdr:from>
    <xdr:to>
      <xdr:col>10</xdr:col>
      <xdr:colOff>165100</xdr:colOff>
      <xdr:row>59</xdr:row>
      <xdr:rowOff>4656</xdr:rowOff>
    </xdr:to>
    <xdr:sp macro="" textlink="">
      <xdr:nvSpPr>
        <xdr:cNvPr id="144" name="楕円 143"/>
        <xdr:cNvSpPr/>
      </xdr:nvSpPr>
      <xdr:spPr>
        <a:xfrm>
          <a:off x="1968500" y="10018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21183</xdr:rowOff>
    </xdr:from>
    <xdr:ext cx="534377" cy="259045"/>
    <xdr:sp macro="" textlink="">
      <xdr:nvSpPr>
        <xdr:cNvPr id="145" name="テキスト ボックス 144"/>
        <xdr:cNvSpPr txBox="1"/>
      </xdr:nvSpPr>
      <xdr:spPr>
        <a:xfrm>
          <a:off x="1752111" y="9793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137089</xdr:rowOff>
    </xdr:from>
    <xdr:to>
      <xdr:col>6</xdr:col>
      <xdr:colOff>38100</xdr:colOff>
      <xdr:row>59</xdr:row>
      <xdr:rowOff>67239</xdr:rowOff>
    </xdr:to>
    <xdr:sp macro="" textlink="">
      <xdr:nvSpPr>
        <xdr:cNvPr id="146" name="楕円 145"/>
        <xdr:cNvSpPr/>
      </xdr:nvSpPr>
      <xdr:spPr>
        <a:xfrm>
          <a:off x="1079500" y="10081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58366</xdr:rowOff>
    </xdr:from>
    <xdr:ext cx="534377" cy="259045"/>
    <xdr:sp macro="" textlink="">
      <xdr:nvSpPr>
        <xdr:cNvPr id="147" name="テキスト ボックス 146"/>
        <xdr:cNvSpPr txBox="1"/>
      </xdr:nvSpPr>
      <xdr:spPr>
        <a:xfrm>
          <a:off x="863111" y="10173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1" name="テキスト ボックス 160"/>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7752</xdr:rowOff>
    </xdr:from>
    <xdr:to>
      <xdr:col>24</xdr:col>
      <xdr:colOff>62865</xdr:colOff>
      <xdr:row>78</xdr:row>
      <xdr:rowOff>120909</xdr:rowOff>
    </xdr:to>
    <xdr:cxnSp macro="">
      <xdr:nvCxnSpPr>
        <xdr:cNvPr id="169" name="直線コネクタ 168"/>
        <xdr:cNvCxnSpPr/>
      </xdr:nvCxnSpPr>
      <xdr:spPr>
        <a:xfrm flipV="1">
          <a:off x="4633595" y="12352152"/>
          <a:ext cx="1270" cy="1141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124736</xdr:rowOff>
    </xdr:from>
    <xdr:ext cx="378565" cy="259045"/>
    <xdr:sp macro="" textlink="">
      <xdr:nvSpPr>
        <xdr:cNvPr id="170" name="維持補修費最小値テキスト"/>
        <xdr:cNvSpPr txBox="1"/>
      </xdr:nvSpPr>
      <xdr:spPr>
        <a:xfrm>
          <a:off x="4686300" y="134978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120909</xdr:rowOff>
    </xdr:from>
    <xdr:to>
      <xdr:col>24</xdr:col>
      <xdr:colOff>152400</xdr:colOff>
      <xdr:row>78</xdr:row>
      <xdr:rowOff>120909</xdr:rowOff>
    </xdr:to>
    <xdr:cxnSp macro="">
      <xdr:nvCxnSpPr>
        <xdr:cNvPr id="171" name="直線コネクタ 170"/>
        <xdr:cNvCxnSpPr/>
      </xdr:nvCxnSpPr>
      <xdr:spPr>
        <a:xfrm>
          <a:off x="4546600" y="13494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125879</xdr:rowOff>
    </xdr:from>
    <xdr:ext cx="534377" cy="259045"/>
    <xdr:sp macro="" textlink="">
      <xdr:nvSpPr>
        <xdr:cNvPr id="172" name="維持補修費最大値テキスト"/>
        <xdr:cNvSpPr txBox="1"/>
      </xdr:nvSpPr>
      <xdr:spPr>
        <a:xfrm>
          <a:off x="4686300" y="12127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7752</xdr:rowOff>
    </xdr:from>
    <xdr:to>
      <xdr:col>24</xdr:col>
      <xdr:colOff>152400</xdr:colOff>
      <xdr:row>72</xdr:row>
      <xdr:rowOff>7752</xdr:rowOff>
    </xdr:to>
    <xdr:cxnSp macro="">
      <xdr:nvCxnSpPr>
        <xdr:cNvPr id="173" name="直線コネクタ 172"/>
        <xdr:cNvCxnSpPr/>
      </xdr:nvCxnSpPr>
      <xdr:spPr>
        <a:xfrm>
          <a:off x="4546600" y="12352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128727</xdr:rowOff>
    </xdr:from>
    <xdr:to>
      <xdr:col>24</xdr:col>
      <xdr:colOff>63500</xdr:colOff>
      <xdr:row>77</xdr:row>
      <xdr:rowOff>131607</xdr:rowOff>
    </xdr:to>
    <xdr:cxnSp macro="">
      <xdr:nvCxnSpPr>
        <xdr:cNvPr id="174" name="直線コネクタ 173"/>
        <xdr:cNvCxnSpPr/>
      </xdr:nvCxnSpPr>
      <xdr:spPr>
        <a:xfrm flipV="1">
          <a:off x="3797300" y="13330377"/>
          <a:ext cx="838200" cy="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91569</xdr:rowOff>
    </xdr:from>
    <xdr:ext cx="469744" cy="259045"/>
    <xdr:sp macro="" textlink="">
      <xdr:nvSpPr>
        <xdr:cNvPr id="175" name="維持補修費平均値テキスト"/>
        <xdr:cNvSpPr txBox="1"/>
      </xdr:nvSpPr>
      <xdr:spPr>
        <a:xfrm>
          <a:off x="4686300" y="131217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68692</xdr:rowOff>
    </xdr:from>
    <xdr:to>
      <xdr:col>24</xdr:col>
      <xdr:colOff>114300</xdr:colOff>
      <xdr:row>77</xdr:row>
      <xdr:rowOff>170292</xdr:rowOff>
    </xdr:to>
    <xdr:sp macro="" textlink="">
      <xdr:nvSpPr>
        <xdr:cNvPr id="176" name="フローチャート: 判断 175"/>
        <xdr:cNvSpPr/>
      </xdr:nvSpPr>
      <xdr:spPr>
        <a:xfrm>
          <a:off x="4584700" y="1327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131607</xdr:rowOff>
    </xdr:from>
    <xdr:to>
      <xdr:col>19</xdr:col>
      <xdr:colOff>177800</xdr:colOff>
      <xdr:row>77</xdr:row>
      <xdr:rowOff>138237</xdr:rowOff>
    </xdr:to>
    <xdr:cxnSp macro="">
      <xdr:nvCxnSpPr>
        <xdr:cNvPr id="177" name="直線コネクタ 176"/>
        <xdr:cNvCxnSpPr/>
      </xdr:nvCxnSpPr>
      <xdr:spPr>
        <a:xfrm flipV="1">
          <a:off x="2908300" y="13333257"/>
          <a:ext cx="889000" cy="6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73492</xdr:rowOff>
    </xdr:from>
    <xdr:to>
      <xdr:col>20</xdr:col>
      <xdr:colOff>38100</xdr:colOff>
      <xdr:row>78</xdr:row>
      <xdr:rowOff>3642</xdr:rowOff>
    </xdr:to>
    <xdr:sp macro="" textlink="">
      <xdr:nvSpPr>
        <xdr:cNvPr id="178" name="フローチャート: 判断 177"/>
        <xdr:cNvSpPr/>
      </xdr:nvSpPr>
      <xdr:spPr>
        <a:xfrm>
          <a:off x="3746500" y="13275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20169</xdr:rowOff>
    </xdr:from>
    <xdr:ext cx="469744" cy="259045"/>
    <xdr:sp macro="" textlink="">
      <xdr:nvSpPr>
        <xdr:cNvPr id="179" name="テキスト ボックス 178"/>
        <xdr:cNvSpPr txBox="1"/>
      </xdr:nvSpPr>
      <xdr:spPr>
        <a:xfrm>
          <a:off x="3562428" y="13050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138237</xdr:rowOff>
    </xdr:from>
    <xdr:to>
      <xdr:col>15</xdr:col>
      <xdr:colOff>50800</xdr:colOff>
      <xdr:row>78</xdr:row>
      <xdr:rowOff>9215</xdr:rowOff>
    </xdr:to>
    <xdr:cxnSp macro="">
      <xdr:nvCxnSpPr>
        <xdr:cNvPr id="180" name="直線コネクタ 179"/>
        <xdr:cNvCxnSpPr/>
      </xdr:nvCxnSpPr>
      <xdr:spPr>
        <a:xfrm flipV="1">
          <a:off x="2019300" y="13339887"/>
          <a:ext cx="889000" cy="42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74819</xdr:rowOff>
    </xdr:from>
    <xdr:to>
      <xdr:col>15</xdr:col>
      <xdr:colOff>101600</xdr:colOff>
      <xdr:row>78</xdr:row>
      <xdr:rowOff>4969</xdr:rowOff>
    </xdr:to>
    <xdr:sp macro="" textlink="">
      <xdr:nvSpPr>
        <xdr:cNvPr id="181" name="フローチャート: 判断 180"/>
        <xdr:cNvSpPr/>
      </xdr:nvSpPr>
      <xdr:spPr>
        <a:xfrm>
          <a:off x="2857500" y="13276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21496</xdr:rowOff>
    </xdr:from>
    <xdr:ext cx="469744" cy="259045"/>
    <xdr:sp macro="" textlink="">
      <xdr:nvSpPr>
        <xdr:cNvPr id="182" name="テキスト ボックス 181"/>
        <xdr:cNvSpPr txBox="1"/>
      </xdr:nvSpPr>
      <xdr:spPr>
        <a:xfrm>
          <a:off x="2673428" y="13051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4871</xdr:rowOff>
    </xdr:from>
    <xdr:to>
      <xdr:col>10</xdr:col>
      <xdr:colOff>114300</xdr:colOff>
      <xdr:row>78</xdr:row>
      <xdr:rowOff>9215</xdr:rowOff>
    </xdr:to>
    <xdr:cxnSp macro="">
      <xdr:nvCxnSpPr>
        <xdr:cNvPr id="183" name="直線コネクタ 182"/>
        <xdr:cNvCxnSpPr/>
      </xdr:nvCxnSpPr>
      <xdr:spPr>
        <a:xfrm>
          <a:off x="1130300" y="13377971"/>
          <a:ext cx="889000" cy="4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95438</xdr:rowOff>
    </xdr:from>
    <xdr:to>
      <xdr:col>10</xdr:col>
      <xdr:colOff>165100</xdr:colOff>
      <xdr:row>78</xdr:row>
      <xdr:rowOff>25588</xdr:rowOff>
    </xdr:to>
    <xdr:sp macro="" textlink="">
      <xdr:nvSpPr>
        <xdr:cNvPr id="184" name="フローチャート: 判断 183"/>
        <xdr:cNvSpPr/>
      </xdr:nvSpPr>
      <xdr:spPr>
        <a:xfrm>
          <a:off x="1968500" y="13297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42115</xdr:rowOff>
    </xdr:from>
    <xdr:ext cx="469744" cy="259045"/>
    <xdr:sp macro="" textlink="">
      <xdr:nvSpPr>
        <xdr:cNvPr id="185" name="テキスト ボックス 184"/>
        <xdr:cNvSpPr txBox="1"/>
      </xdr:nvSpPr>
      <xdr:spPr>
        <a:xfrm>
          <a:off x="1784428" y="13072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90226</xdr:rowOff>
    </xdr:from>
    <xdr:to>
      <xdr:col>6</xdr:col>
      <xdr:colOff>38100</xdr:colOff>
      <xdr:row>78</xdr:row>
      <xdr:rowOff>20376</xdr:rowOff>
    </xdr:to>
    <xdr:sp macro="" textlink="">
      <xdr:nvSpPr>
        <xdr:cNvPr id="186" name="フローチャート: 判断 185"/>
        <xdr:cNvSpPr/>
      </xdr:nvSpPr>
      <xdr:spPr>
        <a:xfrm>
          <a:off x="1079500" y="13291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36903</xdr:rowOff>
    </xdr:from>
    <xdr:ext cx="469744" cy="259045"/>
    <xdr:sp macro="" textlink="">
      <xdr:nvSpPr>
        <xdr:cNvPr id="187" name="テキスト ボックス 186"/>
        <xdr:cNvSpPr txBox="1"/>
      </xdr:nvSpPr>
      <xdr:spPr>
        <a:xfrm>
          <a:off x="895428" y="13067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77927</xdr:rowOff>
    </xdr:from>
    <xdr:to>
      <xdr:col>24</xdr:col>
      <xdr:colOff>114300</xdr:colOff>
      <xdr:row>78</xdr:row>
      <xdr:rowOff>8077</xdr:rowOff>
    </xdr:to>
    <xdr:sp macro="" textlink="">
      <xdr:nvSpPr>
        <xdr:cNvPr id="193" name="楕円 192"/>
        <xdr:cNvSpPr/>
      </xdr:nvSpPr>
      <xdr:spPr>
        <a:xfrm>
          <a:off x="4584700" y="13279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56354</xdr:rowOff>
    </xdr:from>
    <xdr:ext cx="469744" cy="259045"/>
    <xdr:sp macro="" textlink="">
      <xdr:nvSpPr>
        <xdr:cNvPr id="194" name="維持補修費該当値テキスト"/>
        <xdr:cNvSpPr txBox="1"/>
      </xdr:nvSpPr>
      <xdr:spPr>
        <a:xfrm>
          <a:off x="4686300" y="13258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80807</xdr:rowOff>
    </xdr:from>
    <xdr:to>
      <xdr:col>20</xdr:col>
      <xdr:colOff>38100</xdr:colOff>
      <xdr:row>78</xdr:row>
      <xdr:rowOff>10957</xdr:rowOff>
    </xdr:to>
    <xdr:sp macro="" textlink="">
      <xdr:nvSpPr>
        <xdr:cNvPr id="195" name="楕円 194"/>
        <xdr:cNvSpPr/>
      </xdr:nvSpPr>
      <xdr:spPr>
        <a:xfrm>
          <a:off x="3746500" y="13282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2084</xdr:rowOff>
    </xdr:from>
    <xdr:ext cx="469744" cy="259045"/>
    <xdr:sp macro="" textlink="">
      <xdr:nvSpPr>
        <xdr:cNvPr id="196" name="テキスト ボックス 195"/>
        <xdr:cNvSpPr txBox="1"/>
      </xdr:nvSpPr>
      <xdr:spPr>
        <a:xfrm>
          <a:off x="3562428" y="13375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87437</xdr:rowOff>
    </xdr:from>
    <xdr:to>
      <xdr:col>15</xdr:col>
      <xdr:colOff>101600</xdr:colOff>
      <xdr:row>78</xdr:row>
      <xdr:rowOff>17587</xdr:rowOff>
    </xdr:to>
    <xdr:sp macro="" textlink="">
      <xdr:nvSpPr>
        <xdr:cNvPr id="197" name="楕円 196"/>
        <xdr:cNvSpPr/>
      </xdr:nvSpPr>
      <xdr:spPr>
        <a:xfrm>
          <a:off x="2857500" y="13289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8714</xdr:rowOff>
    </xdr:from>
    <xdr:ext cx="469744" cy="259045"/>
    <xdr:sp macro="" textlink="">
      <xdr:nvSpPr>
        <xdr:cNvPr id="198" name="テキスト ボックス 197"/>
        <xdr:cNvSpPr txBox="1"/>
      </xdr:nvSpPr>
      <xdr:spPr>
        <a:xfrm>
          <a:off x="2673428" y="13381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129865</xdr:rowOff>
    </xdr:from>
    <xdr:to>
      <xdr:col>10</xdr:col>
      <xdr:colOff>165100</xdr:colOff>
      <xdr:row>78</xdr:row>
      <xdr:rowOff>60015</xdr:rowOff>
    </xdr:to>
    <xdr:sp macro="" textlink="">
      <xdr:nvSpPr>
        <xdr:cNvPr id="199" name="楕円 198"/>
        <xdr:cNvSpPr/>
      </xdr:nvSpPr>
      <xdr:spPr>
        <a:xfrm>
          <a:off x="1968500" y="1333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51142</xdr:rowOff>
    </xdr:from>
    <xdr:ext cx="469744" cy="259045"/>
    <xdr:sp macro="" textlink="">
      <xdr:nvSpPr>
        <xdr:cNvPr id="200" name="テキスト ボックス 199"/>
        <xdr:cNvSpPr txBox="1"/>
      </xdr:nvSpPr>
      <xdr:spPr>
        <a:xfrm>
          <a:off x="1784428" y="13424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125521</xdr:rowOff>
    </xdr:from>
    <xdr:to>
      <xdr:col>6</xdr:col>
      <xdr:colOff>38100</xdr:colOff>
      <xdr:row>78</xdr:row>
      <xdr:rowOff>55671</xdr:rowOff>
    </xdr:to>
    <xdr:sp macro="" textlink="">
      <xdr:nvSpPr>
        <xdr:cNvPr id="201" name="楕円 200"/>
        <xdr:cNvSpPr/>
      </xdr:nvSpPr>
      <xdr:spPr>
        <a:xfrm>
          <a:off x="1079500" y="13327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46798</xdr:rowOff>
    </xdr:from>
    <xdr:ext cx="469744" cy="259045"/>
    <xdr:sp macro="" textlink="">
      <xdr:nvSpPr>
        <xdr:cNvPr id="202" name="テキスト ボックス 201"/>
        <xdr:cNvSpPr txBox="1"/>
      </xdr:nvSpPr>
      <xdr:spPr>
        <a:xfrm>
          <a:off x="895428" y="13419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33379</xdr:rowOff>
    </xdr:from>
    <xdr:to>
      <xdr:col>24</xdr:col>
      <xdr:colOff>62865</xdr:colOff>
      <xdr:row>98</xdr:row>
      <xdr:rowOff>61584</xdr:rowOff>
    </xdr:to>
    <xdr:cxnSp macro="">
      <xdr:nvCxnSpPr>
        <xdr:cNvPr id="229" name="直線コネクタ 228"/>
        <xdr:cNvCxnSpPr/>
      </xdr:nvCxnSpPr>
      <xdr:spPr>
        <a:xfrm flipV="1">
          <a:off x="4633595" y="15635329"/>
          <a:ext cx="1270" cy="1228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65411</xdr:rowOff>
    </xdr:from>
    <xdr:ext cx="534377" cy="259045"/>
    <xdr:sp macro="" textlink="">
      <xdr:nvSpPr>
        <xdr:cNvPr id="230" name="扶助費最小値テキスト"/>
        <xdr:cNvSpPr txBox="1"/>
      </xdr:nvSpPr>
      <xdr:spPr>
        <a:xfrm>
          <a:off x="4686300" y="16867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61584</xdr:rowOff>
    </xdr:from>
    <xdr:to>
      <xdr:col>24</xdr:col>
      <xdr:colOff>152400</xdr:colOff>
      <xdr:row>98</xdr:row>
      <xdr:rowOff>61584</xdr:rowOff>
    </xdr:to>
    <xdr:cxnSp macro="">
      <xdr:nvCxnSpPr>
        <xdr:cNvPr id="231" name="直線コネクタ 230"/>
        <xdr:cNvCxnSpPr/>
      </xdr:nvCxnSpPr>
      <xdr:spPr>
        <a:xfrm>
          <a:off x="4546600" y="16863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151506</xdr:rowOff>
    </xdr:from>
    <xdr:ext cx="599010" cy="259045"/>
    <xdr:sp macro="" textlink="">
      <xdr:nvSpPr>
        <xdr:cNvPr id="232" name="扶助費最大値テキスト"/>
        <xdr:cNvSpPr txBox="1"/>
      </xdr:nvSpPr>
      <xdr:spPr>
        <a:xfrm>
          <a:off x="4686300" y="15410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33379</xdr:rowOff>
    </xdr:from>
    <xdr:to>
      <xdr:col>24</xdr:col>
      <xdr:colOff>152400</xdr:colOff>
      <xdr:row>91</xdr:row>
      <xdr:rowOff>33379</xdr:rowOff>
    </xdr:to>
    <xdr:cxnSp macro="">
      <xdr:nvCxnSpPr>
        <xdr:cNvPr id="233" name="直線コネクタ 232"/>
        <xdr:cNvCxnSpPr/>
      </xdr:nvCxnSpPr>
      <xdr:spPr>
        <a:xfrm>
          <a:off x="4546600" y="15635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165488</xdr:rowOff>
    </xdr:from>
    <xdr:to>
      <xdr:col>24</xdr:col>
      <xdr:colOff>63500</xdr:colOff>
      <xdr:row>94</xdr:row>
      <xdr:rowOff>4642</xdr:rowOff>
    </xdr:to>
    <xdr:cxnSp macro="">
      <xdr:nvCxnSpPr>
        <xdr:cNvPr id="234" name="直線コネクタ 233"/>
        <xdr:cNvCxnSpPr/>
      </xdr:nvCxnSpPr>
      <xdr:spPr>
        <a:xfrm flipV="1">
          <a:off x="3797300" y="16110338"/>
          <a:ext cx="838200" cy="10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73151</xdr:rowOff>
    </xdr:from>
    <xdr:ext cx="534377" cy="259045"/>
    <xdr:sp macro="" textlink="">
      <xdr:nvSpPr>
        <xdr:cNvPr id="235" name="扶助費平均値テキスト"/>
        <xdr:cNvSpPr txBox="1"/>
      </xdr:nvSpPr>
      <xdr:spPr>
        <a:xfrm>
          <a:off x="4686300" y="16360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94724</xdr:rowOff>
    </xdr:from>
    <xdr:to>
      <xdr:col>24</xdr:col>
      <xdr:colOff>114300</xdr:colOff>
      <xdr:row>96</xdr:row>
      <xdr:rowOff>24874</xdr:rowOff>
    </xdr:to>
    <xdr:sp macro="" textlink="">
      <xdr:nvSpPr>
        <xdr:cNvPr id="236" name="フローチャート: 判断 235"/>
        <xdr:cNvSpPr/>
      </xdr:nvSpPr>
      <xdr:spPr>
        <a:xfrm>
          <a:off x="4584700" y="16382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4642</xdr:rowOff>
    </xdr:from>
    <xdr:to>
      <xdr:col>19</xdr:col>
      <xdr:colOff>177800</xdr:colOff>
      <xdr:row>95</xdr:row>
      <xdr:rowOff>113759</xdr:rowOff>
    </xdr:to>
    <xdr:cxnSp macro="">
      <xdr:nvCxnSpPr>
        <xdr:cNvPr id="237" name="直線コネクタ 236"/>
        <xdr:cNvCxnSpPr/>
      </xdr:nvCxnSpPr>
      <xdr:spPr>
        <a:xfrm flipV="1">
          <a:off x="2908300" y="16120942"/>
          <a:ext cx="889000" cy="280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134217</xdr:rowOff>
    </xdr:from>
    <xdr:to>
      <xdr:col>20</xdr:col>
      <xdr:colOff>38100</xdr:colOff>
      <xdr:row>95</xdr:row>
      <xdr:rowOff>64367</xdr:rowOff>
    </xdr:to>
    <xdr:sp macro="" textlink="">
      <xdr:nvSpPr>
        <xdr:cNvPr id="238" name="フローチャート: 判断 237"/>
        <xdr:cNvSpPr/>
      </xdr:nvSpPr>
      <xdr:spPr>
        <a:xfrm>
          <a:off x="3746500" y="1625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55494</xdr:rowOff>
    </xdr:from>
    <xdr:ext cx="599010" cy="259045"/>
    <xdr:sp macro="" textlink="">
      <xdr:nvSpPr>
        <xdr:cNvPr id="239" name="テキスト ボックス 238"/>
        <xdr:cNvSpPr txBox="1"/>
      </xdr:nvSpPr>
      <xdr:spPr>
        <a:xfrm>
          <a:off x="3497795" y="16343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113759</xdr:rowOff>
    </xdr:from>
    <xdr:to>
      <xdr:col>15</xdr:col>
      <xdr:colOff>50800</xdr:colOff>
      <xdr:row>95</xdr:row>
      <xdr:rowOff>126147</xdr:rowOff>
    </xdr:to>
    <xdr:cxnSp macro="">
      <xdr:nvCxnSpPr>
        <xdr:cNvPr id="240" name="直線コネクタ 239"/>
        <xdr:cNvCxnSpPr/>
      </xdr:nvCxnSpPr>
      <xdr:spPr>
        <a:xfrm flipV="1">
          <a:off x="2019300" y="16401509"/>
          <a:ext cx="889000" cy="12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62872</xdr:rowOff>
    </xdr:from>
    <xdr:to>
      <xdr:col>15</xdr:col>
      <xdr:colOff>101600</xdr:colOff>
      <xdr:row>96</xdr:row>
      <xdr:rowOff>164472</xdr:rowOff>
    </xdr:to>
    <xdr:sp macro="" textlink="">
      <xdr:nvSpPr>
        <xdr:cNvPr id="241" name="フローチャート: 判断 240"/>
        <xdr:cNvSpPr/>
      </xdr:nvSpPr>
      <xdr:spPr>
        <a:xfrm>
          <a:off x="2857500" y="1652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155599</xdr:rowOff>
    </xdr:from>
    <xdr:ext cx="534377" cy="259045"/>
    <xdr:sp macro="" textlink="">
      <xdr:nvSpPr>
        <xdr:cNvPr id="242" name="テキスト ボックス 241"/>
        <xdr:cNvSpPr txBox="1"/>
      </xdr:nvSpPr>
      <xdr:spPr>
        <a:xfrm>
          <a:off x="2641111" y="16614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126147</xdr:rowOff>
    </xdr:from>
    <xdr:to>
      <xdr:col>10</xdr:col>
      <xdr:colOff>114300</xdr:colOff>
      <xdr:row>96</xdr:row>
      <xdr:rowOff>38267</xdr:rowOff>
    </xdr:to>
    <xdr:cxnSp macro="">
      <xdr:nvCxnSpPr>
        <xdr:cNvPr id="243" name="直線コネクタ 242"/>
        <xdr:cNvCxnSpPr/>
      </xdr:nvCxnSpPr>
      <xdr:spPr>
        <a:xfrm flipV="1">
          <a:off x="1130300" y="16413897"/>
          <a:ext cx="889000" cy="83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110280</xdr:rowOff>
    </xdr:from>
    <xdr:to>
      <xdr:col>10</xdr:col>
      <xdr:colOff>165100</xdr:colOff>
      <xdr:row>97</xdr:row>
      <xdr:rowOff>40430</xdr:rowOff>
    </xdr:to>
    <xdr:sp macro="" textlink="">
      <xdr:nvSpPr>
        <xdr:cNvPr id="244" name="フローチャート: 判断 243"/>
        <xdr:cNvSpPr/>
      </xdr:nvSpPr>
      <xdr:spPr>
        <a:xfrm>
          <a:off x="1968500" y="16569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31557</xdr:rowOff>
    </xdr:from>
    <xdr:ext cx="534377" cy="259045"/>
    <xdr:sp macro="" textlink="">
      <xdr:nvSpPr>
        <xdr:cNvPr id="245" name="テキスト ボックス 244"/>
        <xdr:cNvSpPr txBox="1"/>
      </xdr:nvSpPr>
      <xdr:spPr>
        <a:xfrm>
          <a:off x="1752111" y="16662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149468</xdr:rowOff>
    </xdr:from>
    <xdr:to>
      <xdr:col>6</xdr:col>
      <xdr:colOff>38100</xdr:colOff>
      <xdr:row>97</xdr:row>
      <xdr:rowOff>79618</xdr:rowOff>
    </xdr:to>
    <xdr:sp macro="" textlink="">
      <xdr:nvSpPr>
        <xdr:cNvPr id="246" name="フローチャート: 判断 245"/>
        <xdr:cNvSpPr/>
      </xdr:nvSpPr>
      <xdr:spPr>
        <a:xfrm>
          <a:off x="1079500" y="16608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70745</xdr:rowOff>
    </xdr:from>
    <xdr:ext cx="534377" cy="259045"/>
    <xdr:sp macro="" textlink="">
      <xdr:nvSpPr>
        <xdr:cNvPr id="247" name="テキスト ボックス 246"/>
        <xdr:cNvSpPr txBox="1"/>
      </xdr:nvSpPr>
      <xdr:spPr>
        <a:xfrm>
          <a:off x="863111" y="16701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114688</xdr:rowOff>
    </xdr:from>
    <xdr:to>
      <xdr:col>24</xdr:col>
      <xdr:colOff>114300</xdr:colOff>
      <xdr:row>94</xdr:row>
      <xdr:rowOff>44838</xdr:rowOff>
    </xdr:to>
    <xdr:sp macro="" textlink="">
      <xdr:nvSpPr>
        <xdr:cNvPr id="253" name="楕円 252"/>
        <xdr:cNvSpPr/>
      </xdr:nvSpPr>
      <xdr:spPr>
        <a:xfrm>
          <a:off x="4584700" y="1605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137565</xdr:rowOff>
    </xdr:from>
    <xdr:ext cx="599010" cy="259045"/>
    <xdr:sp macro="" textlink="">
      <xdr:nvSpPr>
        <xdr:cNvPr id="254" name="扶助費該当値テキスト"/>
        <xdr:cNvSpPr txBox="1"/>
      </xdr:nvSpPr>
      <xdr:spPr>
        <a:xfrm>
          <a:off x="4686300" y="15910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125292</xdr:rowOff>
    </xdr:from>
    <xdr:to>
      <xdr:col>20</xdr:col>
      <xdr:colOff>38100</xdr:colOff>
      <xdr:row>94</xdr:row>
      <xdr:rowOff>55442</xdr:rowOff>
    </xdr:to>
    <xdr:sp macro="" textlink="">
      <xdr:nvSpPr>
        <xdr:cNvPr id="255" name="楕円 254"/>
        <xdr:cNvSpPr/>
      </xdr:nvSpPr>
      <xdr:spPr>
        <a:xfrm>
          <a:off x="3746500" y="16070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71969</xdr:rowOff>
    </xdr:from>
    <xdr:ext cx="599010" cy="259045"/>
    <xdr:sp macro="" textlink="">
      <xdr:nvSpPr>
        <xdr:cNvPr id="256" name="テキスト ボックス 255"/>
        <xdr:cNvSpPr txBox="1"/>
      </xdr:nvSpPr>
      <xdr:spPr>
        <a:xfrm>
          <a:off x="3497795" y="15845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62959</xdr:rowOff>
    </xdr:from>
    <xdr:to>
      <xdr:col>15</xdr:col>
      <xdr:colOff>101600</xdr:colOff>
      <xdr:row>95</xdr:row>
      <xdr:rowOff>164559</xdr:rowOff>
    </xdr:to>
    <xdr:sp macro="" textlink="">
      <xdr:nvSpPr>
        <xdr:cNvPr id="257" name="楕円 256"/>
        <xdr:cNvSpPr/>
      </xdr:nvSpPr>
      <xdr:spPr>
        <a:xfrm>
          <a:off x="2857500" y="16350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9636</xdr:rowOff>
    </xdr:from>
    <xdr:ext cx="534377" cy="259045"/>
    <xdr:sp macro="" textlink="">
      <xdr:nvSpPr>
        <xdr:cNvPr id="258" name="テキスト ボックス 257"/>
        <xdr:cNvSpPr txBox="1"/>
      </xdr:nvSpPr>
      <xdr:spPr>
        <a:xfrm>
          <a:off x="2641111" y="16125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75347</xdr:rowOff>
    </xdr:from>
    <xdr:to>
      <xdr:col>10</xdr:col>
      <xdr:colOff>165100</xdr:colOff>
      <xdr:row>96</xdr:row>
      <xdr:rowOff>5497</xdr:rowOff>
    </xdr:to>
    <xdr:sp macro="" textlink="">
      <xdr:nvSpPr>
        <xdr:cNvPr id="259" name="楕円 258"/>
        <xdr:cNvSpPr/>
      </xdr:nvSpPr>
      <xdr:spPr>
        <a:xfrm>
          <a:off x="1968500" y="16363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22024</xdr:rowOff>
    </xdr:from>
    <xdr:ext cx="534377" cy="259045"/>
    <xdr:sp macro="" textlink="">
      <xdr:nvSpPr>
        <xdr:cNvPr id="260" name="テキスト ボックス 259"/>
        <xdr:cNvSpPr txBox="1"/>
      </xdr:nvSpPr>
      <xdr:spPr>
        <a:xfrm>
          <a:off x="1752111" y="16138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158917</xdr:rowOff>
    </xdr:from>
    <xdr:to>
      <xdr:col>6</xdr:col>
      <xdr:colOff>38100</xdr:colOff>
      <xdr:row>96</xdr:row>
      <xdr:rowOff>89067</xdr:rowOff>
    </xdr:to>
    <xdr:sp macro="" textlink="">
      <xdr:nvSpPr>
        <xdr:cNvPr id="261" name="楕円 260"/>
        <xdr:cNvSpPr/>
      </xdr:nvSpPr>
      <xdr:spPr>
        <a:xfrm>
          <a:off x="1079500" y="16446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105594</xdr:rowOff>
    </xdr:from>
    <xdr:ext cx="534377" cy="259045"/>
    <xdr:sp macro="" textlink="">
      <xdr:nvSpPr>
        <xdr:cNvPr id="262" name="テキスト ボックス 261"/>
        <xdr:cNvSpPr txBox="1"/>
      </xdr:nvSpPr>
      <xdr:spPr>
        <a:xfrm>
          <a:off x="863111" y="16221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3" name="テキスト ボックス 272"/>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5" name="テキスト ボックス 274"/>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7" name="テキスト ボックス 276"/>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97358</xdr:rowOff>
    </xdr:from>
    <xdr:to>
      <xdr:col>54</xdr:col>
      <xdr:colOff>189865</xdr:colOff>
      <xdr:row>39</xdr:row>
      <xdr:rowOff>135001</xdr:rowOff>
    </xdr:to>
    <xdr:cxnSp macro="">
      <xdr:nvCxnSpPr>
        <xdr:cNvPr id="287" name="直線コネクタ 286"/>
        <xdr:cNvCxnSpPr/>
      </xdr:nvCxnSpPr>
      <xdr:spPr>
        <a:xfrm flipV="1">
          <a:off x="10475595" y="5240858"/>
          <a:ext cx="1270" cy="1580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138828</xdr:rowOff>
    </xdr:from>
    <xdr:ext cx="534377" cy="259045"/>
    <xdr:sp macro="" textlink="">
      <xdr:nvSpPr>
        <xdr:cNvPr id="288" name="補助費等最小値テキスト"/>
        <xdr:cNvSpPr txBox="1"/>
      </xdr:nvSpPr>
      <xdr:spPr>
        <a:xfrm>
          <a:off x="10528300" y="6825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135001</xdr:rowOff>
    </xdr:from>
    <xdr:to>
      <xdr:col>55</xdr:col>
      <xdr:colOff>88900</xdr:colOff>
      <xdr:row>39</xdr:row>
      <xdr:rowOff>135001</xdr:rowOff>
    </xdr:to>
    <xdr:cxnSp macro="">
      <xdr:nvCxnSpPr>
        <xdr:cNvPr id="289" name="直線コネクタ 288"/>
        <xdr:cNvCxnSpPr/>
      </xdr:nvCxnSpPr>
      <xdr:spPr>
        <a:xfrm>
          <a:off x="10388600" y="6821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44035</xdr:rowOff>
    </xdr:from>
    <xdr:ext cx="599010" cy="259045"/>
    <xdr:sp macro="" textlink="">
      <xdr:nvSpPr>
        <xdr:cNvPr id="290" name="補助費等最大値テキスト"/>
        <xdr:cNvSpPr txBox="1"/>
      </xdr:nvSpPr>
      <xdr:spPr>
        <a:xfrm>
          <a:off x="10528300" y="5016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97358</xdr:rowOff>
    </xdr:from>
    <xdr:to>
      <xdr:col>55</xdr:col>
      <xdr:colOff>88900</xdr:colOff>
      <xdr:row>30</xdr:row>
      <xdr:rowOff>97358</xdr:rowOff>
    </xdr:to>
    <xdr:cxnSp macro="">
      <xdr:nvCxnSpPr>
        <xdr:cNvPr id="291" name="直線コネクタ 290"/>
        <xdr:cNvCxnSpPr/>
      </xdr:nvCxnSpPr>
      <xdr:spPr>
        <a:xfrm>
          <a:off x="10388600" y="5240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88151</xdr:rowOff>
    </xdr:from>
    <xdr:to>
      <xdr:col>55</xdr:col>
      <xdr:colOff>0</xdr:colOff>
      <xdr:row>38</xdr:row>
      <xdr:rowOff>57099</xdr:rowOff>
    </xdr:to>
    <xdr:cxnSp macro="">
      <xdr:nvCxnSpPr>
        <xdr:cNvPr id="292" name="直線コネクタ 291"/>
        <xdr:cNvCxnSpPr/>
      </xdr:nvCxnSpPr>
      <xdr:spPr>
        <a:xfrm flipV="1">
          <a:off x="9639300" y="6431801"/>
          <a:ext cx="838200" cy="140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170515</xdr:rowOff>
    </xdr:from>
    <xdr:ext cx="534377" cy="259045"/>
    <xdr:sp macro="" textlink="">
      <xdr:nvSpPr>
        <xdr:cNvPr id="293" name="補助費等平均値テキスト"/>
        <xdr:cNvSpPr txBox="1"/>
      </xdr:nvSpPr>
      <xdr:spPr>
        <a:xfrm>
          <a:off x="10528300" y="61712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147638</xdr:rowOff>
    </xdr:from>
    <xdr:to>
      <xdr:col>55</xdr:col>
      <xdr:colOff>50800</xdr:colOff>
      <xdr:row>37</xdr:row>
      <xdr:rowOff>77788</xdr:rowOff>
    </xdr:to>
    <xdr:sp macro="" textlink="">
      <xdr:nvSpPr>
        <xdr:cNvPr id="294" name="フローチャート: 判断 293"/>
        <xdr:cNvSpPr/>
      </xdr:nvSpPr>
      <xdr:spPr>
        <a:xfrm>
          <a:off x="10426700" y="631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84061</xdr:rowOff>
    </xdr:from>
    <xdr:to>
      <xdr:col>50</xdr:col>
      <xdr:colOff>114300</xdr:colOff>
      <xdr:row>38</xdr:row>
      <xdr:rowOff>57099</xdr:rowOff>
    </xdr:to>
    <xdr:cxnSp macro="">
      <xdr:nvCxnSpPr>
        <xdr:cNvPr id="295" name="直線コネクタ 294"/>
        <xdr:cNvCxnSpPr/>
      </xdr:nvCxnSpPr>
      <xdr:spPr>
        <a:xfrm>
          <a:off x="8750300" y="5227561"/>
          <a:ext cx="889000" cy="1344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25349</xdr:rowOff>
    </xdr:from>
    <xdr:to>
      <xdr:col>50</xdr:col>
      <xdr:colOff>165100</xdr:colOff>
      <xdr:row>37</xdr:row>
      <xdr:rowOff>126949</xdr:rowOff>
    </xdr:to>
    <xdr:sp macro="" textlink="">
      <xdr:nvSpPr>
        <xdr:cNvPr id="296" name="フローチャート: 判断 295"/>
        <xdr:cNvSpPr/>
      </xdr:nvSpPr>
      <xdr:spPr>
        <a:xfrm>
          <a:off x="9588500" y="6368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143476</xdr:rowOff>
    </xdr:from>
    <xdr:ext cx="534377" cy="259045"/>
    <xdr:sp macro="" textlink="">
      <xdr:nvSpPr>
        <xdr:cNvPr id="297" name="テキスト ボックス 296"/>
        <xdr:cNvSpPr txBox="1"/>
      </xdr:nvSpPr>
      <xdr:spPr>
        <a:xfrm>
          <a:off x="9372111" y="6144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84061</xdr:rowOff>
    </xdr:from>
    <xdr:to>
      <xdr:col>45</xdr:col>
      <xdr:colOff>177800</xdr:colOff>
      <xdr:row>38</xdr:row>
      <xdr:rowOff>131026</xdr:rowOff>
    </xdr:to>
    <xdr:cxnSp macro="">
      <xdr:nvCxnSpPr>
        <xdr:cNvPr id="298" name="直線コネクタ 297"/>
        <xdr:cNvCxnSpPr/>
      </xdr:nvCxnSpPr>
      <xdr:spPr>
        <a:xfrm flipV="1">
          <a:off x="7861300" y="5227561"/>
          <a:ext cx="889000" cy="1418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29</xdr:row>
      <xdr:rowOff>129375</xdr:rowOff>
    </xdr:from>
    <xdr:to>
      <xdr:col>46</xdr:col>
      <xdr:colOff>38100</xdr:colOff>
      <xdr:row>30</xdr:row>
      <xdr:rowOff>59525</xdr:rowOff>
    </xdr:to>
    <xdr:sp macro="" textlink="">
      <xdr:nvSpPr>
        <xdr:cNvPr id="299" name="フローチャート: 判断 298"/>
        <xdr:cNvSpPr/>
      </xdr:nvSpPr>
      <xdr:spPr>
        <a:xfrm>
          <a:off x="8699500" y="510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28</xdr:row>
      <xdr:rowOff>76052</xdr:rowOff>
    </xdr:from>
    <xdr:ext cx="599010" cy="259045"/>
    <xdr:sp macro="" textlink="">
      <xdr:nvSpPr>
        <xdr:cNvPr id="300" name="テキスト ボックス 299"/>
        <xdr:cNvSpPr txBox="1"/>
      </xdr:nvSpPr>
      <xdr:spPr>
        <a:xfrm>
          <a:off x="8450795" y="4876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85509</xdr:rowOff>
    </xdr:from>
    <xdr:to>
      <xdr:col>41</xdr:col>
      <xdr:colOff>50800</xdr:colOff>
      <xdr:row>38</xdr:row>
      <xdr:rowOff>131026</xdr:rowOff>
    </xdr:to>
    <xdr:cxnSp macro="">
      <xdr:nvCxnSpPr>
        <xdr:cNvPr id="301" name="直線コネクタ 300"/>
        <xdr:cNvCxnSpPr/>
      </xdr:nvCxnSpPr>
      <xdr:spPr>
        <a:xfrm>
          <a:off x="6972300" y="6600609"/>
          <a:ext cx="889000" cy="4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139383</xdr:rowOff>
    </xdr:from>
    <xdr:to>
      <xdr:col>41</xdr:col>
      <xdr:colOff>101600</xdr:colOff>
      <xdr:row>38</xdr:row>
      <xdr:rowOff>69532</xdr:rowOff>
    </xdr:to>
    <xdr:sp macro="" textlink="">
      <xdr:nvSpPr>
        <xdr:cNvPr id="302" name="フローチャート: 判断 301"/>
        <xdr:cNvSpPr/>
      </xdr:nvSpPr>
      <xdr:spPr>
        <a:xfrm>
          <a:off x="7810500" y="648303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86060</xdr:rowOff>
    </xdr:from>
    <xdr:ext cx="534377" cy="259045"/>
    <xdr:sp macro="" textlink="">
      <xdr:nvSpPr>
        <xdr:cNvPr id="303" name="テキスト ボックス 302"/>
        <xdr:cNvSpPr txBox="1"/>
      </xdr:nvSpPr>
      <xdr:spPr>
        <a:xfrm>
          <a:off x="7594111" y="6258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146215</xdr:rowOff>
    </xdr:from>
    <xdr:to>
      <xdr:col>36</xdr:col>
      <xdr:colOff>165100</xdr:colOff>
      <xdr:row>38</xdr:row>
      <xdr:rowOff>76365</xdr:rowOff>
    </xdr:to>
    <xdr:sp macro="" textlink="">
      <xdr:nvSpPr>
        <xdr:cNvPr id="304" name="フローチャート: 判断 303"/>
        <xdr:cNvSpPr/>
      </xdr:nvSpPr>
      <xdr:spPr>
        <a:xfrm>
          <a:off x="6921500" y="648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92892</xdr:rowOff>
    </xdr:from>
    <xdr:ext cx="534377" cy="259045"/>
    <xdr:sp macro="" textlink="">
      <xdr:nvSpPr>
        <xdr:cNvPr id="305" name="テキスト ボックス 304"/>
        <xdr:cNvSpPr txBox="1"/>
      </xdr:nvSpPr>
      <xdr:spPr>
        <a:xfrm>
          <a:off x="6705111" y="6265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37351</xdr:rowOff>
    </xdr:from>
    <xdr:to>
      <xdr:col>55</xdr:col>
      <xdr:colOff>50800</xdr:colOff>
      <xdr:row>37</xdr:row>
      <xdr:rowOff>138951</xdr:rowOff>
    </xdr:to>
    <xdr:sp macro="" textlink="">
      <xdr:nvSpPr>
        <xdr:cNvPr id="311" name="楕円 310"/>
        <xdr:cNvSpPr/>
      </xdr:nvSpPr>
      <xdr:spPr>
        <a:xfrm>
          <a:off x="10426700" y="6381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15778</xdr:rowOff>
    </xdr:from>
    <xdr:ext cx="534377" cy="259045"/>
    <xdr:sp macro="" textlink="">
      <xdr:nvSpPr>
        <xdr:cNvPr id="312" name="補助費等該当値テキスト"/>
        <xdr:cNvSpPr txBox="1"/>
      </xdr:nvSpPr>
      <xdr:spPr>
        <a:xfrm>
          <a:off x="10528300" y="6359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6299</xdr:rowOff>
    </xdr:from>
    <xdr:to>
      <xdr:col>50</xdr:col>
      <xdr:colOff>165100</xdr:colOff>
      <xdr:row>38</xdr:row>
      <xdr:rowOff>107899</xdr:rowOff>
    </xdr:to>
    <xdr:sp macro="" textlink="">
      <xdr:nvSpPr>
        <xdr:cNvPr id="313" name="楕円 312"/>
        <xdr:cNvSpPr/>
      </xdr:nvSpPr>
      <xdr:spPr>
        <a:xfrm>
          <a:off x="9588500" y="6521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99026</xdr:rowOff>
    </xdr:from>
    <xdr:ext cx="534377" cy="259045"/>
    <xdr:sp macro="" textlink="">
      <xdr:nvSpPr>
        <xdr:cNvPr id="314" name="テキスト ボックス 313"/>
        <xdr:cNvSpPr txBox="1"/>
      </xdr:nvSpPr>
      <xdr:spPr>
        <a:xfrm>
          <a:off x="9372111" y="6614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33261</xdr:rowOff>
    </xdr:from>
    <xdr:to>
      <xdr:col>46</xdr:col>
      <xdr:colOff>38100</xdr:colOff>
      <xdr:row>30</xdr:row>
      <xdr:rowOff>134861</xdr:rowOff>
    </xdr:to>
    <xdr:sp macro="" textlink="">
      <xdr:nvSpPr>
        <xdr:cNvPr id="315" name="楕円 314"/>
        <xdr:cNvSpPr/>
      </xdr:nvSpPr>
      <xdr:spPr>
        <a:xfrm>
          <a:off x="8699500" y="5176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30</xdr:row>
      <xdr:rowOff>125988</xdr:rowOff>
    </xdr:from>
    <xdr:ext cx="599010" cy="259045"/>
    <xdr:sp macro="" textlink="">
      <xdr:nvSpPr>
        <xdr:cNvPr id="316" name="テキスト ボックス 315"/>
        <xdr:cNvSpPr txBox="1"/>
      </xdr:nvSpPr>
      <xdr:spPr>
        <a:xfrm>
          <a:off x="8450795" y="5269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80226</xdr:rowOff>
    </xdr:from>
    <xdr:to>
      <xdr:col>41</xdr:col>
      <xdr:colOff>101600</xdr:colOff>
      <xdr:row>39</xdr:row>
      <xdr:rowOff>10376</xdr:rowOff>
    </xdr:to>
    <xdr:sp macro="" textlink="">
      <xdr:nvSpPr>
        <xdr:cNvPr id="317" name="楕円 316"/>
        <xdr:cNvSpPr/>
      </xdr:nvSpPr>
      <xdr:spPr>
        <a:xfrm>
          <a:off x="7810500" y="6595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1503</xdr:rowOff>
    </xdr:from>
    <xdr:ext cx="534377" cy="259045"/>
    <xdr:sp macro="" textlink="">
      <xdr:nvSpPr>
        <xdr:cNvPr id="318" name="テキスト ボックス 317"/>
        <xdr:cNvSpPr txBox="1"/>
      </xdr:nvSpPr>
      <xdr:spPr>
        <a:xfrm>
          <a:off x="7594111" y="6688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34709</xdr:rowOff>
    </xdr:from>
    <xdr:to>
      <xdr:col>36</xdr:col>
      <xdr:colOff>165100</xdr:colOff>
      <xdr:row>38</xdr:row>
      <xdr:rowOff>136309</xdr:rowOff>
    </xdr:to>
    <xdr:sp macro="" textlink="">
      <xdr:nvSpPr>
        <xdr:cNvPr id="319" name="楕円 318"/>
        <xdr:cNvSpPr/>
      </xdr:nvSpPr>
      <xdr:spPr>
        <a:xfrm>
          <a:off x="6921500" y="6549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127436</xdr:rowOff>
    </xdr:from>
    <xdr:ext cx="534377" cy="259045"/>
    <xdr:sp macro="" textlink="">
      <xdr:nvSpPr>
        <xdr:cNvPr id="320" name="テキスト ボックス 319"/>
        <xdr:cNvSpPr txBox="1"/>
      </xdr:nvSpPr>
      <xdr:spPr>
        <a:xfrm>
          <a:off x="6705111" y="6642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0" name="テキスト ボックス 339"/>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143000</xdr:rowOff>
    </xdr:from>
    <xdr:to>
      <xdr:col>54</xdr:col>
      <xdr:colOff>189865</xdr:colOff>
      <xdr:row>58</xdr:row>
      <xdr:rowOff>148082</xdr:rowOff>
    </xdr:to>
    <xdr:cxnSp macro="">
      <xdr:nvCxnSpPr>
        <xdr:cNvPr id="344" name="直線コネクタ 343"/>
        <xdr:cNvCxnSpPr/>
      </xdr:nvCxnSpPr>
      <xdr:spPr>
        <a:xfrm flipV="1">
          <a:off x="10475595" y="8886950"/>
          <a:ext cx="1270" cy="1205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151909</xdr:rowOff>
    </xdr:from>
    <xdr:ext cx="469744" cy="259045"/>
    <xdr:sp macro="" textlink="">
      <xdr:nvSpPr>
        <xdr:cNvPr id="345" name="普通建設事業費最小値テキスト"/>
        <xdr:cNvSpPr txBox="1"/>
      </xdr:nvSpPr>
      <xdr:spPr>
        <a:xfrm>
          <a:off x="10528300" y="10096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148082</xdr:rowOff>
    </xdr:from>
    <xdr:to>
      <xdr:col>55</xdr:col>
      <xdr:colOff>88900</xdr:colOff>
      <xdr:row>58</xdr:row>
      <xdr:rowOff>148082</xdr:rowOff>
    </xdr:to>
    <xdr:cxnSp macro="">
      <xdr:nvCxnSpPr>
        <xdr:cNvPr id="346" name="直線コネクタ 345"/>
        <xdr:cNvCxnSpPr/>
      </xdr:nvCxnSpPr>
      <xdr:spPr>
        <a:xfrm>
          <a:off x="10388600" y="10092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89677</xdr:rowOff>
    </xdr:from>
    <xdr:ext cx="599010" cy="259045"/>
    <xdr:sp macro="" textlink="">
      <xdr:nvSpPr>
        <xdr:cNvPr id="347" name="普通建設事業費最大値テキスト"/>
        <xdr:cNvSpPr txBox="1"/>
      </xdr:nvSpPr>
      <xdr:spPr>
        <a:xfrm>
          <a:off x="10528300" y="8662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143000</xdr:rowOff>
    </xdr:from>
    <xdr:to>
      <xdr:col>55</xdr:col>
      <xdr:colOff>88900</xdr:colOff>
      <xdr:row>51</xdr:row>
      <xdr:rowOff>143000</xdr:rowOff>
    </xdr:to>
    <xdr:cxnSp macro="">
      <xdr:nvCxnSpPr>
        <xdr:cNvPr id="348" name="直線コネクタ 347"/>
        <xdr:cNvCxnSpPr/>
      </xdr:nvCxnSpPr>
      <xdr:spPr>
        <a:xfrm>
          <a:off x="10388600" y="8886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894</xdr:rowOff>
    </xdr:from>
    <xdr:to>
      <xdr:col>55</xdr:col>
      <xdr:colOff>0</xdr:colOff>
      <xdr:row>56</xdr:row>
      <xdr:rowOff>98339</xdr:rowOff>
    </xdr:to>
    <xdr:cxnSp macro="">
      <xdr:nvCxnSpPr>
        <xdr:cNvPr id="349" name="直線コネクタ 348"/>
        <xdr:cNvCxnSpPr/>
      </xdr:nvCxnSpPr>
      <xdr:spPr>
        <a:xfrm flipV="1">
          <a:off x="9639300" y="9602094"/>
          <a:ext cx="838200" cy="97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155544</xdr:rowOff>
    </xdr:from>
    <xdr:ext cx="534377" cy="259045"/>
    <xdr:sp macro="" textlink="">
      <xdr:nvSpPr>
        <xdr:cNvPr id="350" name="普通建設事業費平均値テキスト"/>
        <xdr:cNvSpPr txBox="1"/>
      </xdr:nvSpPr>
      <xdr:spPr>
        <a:xfrm>
          <a:off x="10528300" y="9756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5667</xdr:rowOff>
    </xdr:from>
    <xdr:to>
      <xdr:col>55</xdr:col>
      <xdr:colOff>50800</xdr:colOff>
      <xdr:row>57</xdr:row>
      <xdr:rowOff>107267</xdr:rowOff>
    </xdr:to>
    <xdr:sp macro="" textlink="">
      <xdr:nvSpPr>
        <xdr:cNvPr id="351" name="フローチャート: 判断 350"/>
        <xdr:cNvSpPr/>
      </xdr:nvSpPr>
      <xdr:spPr>
        <a:xfrm>
          <a:off x="10426700" y="9778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98339</xdr:rowOff>
    </xdr:from>
    <xdr:to>
      <xdr:col>50</xdr:col>
      <xdr:colOff>114300</xdr:colOff>
      <xdr:row>56</xdr:row>
      <xdr:rowOff>151077</xdr:rowOff>
    </xdr:to>
    <xdr:cxnSp macro="">
      <xdr:nvCxnSpPr>
        <xdr:cNvPr id="352" name="直線コネクタ 351"/>
        <xdr:cNvCxnSpPr/>
      </xdr:nvCxnSpPr>
      <xdr:spPr>
        <a:xfrm flipV="1">
          <a:off x="8750300" y="9699539"/>
          <a:ext cx="889000" cy="5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148634</xdr:rowOff>
    </xdr:from>
    <xdr:to>
      <xdr:col>50</xdr:col>
      <xdr:colOff>165100</xdr:colOff>
      <xdr:row>57</xdr:row>
      <xdr:rowOff>78784</xdr:rowOff>
    </xdr:to>
    <xdr:sp macro="" textlink="">
      <xdr:nvSpPr>
        <xdr:cNvPr id="353" name="フローチャート: 判断 352"/>
        <xdr:cNvSpPr/>
      </xdr:nvSpPr>
      <xdr:spPr>
        <a:xfrm>
          <a:off x="9588500" y="974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69911</xdr:rowOff>
    </xdr:from>
    <xdr:ext cx="534377" cy="259045"/>
    <xdr:sp macro="" textlink="">
      <xdr:nvSpPr>
        <xdr:cNvPr id="354" name="テキスト ボックス 353"/>
        <xdr:cNvSpPr txBox="1"/>
      </xdr:nvSpPr>
      <xdr:spPr>
        <a:xfrm>
          <a:off x="9372111" y="9842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142771</xdr:rowOff>
    </xdr:from>
    <xdr:to>
      <xdr:col>45</xdr:col>
      <xdr:colOff>177800</xdr:colOff>
      <xdr:row>56</xdr:row>
      <xdr:rowOff>151077</xdr:rowOff>
    </xdr:to>
    <xdr:cxnSp macro="">
      <xdr:nvCxnSpPr>
        <xdr:cNvPr id="355" name="直線コネクタ 354"/>
        <xdr:cNvCxnSpPr/>
      </xdr:nvCxnSpPr>
      <xdr:spPr>
        <a:xfrm>
          <a:off x="7861300" y="9743971"/>
          <a:ext cx="889000" cy="8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111242</xdr:rowOff>
    </xdr:from>
    <xdr:to>
      <xdr:col>46</xdr:col>
      <xdr:colOff>38100</xdr:colOff>
      <xdr:row>57</xdr:row>
      <xdr:rowOff>41392</xdr:rowOff>
    </xdr:to>
    <xdr:sp macro="" textlink="">
      <xdr:nvSpPr>
        <xdr:cNvPr id="356" name="フローチャート: 判断 355"/>
        <xdr:cNvSpPr/>
      </xdr:nvSpPr>
      <xdr:spPr>
        <a:xfrm>
          <a:off x="8699500" y="971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32519</xdr:rowOff>
    </xdr:from>
    <xdr:ext cx="534377" cy="259045"/>
    <xdr:sp macro="" textlink="">
      <xdr:nvSpPr>
        <xdr:cNvPr id="357" name="テキスト ボックス 356"/>
        <xdr:cNvSpPr txBox="1"/>
      </xdr:nvSpPr>
      <xdr:spPr>
        <a:xfrm>
          <a:off x="8483111" y="9805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142771</xdr:rowOff>
    </xdr:from>
    <xdr:to>
      <xdr:col>41</xdr:col>
      <xdr:colOff>50800</xdr:colOff>
      <xdr:row>57</xdr:row>
      <xdr:rowOff>87221</xdr:rowOff>
    </xdr:to>
    <xdr:cxnSp macro="">
      <xdr:nvCxnSpPr>
        <xdr:cNvPr id="358" name="直線コネクタ 357"/>
        <xdr:cNvCxnSpPr/>
      </xdr:nvCxnSpPr>
      <xdr:spPr>
        <a:xfrm flipV="1">
          <a:off x="6972300" y="9743971"/>
          <a:ext cx="889000" cy="1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117368</xdr:rowOff>
    </xdr:from>
    <xdr:to>
      <xdr:col>41</xdr:col>
      <xdr:colOff>101600</xdr:colOff>
      <xdr:row>57</xdr:row>
      <xdr:rowOff>47518</xdr:rowOff>
    </xdr:to>
    <xdr:sp macro="" textlink="">
      <xdr:nvSpPr>
        <xdr:cNvPr id="359" name="フローチャート: 判断 358"/>
        <xdr:cNvSpPr/>
      </xdr:nvSpPr>
      <xdr:spPr>
        <a:xfrm>
          <a:off x="7810500" y="9718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38645</xdr:rowOff>
    </xdr:from>
    <xdr:ext cx="534377" cy="259045"/>
    <xdr:sp macro="" textlink="">
      <xdr:nvSpPr>
        <xdr:cNvPr id="360" name="テキスト ボックス 359"/>
        <xdr:cNvSpPr txBox="1"/>
      </xdr:nvSpPr>
      <xdr:spPr>
        <a:xfrm>
          <a:off x="7594111" y="9811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146911</xdr:rowOff>
    </xdr:from>
    <xdr:to>
      <xdr:col>36</xdr:col>
      <xdr:colOff>165100</xdr:colOff>
      <xdr:row>57</xdr:row>
      <xdr:rowOff>77061</xdr:rowOff>
    </xdr:to>
    <xdr:sp macro="" textlink="">
      <xdr:nvSpPr>
        <xdr:cNvPr id="361" name="フローチャート: 判断 360"/>
        <xdr:cNvSpPr/>
      </xdr:nvSpPr>
      <xdr:spPr>
        <a:xfrm>
          <a:off x="6921500" y="974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93588</xdr:rowOff>
    </xdr:from>
    <xdr:ext cx="534377" cy="259045"/>
    <xdr:sp macro="" textlink="">
      <xdr:nvSpPr>
        <xdr:cNvPr id="362" name="テキスト ボックス 361"/>
        <xdr:cNvSpPr txBox="1"/>
      </xdr:nvSpPr>
      <xdr:spPr>
        <a:xfrm>
          <a:off x="6705111" y="9523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121544</xdr:rowOff>
    </xdr:from>
    <xdr:to>
      <xdr:col>55</xdr:col>
      <xdr:colOff>50800</xdr:colOff>
      <xdr:row>56</xdr:row>
      <xdr:rowOff>51694</xdr:rowOff>
    </xdr:to>
    <xdr:sp macro="" textlink="">
      <xdr:nvSpPr>
        <xdr:cNvPr id="368" name="楕円 367"/>
        <xdr:cNvSpPr/>
      </xdr:nvSpPr>
      <xdr:spPr>
        <a:xfrm>
          <a:off x="10426700" y="9551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144421</xdr:rowOff>
    </xdr:from>
    <xdr:ext cx="534377" cy="259045"/>
    <xdr:sp macro="" textlink="">
      <xdr:nvSpPr>
        <xdr:cNvPr id="369" name="普通建設事業費該当値テキスト"/>
        <xdr:cNvSpPr txBox="1"/>
      </xdr:nvSpPr>
      <xdr:spPr>
        <a:xfrm>
          <a:off x="10528300" y="9402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47539</xdr:rowOff>
    </xdr:from>
    <xdr:to>
      <xdr:col>50</xdr:col>
      <xdr:colOff>165100</xdr:colOff>
      <xdr:row>56</xdr:row>
      <xdr:rowOff>149139</xdr:rowOff>
    </xdr:to>
    <xdr:sp macro="" textlink="">
      <xdr:nvSpPr>
        <xdr:cNvPr id="370" name="楕円 369"/>
        <xdr:cNvSpPr/>
      </xdr:nvSpPr>
      <xdr:spPr>
        <a:xfrm>
          <a:off x="9588500" y="9648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165666</xdr:rowOff>
    </xdr:from>
    <xdr:ext cx="534377" cy="259045"/>
    <xdr:sp macro="" textlink="">
      <xdr:nvSpPr>
        <xdr:cNvPr id="371" name="テキスト ボックス 370"/>
        <xdr:cNvSpPr txBox="1"/>
      </xdr:nvSpPr>
      <xdr:spPr>
        <a:xfrm>
          <a:off x="9372111" y="9423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100277</xdr:rowOff>
    </xdr:from>
    <xdr:to>
      <xdr:col>46</xdr:col>
      <xdr:colOff>38100</xdr:colOff>
      <xdr:row>57</xdr:row>
      <xdr:rowOff>30427</xdr:rowOff>
    </xdr:to>
    <xdr:sp macro="" textlink="">
      <xdr:nvSpPr>
        <xdr:cNvPr id="372" name="楕円 371"/>
        <xdr:cNvSpPr/>
      </xdr:nvSpPr>
      <xdr:spPr>
        <a:xfrm>
          <a:off x="8699500" y="9701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46954</xdr:rowOff>
    </xdr:from>
    <xdr:ext cx="534377" cy="259045"/>
    <xdr:sp macro="" textlink="">
      <xdr:nvSpPr>
        <xdr:cNvPr id="373" name="テキスト ボックス 372"/>
        <xdr:cNvSpPr txBox="1"/>
      </xdr:nvSpPr>
      <xdr:spPr>
        <a:xfrm>
          <a:off x="8483111" y="9476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91971</xdr:rowOff>
    </xdr:from>
    <xdr:to>
      <xdr:col>41</xdr:col>
      <xdr:colOff>101600</xdr:colOff>
      <xdr:row>57</xdr:row>
      <xdr:rowOff>22121</xdr:rowOff>
    </xdr:to>
    <xdr:sp macro="" textlink="">
      <xdr:nvSpPr>
        <xdr:cNvPr id="374" name="楕円 373"/>
        <xdr:cNvSpPr/>
      </xdr:nvSpPr>
      <xdr:spPr>
        <a:xfrm>
          <a:off x="7810500" y="9693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38648</xdr:rowOff>
    </xdr:from>
    <xdr:ext cx="534377" cy="259045"/>
    <xdr:sp macro="" textlink="">
      <xdr:nvSpPr>
        <xdr:cNvPr id="375" name="テキスト ボックス 374"/>
        <xdr:cNvSpPr txBox="1"/>
      </xdr:nvSpPr>
      <xdr:spPr>
        <a:xfrm>
          <a:off x="7594111" y="9468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36421</xdr:rowOff>
    </xdr:from>
    <xdr:to>
      <xdr:col>36</xdr:col>
      <xdr:colOff>165100</xdr:colOff>
      <xdr:row>57</xdr:row>
      <xdr:rowOff>138021</xdr:rowOff>
    </xdr:to>
    <xdr:sp macro="" textlink="">
      <xdr:nvSpPr>
        <xdr:cNvPr id="376" name="楕円 375"/>
        <xdr:cNvSpPr/>
      </xdr:nvSpPr>
      <xdr:spPr>
        <a:xfrm>
          <a:off x="6921500" y="9809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129148</xdr:rowOff>
    </xdr:from>
    <xdr:ext cx="534377" cy="259045"/>
    <xdr:sp macro="" textlink="">
      <xdr:nvSpPr>
        <xdr:cNvPr id="377" name="テキスト ボックス 376"/>
        <xdr:cNvSpPr txBox="1"/>
      </xdr:nvSpPr>
      <xdr:spPr>
        <a:xfrm>
          <a:off x="6705111" y="9901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126918</xdr:rowOff>
    </xdr:from>
    <xdr:to>
      <xdr:col>54</xdr:col>
      <xdr:colOff>189865</xdr:colOff>
      <xdr:row>79</xdr:row>
      <xdr:rowOff>44450</xdr:rowOff>
    </xdr:to>
    <xdr:cxnSp macro="">
      <xdr:nvCxnSpPr>
        <xdr:cNvPr id="401" name="直線コネクタ 400"/>
        <xdr:cNvCxnSpPr/>
      </xdr:nvCxnSpPr>
      <xdr:spPr>
        <a:xfrm flipV="1">
          <a:off x="10475595" y="11956968"/>
          <a:ext cx="1270" cy="1632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2"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3" name="直線コネクタ 402"/>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73595</xdr:rowOff>
    </xdr:from>
    <xdr:ext cx="534377" cy="259045"/>
    <xdr:sp macro="" textlink="">
      <xdr:nvSpPr>
        <xdr:cNvPr id="404" name="普通建設事業費 （ うち新規整備　）最大値テキスト"/>
        <xdr:cNvSpPr txBox="1"/>
      </xdr:nvSpPr>
      <xdr:spPr>
        <a:xfrm>
          <a:off x="10528300" y="1173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126918</xdr:rowOff>
    </xdr:from>
    <xdr:to>
      <xdr:col>55</xdr:col>
      <xdr:colOff>88900</xdr:colOff>
      <xdr:row>69</xdr:row>
      <xdr:rowOff>126918</xdr:rowOff>
    </xdr:to>
    <xdr:cxnSp macro="">
      <xdr:nvCxnSpPr>
        <xdr:cNvPr id="405" name="直線コネクタ 404"/>
        <xdr:cNvCxnSpPr/>
      </xdr:nvCxnSpPr>
      <xdr:spPr>
        <a:xfrm>
          <a:off x="10388600" y="11956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134309</xdr:rowOff>
    </xdr:from>
    <xdr:to>
      <xdr:col>55</xdr:col>
      <xdr:colOff>0</xdr:colOff>
      <xdr:row>78</xdr:row>
      <xdr:rowOff>15894</xdr:rowOff>
    </xdr:to>
    <xdr:cxnSp macro="">
      <xdr:nvCxnSpPr>
        <xdr:cNvPr id="406" name="直線コネクタ 405"/>
        <xdr:cNvCxnSpPr/>
      </xdr:nvCxnSpPr>
      <xdr:spPr>
        <a:xfrm>
          <a:off x="9639300" y="12993059"/>
          <a:ext cx="838200" cy="395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121048</xdr:rowOff>
    </xdr:from>
    <xdr:ext cx="534377" cy="259045"/>
    <xdr:sp macro="" textlink="">
      <xdr:nvSpPr>
        <xdr:cNvPr id="407" name="普通建設事業費 （ うち新規整備　）平均値テキスト"/>
        <xdr:cNvSpPr txBox="1"/>
      </xdr:nvSpPr>
      <xdr:spPr>
        <a:xfrm>
          <a:off x="10528300" y="13322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142621</xdr:rowOff>
    </xdr:from>
    <xdr:to>
      <xdr:col>55</xdr:col>
      <xdr:colOff>50800</xdr:colOff>
      <xdr:row>78</xdr:row>
      <xdr:rowOff>72771</xdr:rowOff>
    </xdr:to>
    <xdr:sp macro="" textlink="">
      <xdr:nvSpPr>
        <xdr:cNvPr id="408" name="フローチャート: 判断 407"/>
        <xdr:cNvSpPr/>
      </xdr:nvSpPr>
      <xdr:spPr>
        <a:xfrm>
          <a:off x="10426700" y="13344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4769</xdr:rowOff>
    </xdr:from>
    <xdr:to>
      <xdr:col>50</xdr:col>
      <xdr:colOff>114300</xdr:colOff>
      <xdr:row>75</xdr:row>
      <xdr:rowOff>134309</xdr:rowOff>
    </xdr:to>
    <xdr:cxnSp macro="">
      <xdr:nvCxnSpPr>
        <xdr:cNvPr id="409" name="直線コネクタ 408"/>
        <xdr:cNvCxnSpPr/>
      </xdr:nvCxnSpPr>
      <xdr:spPr>
        <a:xfrm>
          <a:off x="8750300" y="12863519"/>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116294</xdr:rowOff>
    </xdr:from>
    <xdr:to>
      <xdr:col>50</xdr:col>
      <xdr:colOff>165100</xdr:colOff>
      <xdr:row>78</xdr:row>
      <xdr:rowOff>46444</xdr:rowOff>
    </xdr:to>
    <xdr:sp macro="" textlink="">
      <xdr:nvSpPr>
        <xdr:cNvPr id="410" name="フローチャート: 判断 409"/>
        <xdr:cNvSpPr/>
      </xdr:nvSpPr>
      <xdr:spPr>
        <a:xfrm>
          <a:off x="9588500" y="13317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37571</xdr:rowOff>
    </xdr:from>
    <xdr:ext cx="534377" cy="259045"/>
    <xdr:sp macro="" textlink="">
      <xdr:nvSpPr>
        <xdr:cNvPr id="411" name="テキスト ボックス 410"/>
        <xdr:cNvSpPr txBox="1"/>
      </xdr:nvSpPr>
      <xdr:spPr>
        <a:xfrm>
          <a:off x="9372111" y="13410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4769</xdr:rowOff>
    </xdr:from>
    <xdr:to>
      <xdr:col>45</xdr:col>
      <xdr:colOff>177800</xdr:colOff>
      <xdr:row>75</xdr:row>
      <xdr:rowOff>136881</xdr:rowOff>
    </xdr:to>
    <xdr:cxnSp macro="">
      <xdr:nvCxnSpPr>
        <xdr:cNvPr id="412" name="直線コネクタ 411"/>
        <xdr:cNvCxnSpPr/>
      </xdr:nvCxnSpPr>
      <xdr:spPr>
        <a:xfrm flipV="1">
          <a:off x="7861300" y="12863519"/>
          <a:ext cx="889000" cy="132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79127</xdr:rowOff>
    </xdr:from>
    <xdr:to>
      <xdr:col>46</xdr:col>
      <xdr:colOff>38100</xdr:colOff>
      <xdr:row>78</xdr:row>
      <xdr:rowOff>9277</xdr:rowOff>
    </xdr:to>
    <xdr:sp macro="" textlink="">
      <xdr:nvSpPr>
        <xdr:cNvPr id="413" name="フローチャート: 判断 412"/>
        <xdr:cNvSpPr/>
      </xdr:nvSpPr>
      <xdr:spPr>
        <a:xfrm>
          <a:off x="8699500" y="13280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404</xdr:rowOff>
    </xdr:from>
    <xdr:ext cx="534377" cy="259045"/>
    <xdr:sp macro="" textlink="">
      <xdr:nvSpPr>
        <xdr:cNvPr id="414" name="テキスト ボックス 413"/>
        <xdr:cNvSpPr txBox="1"/>
      </xdr:nvSpPr>
      <xdr:spPr>
        <a:xfrm>
          <a:off x="8483111" y="13373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136881</xdr:rowOff>
    </xdr:from>
    <xdr:to>
      <xdr:col>41</xdr:col>
      <xdr:colOff>50800</xdr:colOff>
      <xdr:row>77</xdr:row>
      <xdr:rowOff>70568</xdr:rowOff>
    </xdr:to>
    <xdr:cxnSp macro="">
      <xdr:nvCxnSpPr>
        <xdr:cNvPr id="415" name="直線コネクタ 414"/>
        <xdr:cNvCxnSpPr/>
      </xdr:nvCxnSpPr>
      <xdr:spPr>
        <a:xfrm flipV="1">
          <a:off x="6972300" y="12995631"/>
          <a:ext cx="889000" cy="276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89148</xdr:rowOff>
    </xdr:from>
    <xdr:to>
      <xdr:col>41</xdr:col>
      <xdr:colOff>101600</xdr:colOff>
      <xdr:row>78</xdr:row>
      <xdr:rowOff>19298</xdr:rowOff>
    </xdr:to>
    <xdr:sp macro="" textlink="">
      <xdr:nvSpPr>
        <xdr:cNvPr id="416" name="フローチャート: 判断 415"/>
        <xdr:cNvSpPr/>
      </xdr:nvSpPr>
      <xdr:spPr>
        <a:xfrm>
          <a:off x="7810500" y="13290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10425</xdr:rowOff>
    </xdr:from>
    <xdr:ext cx="534377" cy="259045"/>
    <xdr:sp macro="" textlink="">
      <xdr:nvSpPr>
        <xdr:cNvPr id="417" name="テキスト ボックス 416"/>
        <xdr:cNvSpPr txBox="1"/>
      </xdr:nvSpPr>
      <xdr:spPr>
        <a:xfrm>
          <a:off x="7594111" y="13383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41180</xdr:rowOff>
    </xdr:from>
    <xdr:to>
      <xdr:col>36</xdr:col>
      <xdr:colOff>165100</xdr:colOff>
      <xdr:row>77</xdr:row>
      <xdr:rowOff>142780</xdr:rowOff>
    </xdr:to>
    <xdr:sp macro="" textlink="">
      <xdr:nvSpPr>
        <xdr:cNvPr id="418" name="フローチャート: 判断 417"/>
        <xdr:cNvSpPr/>
      </xdr:nvSpPr>
      <xdr:spPr>
        <a:xfrm>
          <a:off x="6921500" y="1324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133907</xdr:rowOff>
    </xdr:from>
    <xdr:ext cx="534377" cy="259045"/>
    <xdr:sp macro="" textlink="">
      <xdr:nvSpPr>
        <xdr:cNvPr id="419" name="テキスト ボックス 418"/>
        <xdr:cNvSpPr txBox="1"/>
      </xdr:nvSpPr>
      <xdr:spPr>
        <a:xfrm>
          <a:off x="6705111" y="13335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136544</xdr:rowOff>
    </xdr:from>
    <xdr:to>
      <xdr:col>55</xdr:col>
      <xdr:colOff>50800</xdr:colOff>
      <xdr:row>78</xdr:row>
      <xdr:rowOff>66694</xdr:rowOff>
    </xdr:to>
    <xdr:sp macro="" textlink="">
      <xdr:nvSpPr>
        <xdr:cNvPr id="425" name="楕円 424"/>
        <xdr:cNvSpPr/>
      </xdr:nvSpPr>
      <xdr:spPr>
        <a:xfrm>
          <a:off x="10426700" y="13338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159421</xdr:rowOff>
    </xdr:from>
    <xdr:ext cx="534377" cy="259045"/>
    <xdr:sp macro="" textlink="">
      <xdr:nvSpPr>
        <xdr:cNvPr id="426" name="普通建設事業費 （ うち新規整備　）該当値テキスト"/>
        <xdr:cNvSpPr txBox="1"/>
      </xdr:nvSpPr>
      <xdr:spPr>
        <a:xfrm>
          <a:off x="10528300" y="13189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83509</xdr:rowOff>
    </xdr:from>
    <xdr:to>
      <xdr:col>50</xdr:col>
      <xdr:colOff>165100</xdr:colOff>
      <xdr:row>76</xdr:row>
      <xdr:rowOff>13658</xdr:rowOff>
    </xdr:to>
    <xdr:sp macro="" textlink="">
      <xdr:nvSpPr>
        <xdr:cNvPr id="427" name="楕円 426"/>
        <xdr:cNvSpPr/>
      </xdr:nvSpPr>
      <xdr:spPr>
        <a:xfrm>
          <a:off x="9588500" y="1294225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30186</xdr:rowOff>
    </xdr:from>
    <xdr:ext cx="534377" cy="259045"/>
    <xdr:sp macro="" textlink="">
      <xdr:nvSpPr>
        <xdr:cNvPr id="428" name="テキスト ボックス 427"/>
        <xdr:cNvSpPr txBox="1"/>
      </xdr:nvSpPr>
      <xdr:spPr>
        <a:xfrm>
          <a:off x="9372111" y="12717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125419</xdr:rowOff>
    </xdr:from>
    <xdr:to>
      <xdr:col>46</xdr:col>
      <xdr:colOff>38100</xdr:colOff>
      <xdr:row>75</xdr:row>
      <xdr:rowOff>55569</xdr:rowOff>
    </xdr:to>
    <xdr:sp macro="" textlink="">
      <xdr:nvSpPr>
        <xdr:cNvPr id="429" name="楕円 428"/>
        <xdr:cNvSpPr/>
      </xdr:nvSpPr>
      <xdr:spPr>
        <a:xfrm>
          <a:off x="8699500" y="12812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72096</xdr:rowOff>
    </xdr:from>
    <xdr:ext cx="534377" cy="259045"/>
    <xdr:sp macro="" textlink="">
      <xdr:nvSpPr>
        <xdr:cNvPr id="430" name="テキスト ボックス 429"/>
        <xdr:cNvSpPr txBox="1"/>
      </xdr:nvSpPr>
      <xdr:spPr>
        <a:xfrm>
          <a:off x="8483111" y="12587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86081</xdr:rowOff>
    </xdr:from>
    <xdr:to>
      <xdr:col>41</xdr:col>
      <xdr:colOff>101600</xdr:colOff>
      <xdr:row>76</xdr:row>
      <xdr:rowOff>16232</xdr:rowOff>
    </xdr:to>
    <xdr:sp macro="" textlink="">
      <xdr:nvSpPr>
        <xdr:cNvPr id="431" name="楕円 430"/>
        <xdr:cNvSpPr/>
      </xdr:nvSpPr>
      <xdr:spPr>
        <a:xfrm>
          <a:off x="7810500" y="1294483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32758</xdr:rowOff>
    </xdr:from>
    <xdr:ext cx="534377" cy="259045"/>
    <xdr:sp macro="" textlink="">
      <xdr:nvSpPr>
        <xdr:cNvPr id="432" name="テキスト ボックス 431"/>
        <xdr:cNvSpPr txBox="1"/>
      </xdr:nvSpPr>
      <xdr:spPr>
        <a:xfrm>
          <a:off x="7594111" y="12720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19768</xdr:rowOff>
    </xdr:from>
    <xdr:to>
      <xdr:col>36</xdr:col>
      <xdr:colOff>165100</xdr:colOff>
      <xdr:row>77</xdr:row>
      <xdr:rowOff>121368</xdr:rowOff>
    </xdr:to>
    <xdr:sp macro="" textlink="">
      <xdr:nvSpPr>
        <xdr:cNvPr id="433" name="楕円 432"/>
        <xdr:cNvSpPr/>
      </xdr:nvSpPr>
      <xdr:spPr>
        <a:xfrm>
          <a:off x="6921500" y="13221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137895</xdr:rowOff>
    </xdr:from>
    <xdr:ext cx="534377" cy="259045"/>
    <xdr:sp macro="" textlink="">
      <xdr:nvSpPr>
        <xdr:cNvPr id="434" name="テキスト ボックス 433"/>
        <xdr:cNvSpPr txBox="1"/>
      </xdr:nvSpPr>
      <xdr:spPr>
        <a:xfrm>
          <a:off x="6705111" y="12996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4" name="テキスト ボックス 453"/>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76019</xdr:rowOff>
    </xdr:from>
    <xdr:to>
      <xdr:col>54</xdr:col>
      <xdr:colOff>189865</xdr:colOff>
      <xdr:row>99</xdr:row>
      <xdr:rowOff>40667</xdr:rowOff>
    </xdr:to>
    <xdr:cxnSp macro="">
      <xdr:nvCxnSpPr>
        <xdr:cNvPr id="460" name="直線コネクタ 459"/>
        <xdr:cNvCxnSpPr/>
      </xdr:nvCxnSpPr>
      <xdr:spPr>
        <a:xfrm flipV="1">
          <a:off x="10475595" y="15506519"/>
          <a:ext cx="1270" cy="1507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44494</xdr:rowOff>
    </xdr:from>
    <xdr:ext cx="469744" cy="259045"/>
    <xdr:sp macro="" textlink="">
      <xdr:nvSpPr>
        <xdr:cNvPr id="461" name="普通建設事業費 （ うち更新整備　）最小値テキスト"/>
        <xdr:cNvSpPr txBox="1"/>
      </xdr:nvSpPr>
      <xdr:spPr>
        <a:xfrm>
          <a:off x="10528300" y="17018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40667</xdr:rowOff>
    </xdr:from>
    <xdr:to>
      <xdr:col>55</xdr:col>
      <xdr:colOff>88900</xdr:colOff>
      <xdr:row>99</xdr:row>
      <xdr:rowOff>40667</xdr:rowOff>
    </xdr:to>
    <xdr:cxnSp macro="">
      <xdr:nvCxnSpPr>
        <xdr:cNvPr id="462" name="直線コネクタ 461"/>
        <xdr:cNvCxnSpPr/>
      </xdr:nvCxnSpPr>
      <xdr:spPr>
        <a:xfrm>
          <a:off x="10388600" y="17014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22696</xdr:rowOff>
    </xdr:from>
    <xdr:ext cx="534377" cy="259045"/>
    <xdr:sp macro="" textlink="">
      <xdr:nvSpPr>
        <xdr:cNvPr id="463" name="普通建設事業費 （ うち更新整備　）最大値テキスト"/>
        <xdr:cNvSpPr txBox="1"/>
      </xdr:nvSpPr>
      <xdr:spPr>
        <a:xfrm>
          <a:off x="10528300" y="15281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76019</xdr:rowOff>
    </xdr:from>
    <xdr:to>
      <xdr:col>55</xdr:col>
      <xdr:colOff>88900</xdr:colOff>
      <xdr:row>90</xdr:row>
      <xdr:rowOff>76019</xdr:rowOff>
    </xdr:to>
    <xdr:cxnSp macro="">
      <xdr:nvCxnSpPr>
        <xdr:cNvPr id="464" name="直線コネクタ 463"/>
        <xdr:cNvCxnSpPr/>
      </xdr:nvCxnSpPr>
      <xdr:spPr>
        <a:xfrm>
          <a:off x="10388600" y="15506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39280</xdr:rowOff>
    </xdr:from>
    <xdr:to>
      <xdr:col>55</xdr:col>
      <xdr:colOff>0</xdr:colOff>
      <xdr:row>98</xdr:row>
      <xdr:rowOff>29204</xdr:rowOff>
    </xdr:to>
    <xdr:cxnSp macro="">
      <xdr:nvCxnSpPr>
        <xdr:cNvPr id="465" name="直線コネクタ 464"/>
        <xdr:cNvCxnSpPr/>
      </xdr:nvCxnSpPr>
      <xdr:spPr>
        <a:xfrm flipV="1">
          <a:off x="9639300" y="16155580"/>
          <a:ext cx="838200" cy="675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118468</xdr:rowOff>
    </xdr:from>
    <xdr:ext cx="534377" cy="259045"/>
    <xdr:sp macro="" textlink="">
      <xdr:nvSpPr>
        <xdr:cNvPr id="466" name="普通建設事業費 （ うち更新整備　）平均値テキスト"/>
        <xdr:cNvSpPr txBox="1"/>
      </xdr:nvSpPr>
      <xdr:spPr>
        <a:xfrm>
          <a:off x="10528300" y="165776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140041</xdr:rowOff>
    </xdr:from>
    <xdr:to>
      <xdr:col>55</xdr:col>
      <xdr:colOff>50800</xdr:colOff>
      <xdr:row>97</xdr:row>
      <xdr:rowOff>70191</xdr:rowOff>
    </xdr:to>
    <xdr:sp macro="" textlink="">
      <xdr:nvSpPr>
        <xdr:cNvPr id="467" name="フローチャート: 判断 466"/>
        <xdr:cNvSpPr/>
      </xdr:nvSpPr>
      <xdr:spPr>
        <a:xfrm>
          <a:off x="10426700" y="16599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29204</xdr:rowOff>
    </xdr:from>
    <xdr:to>
      <xdr:col>50</xdr:col>
      <xdr:colOff>114300</xdr:colOff>
      <xdr:row>98</xdr:row>
      <xdr:rowOff>77781</xdr:rowOff>
    </xdr:to>
    <xdr:cxnSp macro="">
      <xdr:nvCxnSpPr>
        <xdr:cNvPr id="468" name="直線コネクタ 467"/>
        <xdr:cNvCxnSpPr/>
      </xdr:nvCxnSpPr>
      <xdr:spPr>
        <a:xfrm flipV="1">
          <a:off x="8750300" y="16831304"/>
          <a:ext cx="889000" cy="48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134227</xdr:rowOff>
    </xdr:from>
    <xdr:to>
      <xdr:col>50</xdr:col>
      <xdr:colOff>165100</xdr:colOff>
      <xdr:row>97</xdr:row>
      <xdr:rowOff>64377</xdr:rowOff>
    </xdr:to>
    <xdr:sp macro="" textlink="">
      <xdr:nvSpPr>
        <xdr:cNvPr id="469" name="フローチャート: 判断 468"/>
        <xdr:cNvSpPr/>
      </xdr:nvSpPr>
      <xdr:spPr>
        <a:xfrm>
          <a:off x="9588500" y="1659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80904</xdr:rowOff>
    </xdr:from>
    <xdr:ext cx="534377" cy="259045"/>
    <xdr:sp macro="" textlink="">
      <xdr:nvSpPr>
        <xdr:cNvPr id="470" name="テキスト ボックス 469"/>
        <xdr:cNvSpPr txBox="1"/>
      </xdr:nvSpPr>
      <xdr:spPr>
        <a:xfrm>
          <a:off x="9372111" y="16368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77781</xdr:rowOff>
    </xdr:from>
    <xdr:to>
      <xdr:col>45</xdr:col>
      <xdr:colOff>177800</xdr:colOff>
      <xdr:row>98</xdr:row>
      <xdr:rowOff>95238</xdr:rowOff>
    </xdr:to>
    <xdr:cxnSp macro="">
      <xdr:nvCxnSpPr>
        <xdr:cNvPr id="471" name="直線コネクタ 470"/>
        <xdr:cNvCxnSpPr/>
      </xdr:nvCxnSpPr>
      <xdr:spPr>
        <a:xfrm flipV="1">
          <a:off x="7861300" y="16879881"/>
          <a:ext cx="889000" cy="17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86418</xdr:rowOff>
    </xdr:from>
    <xdr:to>
      <xdr:col>46</xdr:col>
      <xdr:colOff>38100</xdr:colOff>
      <xdr:row>97</xdr:row>
      <xdr:rowOff>16568</xdr:rowOff>
    </xdr:to>
    <xdr:sp macro="" textlink="">
      <xdr:nvSpPr>
        <xdr:cNvPr id="472" name="フローチャート: 判断 471"/>
        <xdr:cNvSpPr/>
      </xdr:nvSpPr>
      <xdr:spPr>
        <a:xfrm>
          <a:off x="8699500" y="1654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33095</xdr:rowOff>
    </xdr:from>
    <xdr:ext cx="534377" cy="259045"/>
    <xdr:sp macro="" textlink="">
      <xdr:nvSpPr>
        <xdr:cNvPr id="473" name="テキスト ボックス 472"/>
        <xdr:cNvSpPr txBox="1"/>
      </xdr:nvSpPr>
      <xdr:spPr>
        <a:xfrm>
          <a:off x="8483111" y="16320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49206</xdr:rowOff>
    </xdr:from>
    <xdr:to>
      <xdr:col>41</xdr:col>
      <xdr:colOff>50800</xdr:colOff>
      <xdr:row>98</xdr:row>
      <xdr:rowOff>95238</xdr:rowOff>
    </xdr:to>
    <xdr:cxnSp macro="">
      <xdr:nvCxnSpPr>
        <xdr:cNvPr id="474" name="直線コネクタ 473"/>
        <xdr:cNvCxnSpPr/>
      </xdr:nvCxnSpPr>
      <xdr:spPr>
        <a:xfrm>
          <a:off x="6972300" y="16851306"/>
          <a:ext cx="889000" cy="4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83609</xdr:rowOff>
    </xdr:from>
    <xdr:to>
      <xdr:col>41</xdr:col>
      <xdr:colOff>101600</xdr:colOff>
      <xdr:row>97</xdr:row>
      <xdr:rowOff>13759</xdr:rowOff>
    </xdr:to>
    <xdr:sp macro="" textlink="">
      <xdr:nvSpPr>
        <xdr:cNvPr id="475" name="フローチャート: 判断 474"/>
        <xdr:cNvSpPr/>
      </xdr:nvSpPr>
      <xdr:spPr>
        <a:xfrm>
          <a:off x="7810500" y="16542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30286</xdr:rowOff>
    </xdr:from>
    <xdr:ext cx="534377" cy="259045"/>
    <xdr:sp macro="" textlink="">
      <xdr:nvSpPr>
        <xdr:cNvPr id="476" name="テキスト ボックス 475"/>
        <xdr:cNvSpPr txBox="1"/>
      </xdr:nvSpPr>
      <xdr:spPr>
        <a:xfrm>
          <a:off x="7594111" y="16318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7420</xdr:rowOff>
    </xdr:from>
    <xdr:to>
      <xdr:col>36</xdr:col>
      <xdr:colOff>165100</xdr:colOff>
      <xdr:row>97</xdr:row>
      <xdr:rowOff>109020</xdr:rowOff>
    </xdr:to>
    <xdr:sp macro="" textlink="">
      <xdr:nvSpPr>
        <xdr:cNvPr id="477" name="フローチャート: 判断 476"/>
        <xdr:cNvSpPr/>
      </xdr:nvSpPr>
      <xdr:spPr>
        <a:xfrm>
          <a:off x="6921500" y="1663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125547</xdr:rowOff>
    </xdr:from>
    <xdr:ext cx="534377" cy="259045"/>
    <xdr:sp macro="" textlink="">
      <xdr:nvSpPr>
        <xdr:cNvPr id="478" name="テキスト ボックス 477"/>
        <xdr:cNvSpPr txBox="1"/>
      </xdr:nvSpPr>
      <xdr:spPr>
        <a:xfrm>
          <a:off x="6705111" y="16413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159930</xdr:rowOff>
    </xdr:from>
    <xdr:to>
      <xdr:col>55</xdr:col>
      <xdr:colOff>50800</xdr:colOff>
      <xdr:row>94</xdr:row>
      <xdr:rowOff>90080</xdr:rowOff>
    </xdr:to>
    <xdr:sp macro="" textlink="">
      <xdr:nvSpPr>
        <xdr:cNvPr id="484" name="楕円 483"/>
        <xdr:cNvSpPr/>
      </xdr:nvSpPr>
      <xdr:spPr>
        <a:xfrm>
          <a:off x="10426700" y="1610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11357</xdr:rowOff>
    </xdr:from>
    <xdr:ext cx="534377" cy="259045"/>
    <xdr:sp macro="" textlink="">
      <xdr:nvSpPr>
        <xdr:cNvPr id="485" name="普通建設事業費 （ うち更新整備　）該当値テキスト"/>
        <xdr:cNvSpPr txBox="1"/>
      </xdr:nvSpPr>
      <xdr:spPr>
        <a:xfrm>
          <a:off x="10528300" y="15956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149854</xdr:rowOff>
    </xdr:from>
    <xdr:to>
      <xdr:col>50</xdr:col>
      <xdr:colOff>165100</xdr:colOff>
      <xdr:row>98</xdr:row>
      <xdr:rowOff>80004</xdr:rowOff>
    </xdr:to>
    <xdr:sp macro="" textlink="">
      <xdr:nvSpPr>
        <xdr:cNvPr id="486" name="楕円 485"/>
        <xdr:cNvSpPr/>
      </xdr:nvSpPr>
      <xdr:spPr>
        <a:xfrm>
          <a:off x="9588500" y="1678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71131</xdr:rowOff>
    </xdr:from>
    <xdr:ext cx="534377" cy="259045"/>
    <xdr:sp macro="" textlink="">
      <xdr:nvSpPr>
        <xdr:cNvPr id="487" name="テキスト ボックス 486"/>
        <xdr:cNvSpPr txBox="1"/>
      </xdr:nvSpPr>
      <xdr:spPr>
        <a:xfrm>
          <a:off x="9372111" y="16873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26981</xdr:rowOff>
    </xdr:from>
    <xdr:to>
      <xdr:col>46</xdr:col>
      <xdr:colOff>38100</xdr:colOff>
      <xdr:row>98</xdr:row>
      <xdr:rowOff>128581</xdr:rowOff>
    </xdr:to>
    <xdr:sp macro="" textlink="">
      <xdr:nvSpPr>
        <xdr:cNvPr id="488" name="楕円 487"/>
        <xdr:cNvSpPr/>
      </xdr:nvSpPr>
      <xdr:spPr>
        <a:xfrm>
          <a:off x="8699500" y="16829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119708</xdr:rowOff>
    </xdr:from>
    <xdr:ext cx="534377" cy="259045"/>
    <xdr:sp macro="" textlink="">
      <xdr:nvSpPr>
        <xdr:cNvPr id="489" name="テキスト ボックス 488"/>
        <xdr:cNvSpPr txBox="1"/>
      </xdr:nvSpPr>
      <xdr:spPr>
        <a:xfrm>
          <a:off x="8483111" y="16921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44438</xdr:rowOff>
    </xdr:from>
    <xdr:to>
      <xdr:col>41</xdr:col>
      <xdr:colOff>101600</xdr:colOff>
      <xdr:row>98</xdr:row>
      <xdr:rowOff>146038</xdr:rowOff>
    </xdr:to>
    <xdr:sp macro="" textlink="">
      <xdr:nvSpPr>
        <xdr:cNvPr id="490" name="楕円 489"/>
        <xdr:cNvSpPr/>
      </xdr:nvSpPr>
      <xdr:spPr>
        <a:xfrm>
          <a:off x="7810500" y="16846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137165</xdr:rowOff>
    </xdr:from>
    <xdr:ext cx="534377" cy="259045"/>
    <xdr:sp macro="" textlink="">
      <xdr:nvSpPr>
        <xdr:cNvPr id="491" name="テキスト ボックス 490"/>
        <xdr:cNvSpPr txBox="1"/>
      </xdr:nvSpPr>
      <xdr:spPr>
        <a:xfrm>
          <a:off x="7594111" y="16939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169856</xdr:rowOff>
    </xdr:from>
    <xdr:to>
      <xdr:col>36</xdr:col>
      <xdr:colOff>165100</xdr:colOff>
      <xdr:row>98</xdr:row>
      <xdr:rowOff>100006</xdr:rowOff>
    </xdr:to>
    <xdr:sp macro="" textlink="">
      <xdr:nvSpPr>
        <xdr:cNvPr id="492" name="楕円 491"/>
        <xdr:cNvSpPr/>
      </xdr:nvSpPr>
      <xdr:spPr>
        <a:xfrm>
          <a:off x="6921500" y="16800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91133</xdr:rowOff>
    </xdr:from>
    <xdr:ext cx="534377" cy="259045"/>
    <xdr:sp macro="" textlink="">
      <xdr:nvSpPr>
        <xdr:cNvPr id="493" name="テキスト ボックス 492"/>
        <xdr:cNvSpPr txBox="1"/>
      </xdr:nvSpPr>
      <xdr:spPr>
        <a:xfrm>
          <a:off x="6705111" y="16893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4" name="直線コネクタ 50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5" name="テキスト ボックス 504"/>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6" name="直線コネクタ 50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7" name="テキスト ボックス 506"/>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8" name="直線コネクタ 50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9" name="テキスト ボックス 508"/>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0" name="直線コネクタ 50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1" name="テキスト ボックス 510"/>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2" name="直線コネクタ 51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3" name="テキスト ボックス 512"/>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4" name="直線コネクタ 51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5" name="テキスト ボックス 514"/>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7" name="テキスト ボックス 51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9839</xdr:rowOff>
    </xdr:from>
    <xdr:to>
      <xdr:col>85</xdr:col>
      <xdr:colOff>126364</xdr:colOff>
      <xdr:row>39</xdr:row>
      <xdr:rowOff>98878</xdr:rowOff>
    </xdr:to>
    <xdr:cxnSp macro="">
      <xdr:nvCxnSpPr>
        <xdr:cNvPr id="519" name="直線コネクタ 518"/>
        <xdr:cNvCxnSpPr/>
      </xdr:nvCxnSpPr>
      <xdr:spPr>
        <a:xfrm flipV="1">
          <a:off x="16317595" y="5324789"/>
          <a:ext cx="1269" cy="1460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124995</xdr:rowOff>
    </xdr:from>
    <xdr:ext cx="249299" cy="259045"/>
    <xdr:sp macro="" textlink="">
      <xdr:nvSpPr>
        <xdr:cNvPr id="520" name="災害復旧事業費最小値テキスト"/>
        <xdr:cNvSpPr txBox="1"/>
      </xdr:nvSpPr>
      <xdr:spPr>
        <a:xfrm>
          <a:off x="16370300" y="68115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1" name="直線コネクタ 520"/>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127966</xdr:rowOff>
    </xdr:from>
    <xdr:ext cx="534377" cy="259045"/>
    <xdr:sp macro="" textlink="">
      <xdr:nvSpPr>
        <xdr:cNvPr id="522" name="災害復旧事業費最大値テキスト"/>
        <xdr:cNvSpPr txBox="1"/>
      </xdr:nvSpPr>
      <xdr:spPr>
        <a:xfrm>
          <a:off x="16370300" y="5100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9839</xdr:rowOff>
    </xdr:from>
    <xdr:to>
      <xdr:col>86</xdr:col>
      <xdr:colOff>25400</xdr:colOff>
      <xdr:row>31</xdr:row>
      <xdr:rowOff>9839</xdr:rowOff>
    </xdr:to>
    <xdr:cxnSp macro="">
      <xdr:nvCxnSpPr>
        <xdr:cNvPr id="523" name="直線コネクタ 522"/>
        <xdr:cNvCxnSpPr/>
      </xdr:nvCxnSpPr>
      <xdr:spPr>
        <a:xfrm>
          <a:off x="16230600" y="5324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96838</xdr:rowOff>
    </xdr:from>
    <xdr:to>
      <xdr:col>85</xdr:col>
      <xdr:colOff>127000</xdr:colOff>
      <xdr:row>39</xdr:row>
      <xdr:rowOff>98878</xdr:rowOff>
    </xdr:to>
    <xdr:cxnSp macro="">
      <xdr:nvCxnSpPr>
        <xdr:cNvPr id="524" name="直線コネクタ 523"/>
        <xdr:cNvCxnSpPr/>
      </xdr:nvCxnSpPr>
      <xdr:spPr>
        <a:xfrm>
          <a:off x="15481300" y="6783388"/>
          <a:ext cx="838200" cy="2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42446</xdr:rowOff>
    </xdr:from>
    <xdr:ext cx="469744" cy="259045"/>
    <xdr:sp macro="" textlink="">
      <xdr:nvSpPr>
        <xdr:cNvPr id="525" name="災害復旧事業費平均値テキスト"/>
        <xdr:cNvSpPr txBox="1"/>
      </xdr:nvSpPr>
      <xdr:spPr>
        <a:xfrm>
          <a:off x="16370300" y="65575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19569</xdr:rowOff>
    </xdr:from>
    <xdr:to>
      <xdr:col>85</xdr:col>
      <xdr:colOff>177800</xdr:colOff>
      <xdr:row>39</xdr:row>
      <xdr:rowOff>121169</xdr:rowOff>
    </xdr:to>
    <xdr:sp macro="" textlink="">
      <xdr:nvSpPr>
        <xdr:cNvPr id="526" name="フローチャート: 判断 525"/>
        <xdr:cNvSpPr/>
      </xdr:nvSpPr>
      <xdr:spPr>
        <a:xfrm>
          <a:off x="16268700" y="670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95449</xdr:rowOff>
    </xdr:from>
    <xdr:to>
      <xdr:col>81</xdr:col>
      <xdr:colOff>50800</xdr:colOff>
      <xdr:row>39</xdr:row>
      <xdr:rowOff>96838</xdr:rowOff>
    </xdr:to>
    <xdr:cxnSp macro="">
      <xdr:nvCxnSpPr>
        <xdr:cNvPr id="527" name="直線コネクタ 526"/>
        <xdr:cNvCxnSpPr/>
      </xdr:nvCxnSpPr>
      <xdr:spPr>
        <a:xfrm>
          <a:off x="14592300" y="6781999"/>
          <a:ext cx="889000" cy="1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11895</xdr:rowOff>
    </xdr:from>
    <xdr:to>
      <xdr:col>81</xdr:col>
      <xdr:colOff>101600</xdr:colOff>
      <xdr:row>39</xdr:row>
      <xdr:rowOff>113495</xdr:rowOff>
    </xdr:to>
    <xdr:sp macro="" textlink="">
      <xdr:nvSpPr>
        <xdr:cNvPr id="528" name="フローチャート: 判断 527"/>
        <xdr:cNvSpPr/>
      </xdr:nvSpPr>
      <xdr:spPr>
        <a:xfrm>
          <a:off x="15430500" y="669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130022</xdr:rowOff>
    </xdr:from>
    <xdr:ext cx="469744" cy="259045"/>
    <xdr:sp macro="" textlink="">
      <xdr:nvSpPr>
        <xdr:cNvPr id="529" name="テキスト ボックス 528"/>
        <xdr:cNvSpPr txBox="1"/>
      </xdr:nvSpPr>
      <xdr:spPr>
        <a:xfrm>
          <a:off x="15246428" y="6473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95449</xdr:rowOff>
    </xdr:from>
    <xdr:to>
      <xdr:col>76</xdr:col>
      <xdr:colOff>114300</xdr:colOff>
      <xdr:row>39</xdr:row>
      <xdr:rowOff>98160</xdr:rowOff>
    </xdr:to>
    <xdr:cxnSp macro="">
      <xdr:nvCxnSpPr>
        <xdr:cNvPr id="530" name="直線コネクタ 529"/>
        <xdr:cNvCxnSpPr/>
      </xdr:nvCxnSpPr>
      <xdr:spPr>
        <a:xfrm flipV="1">
          <a:off x="13703300" y="6781999"/>
          <a:ext cx="889000" cy="2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21071</xdr:rowOff>
    </xdr:from>
    <xdr:to>
      <xdr:col>76</xdr:col>
      <xdr:colOff>165100</xdr:colOff>
      <xdr:row>39</xdr:row>
      <xdr:rowOff>122671</xdr:rowOff>
    </xdr:to>
    <xdr:sp macro="" textlink="">
      <xdr:nvSpPr>
        <xdr:cNvPr id="531" name="フローチャート: 判断 530"/>
        <xdr:cNvSpPr/>
      </xdr:nvSpPr>
      <xdr:spPr>
        <a:xfrm>
          <a:off x="14541500" y="6707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139198</xdr:rowOff>
    </xdr:from>
    <xdr:ext cx="469744" cy="259045"/>
    <xdr:sp macro="" textlink="">
      <xdr:nvSpPr>
        <xdr:cNvPr id="532" name="テキスト ボックス 531"/>
        <xdr:cNvSpPr txBox="1"/>
      </xdr:nvSpPr>
      <xdr:spPr>
        <a:xfrm>
          <a:off x="14357428" y="6482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96364</xdr:rowOff>
    </xdr:from>
    <xdr:to>
      <xdr:col>71</xdr:col>
      <xdr:colOff>177800</xdr:colOff>
      <xdr:row>39</xdr:row>
      <xdr:rowOff>98160</xdr:rowOff>
    </xdr:to>
    <xdr:cxnSp macro="">
      <xdr:nvCxnSpPr>
        <xdr:cNvPr id="533" name="直線コネクタ 532"/>
        <xdr:cNvCxnSpPr/>
      </xdr:nvCxnSpPr>
      <xdr:spPr>
        <a:xfrm>
          <a:off x="12814300" y="6782914"/>
          <a:ext cx="889000" cy="1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15013</xdr:rowOff>
    </xdr:from>
    <xdr:to>
      <xdr:col>72</xdr:col>
      <xdr:colOff>38100</xdr:colOff>
      <xdr:row>39</xdr:row>
      <xdr:rowOff>116613</xdr:rowOff>
    </xdr:to>
    <xdr:sp macro="" textlink="">
      <xdr:nvSpPr>
        <xdr:cNvPr id="534" name="フローチャート: 判断 533"/>
        <xdr:cNvSpPr/>
      </xdr:nvSpPr>
      <xdr:spPr>
        <a:xfrm>
          <a:off x="13652500" y="6701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133140</xdr:rowOff>
    </xdr:from>
    <xdr:ext cx="469744" cy="259045"/>
    <xdr:sp macro="" textlink="">
      <xdr:nvSpPr>
        <xdr:cNvPr id="535" name="テキスト ボックス 534"/>
        <xdr:cNvSpPr txBox="1"/>
      </xdr:nvSpPr>
      <xdr:spPr>
        <a:xfrm>
          <a:off x="13468428" y="6476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23684</xdr:rowOff>
    </xdr:from>
    <xdr:to>
      <xdr:col>67</xdr:col>
      <xdr:colOff>101600</xdr:colOff>
      <xdr:row>39</xdr:row>
      <xdr:rowOff>125284</xdr:rowOff>
    </xdr:to>
    <xdr:sp macro="" textlink="">
      <xdr:nvSpPr>
        <xdr:cNvPr id="536" name="フローチャート: 判断 535"/>
        <xdr:cNvSpPr/>
      </xdr:nvSpPr>
      <xdr:spPr>
        <a:xfrm>
          <a:off x="12763500" y="6710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141811</xdr:rowOff>
    </xdr:from>
    <xdr:ext cx="469744" cy="259045"/>
    <xdr:sp macro="" textlink="">
      <xdr:nvSpPr>
        <xdr:cNvPr id="537" name="テキスト ボックス 536"/>
        <xdr:cNvSpPr txBox="1"/>
      </xdr:nvSpPr>
      <xdr:spPr>
        <a:xfrm>
          <a:off x="12579428" y="6485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43" name="楕円 542"/>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169445</xdr:rowOff>
    </xdr:from>
    <xdr:ext cx="249299" cy="259045"/>
    <xdr:sp macro="" textlink="">
      <xdr:nvSpPr>
        <xdr:cNvPr id="544" name="災害復旧事業費該当値テキスト"/>
        <xdr:cNvSpPr txBox="1"/>
      </xdr:nvSpPr>
      <xdr:spPr>
        <a:xfrm>
          <a:off x="16370300" y="66845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46038</xdr:rowOff>
    </xdr:from>
    <xdr:to>
      <xdr:col>81</xdr:col>
      <xdr:colOff>101600</xdr:colOff>
      <xdr:row>39</xdr:row>
      <xdr:rowOff>147638</xdr:rowOff>
    </xdr:to>
    <xdr:sp macro="" textlink="">
      <xdr:nvSpPr>
        <xdr:cNvPr id="545" name="楕円 544"/>
        <xdr:cNvSpPr/>
      </xdr:nvSpPr>
      <xdr:spPr>
        <a:xfrm>
          <a:off x="15430500" y="673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138765</xdr:rowOff>
    </xdr:from>
    <xdr:ext cx="378565" cy="259045"/>
    <xdr:sp macro="" textlink="">
      <xdr:nvSpPr>
        <xdr:cNvPr id="546" name="テキスト ボックス 545"/>
        <xdr:cNvSpPr txBox="1"/>
      </xdr:nvSpPr>
      <xdr:spPr>
        <a:xfrm>
          <a:off x="15292017" y="68253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44649</xdr:rowOff>
    </xdr:from>
    <xdr:to>
      <xdr:col>76</xdr:col>
      <xdr:colOff>165100</xdr:colOff>
      <xdr:row>39</xdr:row>
      <xdr:rowOff>146249</xdr:rowOff>
    </xdr:to>
    <xdr:sp macro="" textlink="">
      <xdr:nvSpPr>
        <xdr:cNvPr id="547" name="楕円 546"/>
        <xdr:cNvSpPr/>
      </xdr:nvSpPr>
      <xdr:spPr>
        <a:xfrm>
          <a:off x="14541500" y="6731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137376</xdr:rowOff>
    </xdr:from>
    <xdr:ext cx="378565" cy="259045"/>
    <xdr:sp macro="" textlink="">
      <xdr:nvSpPr>
        <xdr:cNvPr id="548" name="テキスト ボックス 547"/>
        <xdr:cNvSpPr txBox="1"/>
      </xdr:nvSpPr>
      <xdr:spPr>
        <a:xfrm>
          <a:off x="14403017" y="6823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47360</xdr:rowOff>
    </xdr:from>
    <xdr:to>
      <xdr:col>72</xdr:col>
      <xdr:colOff>38100</xdr:colOff>
      <xdr:row>39</xdr:row>
      <xdr:rowOff>148960</xdr:rowOff>
    </xdr:to>
    <xdr:sp macro="" textlink="">
      <xdr:nvSpPr>
        <xdr:cNvPr id="549" name="楕円 548"/>
        <xdr:cNvSpPr/>
      </xdr:nvSpPr>
      <xdr:spPr>
        <a:xfrm>
          <a:off x="13652500" y="6733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140087</xdr:rowOff>
    </xdr:from>
    <xdr:ext cx="313932" cy="259045"/>
    <xdr:sp macro="" textlink="">
      <xdr:nvSpPr>
        <xdr:cNvPr id="550" name="テキスト ボックス 549"/>
        <xdr:cNvSpPr txBox="1"/>
      </xdr:nvSpPr>
      <xdr:spPr>
        <a:xfrm>
          <a:off x="13546333" y="68266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45564</xdr:rowOff>
    </xdr:from>
    <xdr:to>
      <xdr:col>67</xdr:col>
      <xdr:colOff>101600</xdr:colOff>
      <xdr:row>39</xdr:row>
      <xdr:rowOff>147164</xdr:rowOff>
    </xdr:to>
    <xdr:sp macro="" textlink="">
      <xdr:nvSpPr>
        <xdr:cNvPr id="551" name="楕円 550"/>
        <xdr:cNvSpPr/>
      </xdr:nvSpPr>
      <xdr:spPr>
        <a:xfrm>
          <a:off x="12763500" y="6732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138291</xdr:rowOff>
    </xdr:from>
    <xdr:ext cx="378565" cy="259045"/>
    <xdr:sp macro="" textlink="">
      <xdr:nvSpPr>
        <xdr:cNvPr id="552" name="テキスト ボックス 551"/>
        <xdr:cNvSpPr txBox="1"/>
      </xdr:nvSpPr>
      <xdr:spPr>
        <a:xfrm>
          <a:off x="12625017" y="68248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4" name="テキスト ボックス 56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8" name="直線コネクタ 56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3" name="直線コネクタ 57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フローチャート: 判断 57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6" name="直線コネクタ 57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7" name="フローチャート: 判断 57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8" name="テキスト ボックス 577"/>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9" name="直線コネクタ 57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0" name="フローチャート: 判断 57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1" name="テキスト ボックス 580"/>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2" name="直線コネクタ 58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3" name="フローチャート: 判断 58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4" name="テキスト ボックス 583"/>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フローチャート: 判断 58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6" name="テキスト ボックス 585"/>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2" name="楕円 59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4" name="楕円 59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5" name="テキスト ボックス 594"/>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6" name="楕円 59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7" name="テキスト ボックス 596"/>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8" name="楕円 59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9" name="テキスト ボックス 598"/>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0" name="楕円 59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1" name="テキスト ボックス 600"/>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2" name="直線コネクタ 61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3" name="テキスト ボックス 61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4" name="直線コネクタ 61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5" name="テキスト ボックス 614"/>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6" name="直線コネクタ 61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7" name="テキスト ボックス 616"/>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8" name="直線コネクタ 61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9" name="テキスト ボックス 618"/>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0" name="直線コネクタ 61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1" name="テキスト ボックス 620"/>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2" name="直線コネクタ 62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3" name="テキスト ボックス 622"/>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109165</xdr:rowOff>
    </xdr:from>
    <xdr:to>
      <xdr:col>85</xdr:col>
      <xdr:colOff>126364</xdr:colOff>
      <xdr:row>78</xdr:row>
      <xdr:rowOff>133038</xdr:rowOff>
    </xdr:to>
    <xdr:cxnSp macro="">
      <xdr:nvCxnSpPr>
        <xdr:cNvPr id="627" name="直線コネクタ 626"/>
        <xdr:cNvCxnSpPr/>
      </xdr:nvCxnSpPr>
      <xdr:spPr>
        <a:xfrm flipV="1">
          <a:off x="16317595" y="11939215"/>
          <a:ext cx="1269" cy="1566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136865</xdr:rowOff>
    </xdr:from>
    <xdr:ext cx="469744" cy="259045"/>
    <xdr:sp macro="" textlink="">
      <xdr:nvSpPr>
        <xdr:cNvPr id="628" name="公債費最小値テキスト"/>
        <xdr:cNvSpPr txBox="1"/>
      </xdr:nvSpPr>
      <xdr:spPr>
        <a:xfrm>
          <a:off x="16370300" y="13509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133038</xdr:rowOff>
    </xdr:from>
    <xdr:to>
      <xdr:col>86</xdr:col>
      <xdr:colOff>25400</xdr:colOff>
      <xdr:row>78</xdr:row>
      <xdr:rowOff>133038</xdr:rowOff>
    </xdr:to>
    <xdr:cxnSp macro="">
      <xdr:nvCxnSpPr>
        <xdr:cNvPr id="629" name="直線コネクタ 628"/>
        <xdr:cNvCxnSpPr/>
      </xdr:nvCxnSpPr>
      <xdr:spPr>
        <a:xfrm>
          <a:off x="16230600" y="13506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55842</xdr:rowOff>
    </xdr:from>
    <xdr:ext cx="599010" cy="259045"/>
    <xdr:sp macro="" textlink="">
      <xdr:nvSpPr>
        <xdr:cNvPr id="630" name="公債費最大値テキスト"/>
        <xdr:cNvSpPr txBox="1"/>
      </xdr:nvSpPr>
      <xdr:spPr>
        <a:xfrm>
          <a:off x="16370300" y="11714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104,370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109165</xdr:rowOff>
    </xdr:from>
    <xdr:to>
      <xdr:col>86</xdr:col>
      <xdr:colOff>25400</xdr:colOff>
      <xdr:row>69</xdr:row>
      <xdr:rowOff>109165</xdr:rowOff>
    </xdr:to>
    <xdr:cxnSp macro="">
      <xdr:nvCxnSpPr>
        <xdr:cNvPr id="631" name="直線コネクタ 630"/>
        <xdr:cNvCxnSpPr/>
      </xdr:nvCxnSpPr>
      <xdr:spPr>
        <a:xfrm>
          <a:off x="16230600" y="11939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118473</xdr:rowOff>
    </xdr:from>
    <xdr:to>
      <xdr:col>85</xdr:col>
      <xdr:colOff>127000</xdr:colOff>
      <xdr:row>77</xdr:row>
      <xdr:rowOff>130882</xdr:rowOff>
    </xdr:to>
    <xdr:cxnSp macro="">
      <xdr:nvCxnSpPr>
        <xdr:cNvPr id="632" name="直線コネクタ 631"/>
        <xdr:cNvCxnSpPr/>
      </xdr:nvCxnSpPr>
      <xdr:spPr>
        <a:xfrm>
          <a:off x="15481300" y="13320123"/>
          <a:ext cx="838200" cy="12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38021</xdr:rowOff>
    </xdr:from>
    <xdr:ext cx="534377" cy="259045"/>
    <xdr:sp macro="" textlink="">
      <xdr:nvSpPr>
        <xdr:cNvPr id="633" name="公債費平均値テキスト"/>
        <xdr:cNvSpPr txBox="1"/>
      </xdr:nvSpPr>
      <xdr:spPr>
        <a:xfrm>
          <a:off x="16370300" y="128967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15143</xdr:rowOff>
    </xdr:from>
    <xdr:to>
      <xdr:col>85</xdr:col>
      <xdr:colOff>177800</xdr:colOff>
      <xdr:row>76</xdr:row>
      <xdr:rowOff>116743</xdr:rowOff>
    </xdr:to>
    <xdr:sp macro="" textlink="">
      <xdr:nvSpPr>
        <xdr:cNvPr id="634" name="フローチャート: 判断 633"/>
        <xdr:cNvSpPr/>
      </xdr:nvSpPr>
      <xdr:spPr>
        <a:xfrm>
          <a:off x="16268700" y="13045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118473</xdr:rowOff>
    </xdr:from>
    <xdr:to>
      <xdr:col>81</xdr:col>
      <xdr:colOff>50800</xdr:colOff>
      <xdr:row>77</xdr:row>
      <xdr:rowOff>122670</xdr:rowOff>
    </xdr:to>
    <xdr:cxnSp macro="">
      <xdr:nvCxnSpPr>
        <xdr:cNvPr id="635" name="直線コネクタ 634"/>
        <xdr:cNvCxnSpPr/>
      </xdr:nvCxnSpPr>
      <xdr:spPr>
        <a:xfrm flipV="1">
          <a:off x="14592300" y="13320123"/>
          <a:ext cx="889000" cy="4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31390</xdr:rowOff>
    </xdr:from>
    <xdr:to>
      <xdr:col>81</xdr:col>
      <xdr:colOff>101600</xdr:colOff>
      <xdr:row>76</xdr:row>
      <xdr:rowOff>132990</xdr:rowOff>
    </xdr:to>
    <xdr:sp macro="" textlink="">
      <xdr:nvSpPr>
        <xdr:cNvPr id="636" name="フローチャート: 判断 635"/>
        <xdr:cNvSpPr/>
      </xdr:nvSpPr>
      <xdr:spPr>
        <a:xfrm>
          <a:off x="15430500" y="13061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149518</xdr:rowOff>
    </xdr:from>
    <xdr:ext cx="534377" cy="259045"/>
    <xdr:sp macro="" textlink="">
      <xdr:nvSpPr>
        <xdr:cNvPr id="637" name="テキスト ボックス 636"/>
        <xdr:cNvSpPr txBox="1"/>
      </xdr:nvSpPr>
      <xdr:spPr>
        <a:xfrm>
          <a:off x="15214111" y="12836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122670</xdr:rowOff>
    </xdr:from>
    <xdr:to>
      <xdr:col>76</xdr:col>
      <xdr:colOff>114300</xdr:colOff>
      <xdr:row>77</xdr:row>
      <xdr:rowOff>136581</xdr:rowOff>
    </xdr:to>
    <xdr:cxnSp macro="">
      <xdr:nvCxnSpPr>
        <xdr:cNvPr id="638" name="直線コネクタ 637"/>
        <xdr:cNvCxnSpPr/>
      </xdr:nvCxnSpPr>
      <xdr:spPr>
        <a:xfrm flipV="1">
          <a:off x="13703300" y="13324320"/>
          <a:ext cx="889000" cy="13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52699</xdr:rowOff>
    </xdr:from>
    <xdr:to>
      <xdr:col>76</xdr:col>
      <xdr:colOff>165100</xdr:colOff>
      <xdr:row>76</xdr:row>
      <xdr:rowOff>154299</xdr:rowOff>
    </xdr:to>
    <xdr:sp macro="" textlink="">
      <xdr:nvSpPr>
        <xdr:cNvPr id="639" name="フローチャート: 判断 638"/>
        <xdr:cNvSpPr/>
      </xdr:nvSpPr>
      <xdr:spPr>
        <a:xfrm>
          <a:off x="14541500" y="13082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170827</xdr:rowOff>
    </xdr:from>
    <xdr:ext cx="534377" cy="259045"/>
    <xdr:sp macro="" textlink="">
      <xdr:nvSpPr>
        <xdr:cNvPr id="640" name="テキスト ボックス 639"/>
        <xdr:cNvSpPr txBox="1"/>
      </xdr:nvSpPr>
      <xdr:spPr>
        <a:xfrm>
          <a:off x="14325111" y="12858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136581</xdr:rowOff>
    </xdr:from>
    <xdr:to>
      <xdr:col>71</xdr:col>
      <xdr:colOff>177800</xdr:colOff>
      <xdr:row>77</xdr:row>
      <xdr:rowOff>162593</xdr:rowOff>
    </xdr:to>
    <xdr:cxnSp macro="">
      <xdr:nvCxnSpPr>
        <xdr:cNvPr id="641" name="直線コネクタ 640"/>
        <xdr:cNvCxnSpPr/>
      </xdr:nvCxnSpPr>
      <xdr:spPr>
        <a:xfrm flipV="1">
          <a:off x="12814300" y="13338231"/>
          <a:ext cx="889000" cy="2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45303</xdr:rowOff>
    </xdr:from>
    <xdr:to>
      <xdr:col>72</xdr:col>
      <xdr:colOff>38100</xdr:colOff>
      <xdr:row>76</xdr:row>
      <xdr:rowOff>146903</xdr:rowOff>
    </xdr:to>
    <xdr:sp macro="" textlink="">
      <xdr:nvSpPr>
        <xdr:cNvPr id="642" name="フローチャート: 判断 641"/>
        <xdr:cNvSpPr/>
      </xdr:nvSpPr>
      <xdr:spPr>
        <a:xfrm>
          <a:off x="13652500" y="13075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163430</xdr:rowOff>
    </xdr:from>
    <xdr:ext cx="534377" cy="259045"/>
    <xdr:sp macro="" textlink="">
      <xdr:nvSpPr>
        <xdr:cNvPr id="643" name="テキスト ボックス 642"/>
        <xdr:cNvSpPr txBox="1"/>
      </xdr:nvSpPr>
      <xdr:spPr>
        <a:xfrm>
          <a:off x="13436111" y="1285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37776</xdr:rowOff>
    </xdr:from>
    <xdr:to>
      <xdr:col>67</xdr:col>
      <xdr:colOff>101600</xdr:colOff>
      <xdr:row>76</xdr:row>
      <xdr:rowOff>139376</xdr:rowOff>
    </xdr:to>
    <xdr:sp macro="" textlink="">
      <xdr:nvSpPr>
        <xdr:cNvPr id="644" name="フローチャート: 判断 643"/>
        <xdr:cNvSpPr/>
      </xdr:nvSpPr>
      <xdr:spPr>
        <a:xfrm>
          <a:off x="12763500" y="13067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155902</xdr:rowOff>
    </xdr:from>
    <xdr:ext cx="534377" cy="259045"/>
    <xdr:sp macro="" textlink="">
      <xdr:nvSpPr>
        <xdr:cNvPr id="645" name="テキスト ボックス 644"/>
        <xdr:cNvSpPr txBox="1"/>
      </xdr:nvSpPr>
      <xdr:spPr>
        <a:xfrm>
          <a:off x="12547111" y="12843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80082</xdr:rowOff>
    </xdr:from>
    <xdr:to>
      <xdr:col>85</xdr:col>
      <xdr:colOff>177800</xdr:colOff>
      <xdr:row>78</xdr:row>
      <xdr:rowOff>10232</xdr:rowOff>
    </xdr:to>
    <xdr:sp macro="" textlink="">
      <xdr:nvSpPr>
        <xdr:cNvPr id="651" name="楕円 650"/>
        <xdr:cNvSpPr/>
      </xdr:nvSpPr>
      <xdr:spPr>
        <a:xfrm>
          <a:off x="16268700" y="13281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58509</xdr:rowOff>
    </xdr:from>
    <xdr:ext cx="534377" cy="259045"/>
    <xdr:sp macro="" textlink="">
      <xdr:nvSpPr>
        <xdr:cNvPr id="652" name="公債費該当値テキスト"/>
        <xdr:cNvSpPr txBox="1"/>
      </xdr:nvSpPr>
      <xdr:spPr>
        <a:xfrm>
          <a:off x="16370300" y="13260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67673</xdr:rowOff>
    </xdr:from>
    <xdr:to>
      <xdr:col>81</xdr:col>
      <xdr:colOff>101600</xdr:colOff>
      <xdr:row>77</xdr:row>
      <xdr:rowOff>169273</xdr:rowOff>
    </xdr:to>
    <xdr:sp macro="" textlink="">
      <xdr:nvSpPr>
        <xdr:cNvPr id="653" name="楕円 652"/>
        <xdr:cNvSpPr/>
      </xdr:nvSpPr>
      <xdr:spPr>
        <a:xfrm>
          <a:off x="15430500" y="1326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160400</xdr:rowOff>
    </xdr:from>
    <xdr:ext cx="534377" cy="259045"/>
    <xdr:sp macro="" textlink="">
      <xdr:nvSpPr>
        <xdr:cNvPr id="654" name="テキスト ボックス 653"/>
        <xdr:cNvSpPr txBox="1"/>
      </xdr:nvSpPr>
      <xdr:spPr>
        <a:xfrm>
          <a:off x="15214111" y="13362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71870</xdr:rowOff>
    </xdr:from>
    <xdr:to>
      <xdr:col>76</xdr:col>
      <xdr:colOff>165100</xdr:colOff>
      <xdr:row>78</xdr:row>
      <xdr:rowOff>2020</xdr:rowOff>
    </xdr:to>
    <xdr:sp macro="" textlink="">
      <xdr:nvSpPr>
        <xdr:cNvPr id="655" name="楕円 654"/>
        <xdr:cNvSpPr/>
      </xdr:nvSpPr>
      <xdr:spPr>
        <a:xfrm>
          <a:off x="14541500" y="1327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164597</xdr:rowOff>
    </xdr:from>
    <xdr:ext cx="534377" cy="259045"/>
    <xdr:sp macro="" textlink="">
      <xdr:nvSpPr>
        <xdr:cNvPr id="656" name="テキスト ボックス 655"/>
        <xdr:cNvSpPr txBox="1"/>
      </xdr:nvSpPr>
      <xdr:spPr>
        <a:xfrm>
          <a:off x="14325111" y="13366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85781</xdr:rowOff>
    </xdr:from>
    <xdr:to>
      <xdr:col>72</xdr:col>
      <xdr:colOff>38100</xdr:colOff>
      <xdr:row>78</xdr:row>
      <xdr:rowOff>15931</xdr:rowOff>
    </xdr:to>
    <xdr:sp macro="" textlink="">
      <xdr:nvSpPr>
        <xdr:cNvPr id="657" name="楕円 656"/>
        <xdr:cNvSpPr/>
      </xdr:nvSpPr>
      <xdr:spPr>
        <a:xfrm>
          <a:off x="13652500" y="13287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7058</xdr:rowOff>
    </xdr:from>
    <xdr:ext cx="534377" cy="259045"/>
    <xdr:sp macro="" textlink="">
      <xdr:nvSpPr>
        <xdr:cNvPr id="658" name="テキスト ボックス 657"/>
        <xdr:cNvSpPr txBox="1"/>
      </xdr:nvSpPr>
      <xdr:spPr>
        <a:xfrm>
          <a:off x="13436111" y="13380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111793</xdr:rowOff>
    </xdr:from>
    <xdr:to>
      <xdr:col>67</xdr:col>
      <xdr:colOff>101600</xdr:colOff>
      <xdr:row>78</xdr:row>
      <xdr:rowOff>41943</xdr:rowOff>
    </xdr:to>
    <xdr:sp macro="" textlink="">
      <xdr:nvSpPr>
        <xdr:cNvPr id="659" name="楕円 658"/>
        <xdr:cNvSpPr/>
      </xdr:nvSpPr>
      <xdr:spPr>
        <a:xfrm>
          <a:off x="12763500" y="13313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33070</xdr:rowOff>
    </xdr:from>
    <xdr:ext cx="534377" cy="259045"/>
    <xdr:sp macro="" textlink="">
      <xdr:nvSpPr>
        <xdr:cNvPr id="660" name="テキスト ボックス 659"/>
        <xdr:cNvSpPr txBox="1"/>
      </xdr:nvSpPr>
      <xdr:spPr>
        <a:xfrm>
          <a:off x="12547111" y="13406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4" name="テキスト ボックス 673"/>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6" name="テキスト ボックス 675"/>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8" name="テキスト ボックス 677"/>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79939</xdr:rowOff>
    </xdr:from>
    <xdr:to>
      <xdr:col>85</xdr:col>
      <xdr:colOff>126364</xdr:colOff>
      <xdr:row>98</xdr:row>
      <xdr:rowOff>139184</xdr:rowOff>
    </xdr:to>
    <xdr:cxnSp macro="">
      <xdr:nvCxnSpPr>
        <xdr:cNvPr id="682" name="直線コネクタ 681"/>
        <xdr:cNvCxnSpPr/>
      </xdr:nvCxnSpPr>
      <xdr:spPr>
        <a:xfrm flipV="1">
          <a:off x="16317595" y="15681889"/>
          <a:ext cx="1269" cy="1259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143011</xdr:rowOff>
    </xdr:from>
    <xdr:ext cx="378565" cy="259045"/>
    <xdr:sp macro="" textlink="">
      <xdr:nvSpPr>
        <xdr:cNvPr id="683" name="積立金最小値テキスト"/>
        <xdr:cNvSpPr txBox="1"/>
      </xdr:nvSpPr>
      <xdr:spPr>
        <a:xfrm>
          <a:off x="16370300" y="169451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139184</xdr:rowOff>
    </xdr:from>
    <xdr:to>
      <xdr:col>86</xdr:col>
      <xdr:colOff>25400</xdr:colOff>
      <xdr:row>98</xdr:row>
      <xdr:rowOff>139184</xdr:rowOff>
    </xdr:to>
    <xdr:cxnSp macro="">
      <xdr:nvCxnSpPr>
        <xdr:cNvPr id="684" name="直線コネクタ 683"/>
        <xdr:cNvCxnSpPr/>
      </xdr:nvCxnSpPr>
      <xdr:spPr>
        <a:xfrm>
          <a:off x="16230600" y="16941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26616</xdr:rowOff>
    </xdr:from>
    <xdr:ext cx="599010" cy="259045"/>
    <xdr:sp macro="" textlink="">
      <xdr:nvSpPr>
        <xdr:cNvPr id="685" name="積立金最大値テキスト"/>
        <xdr:cNvSpPr txBox="1"/>
      </xdr:nvSpPr>
      <xdr:spPr>
        <a:xfrm>
          <a:off x="16370300" y="15457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79939</xdr:rowOff>
    </xdr:from>
    <xdr:to>
      <xdr:col>86</xdr:col>
      <xdr:colOff>25400</xdr:colOff>
      <xdr:row>91</xdr:row>
      <xdr:rowOff>79939</xdr:rowOff>
    </xdr:to>
    <xdr:cxnSp macro="">
      <xdr:nvCxnSpPr>
        <xdr:cNvPr id="686" name="直線コネクタ 685"/>
        <xdr:cNvCxnSpPr/>
      </xdr:nvCxnSpPr>
      <xdr:spPr>
        <a:xfrm>
          <a:off x="16230600" y="15681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59420</xdr:rowOff>
    </xdr:from>
    <xdr:to>
      <xdr:col>85</xdr:col>
      <xdr:colOff>127000</xdr:colOff>
      <xdr:row>97</xdr:row>
      <xdr:rowOff>61775</xdr:rowOff>
    </xdr:to>
    <xdr:cxnSp macro="">
      <xdr:nvCxnSpPr>
        <xdr:cNvPr id="687" name="直線コネクタ 686"/>
        <xdr:cNvCxnSpPr/>
      </xdr:nvCxnSpPr>
      <xdr:spPr>
        <a:xfrm flipV="1">
          <a:off x="15481300" y="16690070"/>
          <a:ext cx="838200" cy="2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128894</xdr:rowOff>
    </xdr:from>
    <xdr:ext cx="534377" cy="259045"/>
    <xdr:sp macro="" textlink="">
      <xdr:nvSpPr>
        <xdr:cNvPr id="688" name="積立金平均値テキスト"/>
        <xdr:cNvSpPr txBox="1"/>
      </xdr:nvSpPr>
      <xdr:spPr>
        <a:xfrm>
          <a:off x="16370300" y="167595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150467</xdr:rowOff>
    </xdr:from>
    <xdr:to>
      <xdr:col>85</xdr:col>
      <xdr:colOff>177800</xdr:colOff>
      <xdr:row>98</xdr:row>
      <xdr:rowOff>80617</xdr:rowOff>
    </xdr:to>
    <xdr:sp macro="" textlink="">
      <xdr:nvSpPr>
        <xdr:cNvPr id="689" name="フローチャート: 判断 688"/>
        <xdr:cNvSpPr/>
      </xdr:nvSpPr>
      <xdr:spPr>
        <a:xfrm>
          <a:off x="16268700" y="16781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61775</xdr:rowOff>
    </xdr:from>
    <xdr:to>
      <xdr:col>81</xdr:col>
      <xdr:colOff>50800</xdr:colOff>
      <xdr:row>97</xdr:row>
      <xdr:rowOff>154651</xdr:rowOff>
    </xdr:to>
    <xdr:cxnSp macro="">
      <xdr:nvCxnSpPr>
        <xdr:cNvPr id="690" name="直線コネクタ 689"/>
        <xdr:cNvCxnSpPr/>
      </xdr:nvCxnSpPr>
      <xdr:spPr>
        <a:xfrm flipV="1">
          <a:off x="14592300" y="16692425"/>
          <a:ext cx="889000" cy="92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136554</xdr:rowOff>
    </xdr:from>
    <xdr:to>
      <xdr:col>81</xdr:col>
      <xdr:colOff>101600</xdr:colOff>
      <xdr:row>98</xdr:row>
      <xdr:rowOff>66704</xdr:rowOff>
    </xdr:to>
    <xdr:sp macro="" textlink="">
      <xdr:nvSpPr>
        <xdr:cNvPr id="691" name="フローチャート: 判断 690"/>
        <xdr:cNvSpPr/>
      </xdr:nvSpPr>
      <xdr:spPr>
        <a:xfrm>
          <a:off x="15430500" y="16767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57831</xdr:rowOff>
    </xdr:from>
    <xdr:ext cx="534377" cy="259045"/>
    <xdr:sp macro="" textlink="">
      <xdr:nvSpPr>
        <xdr:cNvPr id="692" name="テキスト ボックス 691"/>
        <xdr:cNvSpPr txBox="1"/>
      </xdr:nvSpPr>
      <xdr:spPr>
        <a:xfrm>
          <a:off x="15214111" y="16859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154651</xdr:rowOff>
    </xdr:from>
    <xdr:to>
      <xdr:col>76</xdr:col>
      <xdr:colOff>114300</xdr:colOff>
      <xdr:row>98</xdr:row>
      <xdr:rowOff>8227</xdr:rowOff>
    </xdr:to>
    <xdr:cxnSp macro="">
      <xdr:nvCxnSpPr>
        <xdr:cNvPr id="693" name="直線コネクタ 692"/>
        <xdr:cNvCxnSpPr/>
      </xdr:nvCxnSpPr>
      <xdr:spPr>
        <a:xfrm flipV="1">
          <a:off x="13703300" y="16785301"/>
          <a:ext cx="889000" cy="25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12264</xdr:rowOff>
    </xdr:from>
    <xdr:to>
      <xdr:col>76</xdr:col>
      <xdr:colOff>165100</xdr:colOff>
      <xdr:row>98</xdr:row>
      <xdr:rowOff>113864</xdr:rowOff>
    </xdr:to>
    <xdr:sp macro="" textlink="">
      <xdr:nvSpPr>
        <xdr:cNvPr id="694" name="フローチャート: 判断 693"/>
        <xdr:cNvSpPr/>
      </xdr:nvSpPr>
      <xdr:spPr>
        <a:xfrm>
          <a:off x="14541500" y="1681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104991</xdr:rowOff>
    </xdr:from>
    <xdr:ext cx="534377" cy="259045"/>
    <xdr:sp macro="" textlink="">
      <xdr:nvSpPr>
        <xdr:cNvPr id="695" name="テキスト ボックス 694"/>
        <xdr:cNvSpPr txBox="1"/>
      </xdr:nvSpPr>
      <xdr:spPr>
        <a:xfrm>
          <a:off x="14325111" y="16907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163799</xdr:rowOff>
    </xdr:from>
    <xdr:to>
      <xdr:col>71</xdr:col>
      <xdr:colOff>177800</xdr:colOff>
      <xdr:row>98</xdr:row>
      <xdr:rowOff>8227</xdr:rowOff>
    </xdr:to>
    <xdr:cxnSp macro="">
      <xdr:nvCxnSpPr>
        <xdr:cNvPr id="696" name="直線コネクタ 695"/>
        <xdr:cNvCxnSpPr/>
      </xdr:nvCxnSpPr>
      <xdr:spPr>
        <a:xfrm>
          <a:off x="12814300" y="16794449"/>
          <a:ext cx="889000" cy="15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32175</xdr:rowOff>
    </xdr:from>
    <xdr:to>
      <xdr:col>72</xdr:col>
      <xdr:colOff>38100</xdr:colOff>
      <xdr:row>98</xdr:row>
      <xdr:rowOff>133775</xdr:rowOff>
    </xdr:to>
    <xdr:sp macro="" textlink="">
      <xdr:nvSpPr>
        <xdr:cNvPr id="697" name="フローチャート: 判断 696"/>
        <xdr:cNvSpPr/>
      </xdr:nvSpPr>
      <xdr:spPr>
        <a:xfrm>
          <a:off x="13652500" y="1683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124902</xdr:rowOff>
    </xdr:from>
    <xdr:ext cx="534377" cy="259045"/>
    <xdr:sp macro="" textlink="">
      <xdr:nvSpPr>
        <xdr:cNvPr id="698" name="テキスト ボックス 697"/>
        <xdr:cNvSpPr txBox="1"/>
      </xdr:nvSpPr>
      <xdr:spPr>
        <a:xfrm>
          <a:off x="13436111" y="16927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166999</xdr:rowOff>
    </xdr:from>
    <xdr:to>
      <xdr:col>67</xdr:col>
      <xdr:colOff>101600</xdr:colOff>
      <xdr:row>98</xdr:row>
      <xdr:rowOff>97149</xdr:rowOff>
    </xdr:to>
    <xdr:sp macro="" textlink="">
      <xdr:nvSpPr>
        <xdr:cNvPr id="699" name="フローチャート: 判断 698"/>
        <xdr:cNvSpPr/>
      </xdr:nvSpPr>
      <xdr:spPr>
        <a:xfrm>
          <a:off x="12763500" y="16797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88276</xdr:rowOff>
    </xdr:from>
    <xdr:ext cx="534377" cy="259045"/>
    <xdr:sp macro="" textlink="">
      <xdr:nvSpPr>
        <xdr:cNvPr id="700" name="テキスト ボックス 699"/>
        <xdr:cNvSpPr txBox="1"/>
      </xdr:nvSpPr>
      <xdr:spPr>
        <a:xfrm>
          <a:off x="12547111" y="16890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8620</xdr:rowOff>
    </xdr:from>
    <xdr:to>
      <xdr:col>85</xdr:col>
      <xdr:colOff>177800</xdr:colOff>
      <xdr:row>97</xdr:row>
      <xdr:rowOff>110220</xdr:rowOff>
    </xdr:to>
    <xdr:sp macro="" textlink="">
      <xdr:nvSpPr>
        <xdr:cNvPr id="706" name="楕円 705"/>
        <xdr:cNvSpPr/>
      </xdr:nvSpPr>
      <xdr:spPr>
        <a:xfrm>
          <a:off x="16268700" y="1663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31497</xdr:rowOff>
    </xdr:from>
    <xdr:ext cx="534377" cy="259045"/>
    <xdr:sp macro="" textlink="">
      <xdr:nvSpPr>
        <xdr:cNvPr id="707" name="積立金該当値テキスト"/>
        <xdr:cNvSpPr txBox="1"/>
      </xdr:nvSpPr>
      <xdr:spPr>
        <a:xfrm>
          <a:off x="16370300" y="16490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10975</xdr:rowOff>
    </xdr:from>
    <xdr:to>
      <xdr:col>81</xdr:col>
      <xdr:colOff>101600</xdr:colOff>
      <xdr:row>97</xdr:row>
      <xdr:rowOff>112575</xdr:rowOff>
    </xdr:to>
    <xdr:sp macro="" textlink="">
      <xdr:nvSpPr>
        <xdr:cNvPr id="708" name="楕円 707"/>
        <xdr:cNvSpPr/>
      </xdr:nvSpPr>
      <xdr:spPr>
        <a:xfrm>
          <a:off x="15430500" y="16641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129102</xdr:rowOff>
    </xdr:from>
    <xdr:ext cx="534377" cy="259045"/>
    <xdr:sp macro="" textlink="">
      <xdr:nvSpPr>
        <xdr:cNvPr id="709" name="テキスト ボックス 708"/>
        <xdr:cNvSpPr txBox="1"/>
      </xdr:nvSpPr>
      <xdr:spPr>
        <a:xfrm>
          <a:off x="15214111" y="16416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103851</xdr:rowOff>
    </xdr:from>
    <xdr:to>
      <xdr:col>76</xdr:col>
      <xdr:colOff>165100</xdr:colOff>
      <xdr:row>98</xdr:row>
      <xdr:rowOff>34001</xdr:rowOff>
    </xdr:to>
    <xdr:sp macro="" textlink="">
      <xdr:nvSpPr>
        <xdr:cNvPr id="710" name="楕円 709"/>
        <xdr:cNvSpPr/>
      </xdr:nvSpPr>
      <xdr:spPr>
        <a:xfrm>
          <a:off x="14541500" y="16734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50528</xdr:rowOff>
    </xdr:from>
    <xdr:ext cx="534377" cy="259045"/>
    <xdr:sp macro="" textlink="">
      <xdr:nvSpPr>
        <xdr:cNvPr id="711" name="テキスト ボックス 710"/>
        <xdr:cNvSpPr txBox="1"/>
      </xdr:nvSpPr>
      <xdr:spPr>
        <a:xfrm>
          <a:off x="14325111" y="16509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128877</xdr:rowOff>
    </xdr:from>
    <xdr:to>
      <xdr:col>72</xdr:col>
      <xdr:colOff>38100</xdr:colOff>
      <xdr:row>98</xdr:row>
      <xdr:rowOff>59027</xdr:rowOff>
    </xdr:to>
    <xdr:sp macro="" textlink="">
      <xdr:nvSpPr>
        <xdr:cNvPr id="712" name="楕円 711"/>
        <xdr:cNvSpPr/>
      </xdr:nvSpPr>
      <xdr:spPr>
        <a:xfrm>
          <a:off x="13652500" y="16759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75554</xdr:rowOff>
    </xdr:from>
    <xdr:ext cx="534377" cy="259045"/>
    <xdr:sp macro="" textlink="">
      <xdr:nvSpPr>
        <xdr:cNvPr id="713" name="テキスト ボックス 712"/>
        <xdr:cNvSpPr txBox="1"/>
      </xdr:nvSpPr>
      <xdr:spPr>
        <a:xfrm>
          <a:off x="13436111" y="16534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112999</xdr:rowOff>
    </xdr:from>
    <xdr:to>
      <xdr:col>67</xdr:col>
      <xdr:colOff>101600</xdr:colOff>
      <xdr:row>98</xdr:row>
      <xdr:rowOff>43149</xdr:rowOff>
    </xdr:to>
    <xdr:sp macro="" textlink="">
      <xdr:nvSpPr>
        <xdr:cNvPr id="714" name="楕円 713"/>
        <xdr:cNvSpPr/>
      </xdr:nvSpPr>
      <xdr:spPr>
        <a:xfrm>
          <a:off x="12763500" y="1674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59676</xdr:rowOff>
    </xdr:from>
    <xdr:ext cx="534377" cy="259045"/>
    <xdr:sp macro="" textlink="">
      <xdr:nvSpPr>
        <xdr:cNvPr id="715" name="テキスト ボックス 714"/>
        <xdr:cNvSpPr txBox="1"/>
      </xdr:nvSpPr>
      <xdr:spPr>
        <a:xfrm>
          <a:off x="12547111" y="16518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6" name="直線コネクタ 72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7" name="テキスト ボックス 72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8" name="直線コネクタ 72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9" name="テキスト ボックス 728"/>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0" name="直線コネクタ 72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1" name="テキスト ボックス 730"/>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2" name="直線コネクタ 73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3" name="テキスト ボックス 732"/>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5" name="テキスト ボックス 73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110530</xdr:rowOff>
    </xdr:from>
    <xdr:to>
      <xdr:col>116</xdr:col>
      <xdr:colOff>62864</xdr:colOff>
      <xdr:row>38</xdr:row>
      <xdr:rowOff>139700</xdr:rowOff>
    </xdr:to>
    <xdr:cxnSp macro="">
      <xdr:nvCxnSpPr>
        <xdr:cNvPr id="737" name="直線コネクタ 736"/>
        <xdr:cNvCxnSpPr/>
      </xdr:nvCxnSpPr>
      <xdr:spPr>
        <a:xfrm flipV="1">
          <a:off x="22159595" y="5254030"/>
          <a:ext cx="1269" cy="1400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8"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9" name="直線コネクタ 73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57207</xdr:rowOff>
    </xdr:from>
    <xdr:ext cx="534377" cy="259045"/>
    <xdr:sp macro="" textlink="">
      <xdr:nvSpPr>
        <xdr:cNvPr id="740" name="投資及び出資金最大値テキスト"/>
        <xdr:cNvSpPr txBox="1"/>
      </xdr:nvSpPr>
      <xdr:spPr>
        <a:xfrm>
          <a:off x="22212300" y="5029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110530</xdr:rowOff>
    </xdr:from>
    <xdr:to>
      <xdr:col>116</xdr:col>
      <xdr:colOff>152400</xdr:colOff>
      <xdr:row>30</xdr:row>
      <xdr:rowOff>110530</xdr:rowOff>
    </xdr:to>
    <xdr:cxnSp macro="">
      <xdr:nvCxnSpPr>
        <xdr:cNvPr id="741" name="直線コネクタ 740"/>
        <xdr:cNvCxnSpPr/>
      </xdr:nvCxnSpPr>
      <xdr:spPr>
        <a:xfrm>
          <a:off x="22072600" y="5254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129733</xdr:rowOff>
    </xdr:from>
    <xdr:to>
      <xdr:col>116</xdr:col>
      <xdr:colOff>63500</xdr:colOff>
      <xdr:row>38</xdr:row>
      <xdr:rowOff>25126</xdr:rowOff>
    </xdr:to>
    <xdr:cxnSp macro="">
      <xdr:nvCxnSpPr>
        <xdr:cNvPr id="742" name="直線コネクタ 741"/>
        <xdr:cNvCxnSpPr/>
      </xdr:nvCxnSpPr>
      <xdr:spPr>
        <a:xfrm>
          <a:off x="21323300" y="6473383"/>
          <a:ext cx="838200" cy="66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94861</xdr:rowOff>
    </xdr:from>
    <xdr:ext cx="469744" cy="259045"/>
    <xdr:sp macro="" textlink="">
      <xdr:nvSpPr>
        <xdr:cNvPr id="743" name="投資及び出資金平均値テキスト"/>
        <xdr:cNvSpPr txBox="1"/>
      </xdr:nvSpPr>
      <xdr:spPr>
        <a:xfrm>
          <a:off x="22212300" y="62670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71984</xdr:rowOff>
    </xdr:from>
    <xdr:to>
      <xdr:col>116</xdr:col>
      <xdr:colOff>114300</xdr:colOff>
      <xdr:row>38</xdr:row>
      <xdr:rowOff>2133</xdr:rowOff>
    </xdr:to>
    <xdr:sp macro="" textlink="">
      <xdr:nvSpPr>
        <xdr:cNvPr id="744" name="フローチャート: 判断 743"/>
        <xdr:cNvSpPr/>
      </xdr:nvSpPr>
      <xdr:spPr>
        <a:xfrm>
          <a:off x="22110700" y="641563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118394</xdr:rowOff>
    </xdr:from>
    <xdr:to>
      <xdr:col>111</xdr:col>
      <xdr:colOff>177800</xdr:colOff>
      <xdr:row>37</xdr:row>
      <xdr:rowOff>129733</xdr:rowOff>
    </xdr:to>
    <xdr:cxnSp macro="">
      <xdr:nvCxnSpPr>
        <xdr:cNvPr id="745" name="直線コネクタ 744"/>
        <xdr:cNvCxnSpPr/>
      </xdr:nvCxnSpPr>
      <xdr:spPr>
        <a:xfrm>
          <a:off x="20434300" y="6462044"/>
          <a:ext cx="889000" cy="11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93655</xdr:rowOff>
    </xdr:from>
    <xdr:to>
      <xdr:col>112</xdr:col>
      <xdr:colOff>38100</xdr:colOff>
      <xdr:row>38</xdr:row>
      <xdr:rowOff>23805</xdr:rowOff>
    </xdr:to>
    <xdr:sp macro="" textlink="">
      <xdr:nvSpPr>
        <xdr:cNvPr id="746" name="フローチャート: 判断 745"/>
        <xdr:cNvSpPr/>
      </xdr:nvSpPr>
      <xdr:spPr>
        <a:xfrm>
          <a:off x="21272500" y="6437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14932</xdr:rowOff>
    </xdr:from>
    <xdr:ext cx="469744" cy="259045"/>
    <xdr:sp macro="" textlink="">
      <xdr:nvSpPr>
        <xdr:cNvPr id="747" name="テキスト ボックス 746"/>
        <xdr:cNvSpPr txBox="1"/>
      </xdr:nvSpPr>
      <xdr:spPr>
        <a:xfrm>
          <a:off x="21088428" y="6530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118394</xdr:rowOff>
    </xdr:from>
    <xdr:to>
      <xdr:col>107</xdr:col>
      <xdr:colOff>50800</xdr:colOff>
      <xdr:row>38</xdr:row>
      <xdr:rowOff>137597</xdr:rowOff>
    </xdr:to>
    <xdr:cxnSp macro="">
      <xdr:nvCxnSpPr>
        <xdr:cNvPr id="748" name="直線コネクタ 747"/>
        <xdr:cNvCxnSpPr/>
      </xdr:nvCxnSpPr>
      <xdr:spPr>
        <a:xfrm flipV="1">
          <a:off x="19545300" y="6462044"/>
          <a:ext cx="889000" cy="190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93838</xdr:rowOff>
    </xdr:from>
    <xdr:to>
      <xdr:col>107</xdr:col>
      <xdr:colOff>101600</xdr:colOff>
      <xdr:row>38</xdr:row>
      <xdr:rowOff>23988</xdr:rowOff>
    </xdr:to>
    <xdr:sp macro="" textlink="">
      <xdr:nvSpPr>
        <xdr:cNvPr id="749" name="フローチャート: 判断 748"/>
        <xdr:cNvSpPr/>
      </xdr:nvSpPr>
      <xdr:spPr>
        <a:xfrm>
          <a:off x="20383500" y="643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15115</xdr:rowOff>
    </xdr:from>
    <xdr:ext cx="469744" cy="259045"/>
    <xdr:sp macro="" textlink="">
      <xdr:nvSpPr>
        <xdr:cNvPr id="750" name="テキスト ボックス 749"/>
        <xdr:cNvSpPr txBox="1"/>
      </xdr:nvSpPr>
      <xdr:spPr>
        <a:xfrm>
          <a:off x="20199428" y="6530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137597</xdr:rowOff>
    </xdr:from>
    <xdr:to>
      <xdr:col>102</xdr:col>
      <xdr:colOff>114300</xdr:colOff>
      <xdr:row>38</xdr:row>
      <xdr:rowOff>139700</xdr:rowOff>
    </xdr:to>
    <xdr:cxnSp macro="">
      <xdr:nvCxnSpPr>
        <xdr:cNvPr id="751" name="直線コネクタ 750"/>
        <xdr:cNvCxnSpPr/>
      </xdr:nvCxnSpPr>
      <xdr:spPr>
        <a:xfrm flipV="1">
          <a:off x="18656300" y="6652697"/>
          <a:ext cx="889000" cy="2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121819</xdr:rowOff>
    </xdr:from>
    <xdr:to>
      <xdr:col>102</xdr:col>
      <xdr:colOff>165100</xdr:colOff>
      <xdr:row>38</xdr:row>
      <xdr:rowOff>51969</xdr:rowOff>
    </xdr:to>
    <xdr:sp macro="" textlink="">
      <xdr:nvSpPr>
        <xdr:cNvPr id="752" name="フローチャート: 判断 751"/>
        <xdr:cNvSpPr/>
      </xdr:nvSpPr>
      <xdr:spPr>
        <a:xfrm>
          <a:off x="19494500" y="646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68496</xdr:rowOff>
    </xdr:from>
    <xdr:ext cx="469744" cy="259045"/>
    <xdr:sp macro="" textlink="">
      <xdr:nvSpPr>
        <xdr:cNvPr id="753" name="テキスト ボックス 752"/>
        <xdr:cNvSpPr txBox="1"/>
      </xdr:nvSpPr>
      <xdr:spPr>
        <a:xfrm>
          <a:off x="19310428" y="6240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155834</xdr:rowOff>
    </xdr:from>
    <xdr:to>
      <xdr:col>98</xdr:col>
      <xdr:colOff>38100</xdr:colOff>
      <xdr:row>38</xdr:row>
      <xdr:rowOff>85984</xdr:rowOff>
    </xdr:to>
    <xdr:sp macro="" textlink="">
      <xdr:nvSpPr>
        <xdr:cNvPr id="754" name="フローチャート: 判断 753"/>
        <xdr:cNvSpPr/>
      </xdr:nvSpPr>
      <xdr:spPr>
        <a:xfrm>
          <a:off x="18605500" y="649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102511</xdr:rowOff>
    </xdr:from>
    <xdr:ext cx="469744" cy="259045"/>
    <xdr:sp macro="" textlink="">
      <xdr:nvSpPr>
        <xdr:cNvPr id="755" name="テキスト ボックス 754"/>
        <xdr:cNvSpPr txBox="1"/>
      </xdr:nvSpPr>
      <xdr:spPr>
        <a:xfrm>
          <a:off x="18421428" y="6274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145776</xdr:rowOff>
    </xdr:from>
    <xdr:to>
      <xdr:col>116</xdr:col>
      <xdr:colOff>114300</xdr:colOff>
      <xdr:row>38</xdr:row>
      <xdr:rowOff>75926</xdr:rowOff>
    </xdr:to>
    <xdr:sp macro="" textlink="">
      <xdr:nvSpPr>
        <xdr:cNvPr id="761" name="楕円 760"/>
        <xdr:cNvSpPr/>
      </xdr:nvSpPr>
      <xdr:spPr>
        <a:xfrm>
          <a:off x="22110700" y="6489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60703</xdr:rowOff>
    </xdr:from>
    <xdr:ext cx="469744" cy="259045"/>
    <xdr:sp macro="" textlink="">
      <xdr:nvSpPr>
        <xdr:cNvPr id="762" name="投資及び出資金該当値テキスト"/>
        <xdr:cNvSpPr txBox="1"/>
      </xdr:nvSpPr>
      <xdr:spPr>
        <a:xfrm>
          <a:off x="22212300" y="6404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78933</xdr:rowOff>
    </xdr:from>
    <xdr:to>
      <xdr:col>112</xdr:col>
      <xdr:colOff>38100</xdr:colOff>
      <xdr:row>38</xdr:row>
      <xdr:rowOff>9083</xdr:rowOff>
    </xdr:to>
    <xdr:sp macro="" textlink="">
      <xdr:nvSpPr>
        <xdr:cNvPr id="763" name="楕円 762"/>
        <xdr:cNvSpPr/>
      </xdr:nvSpPr>
      <xdr:spPr>
        <a:xfrm>
          <a:off x="21272500" y="6422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25610</xdr:rowOff>
    </xdr:from>
    <xdr:ext cx="469744" cy="259045"/>
    <xdr:sp macro="" textlink="">
      <xdr:nvSpPr>
        <xdr:cNvPr id="764" name="テキスト ボックス 763"/>
        <xdr:cNvSpPr txBox="1"/>
      </xdr:nvSpPr>
      <xdr:spPr>
        <a:xfrm>
          <a:off x="21088428" y="6197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67594</xdr:rowOff>
    </xdr:from>
    <xdr:to>
      <xdr:col>107</xdr:col>
      <xdr:colOff>101600</xdr:colOff>
      <xdr:row>37</xdr:row>
      <xdr:rowOff>169194</xdr:rowOff>
    </xdr:to>
    <xdr:sp macro="" textlink="">
      <xdr:nvSpPr>
        <xdr:cNvPr id="765" name="楕円 764"/>
        <xdr:cNvSpPr/>
      </xdr:nvSpPr>
      <xdr:spPr>
        <a:xfrm>
          <a:off x="20383500" y="641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14271</xdr:rowOff>
    </xdr:from>
    <xdr:ext cx="469744" cy="259045"/>
    <xdr:sp macro="" textlink="">
      <xdr:nvSpPr>
        <xdr:cNvPr id="766" name="テキスト ボックス 765"/>
        <xdr:cNvSpPr txBox="1"/>
      </xdr:nvSpPr>
      <xdr:spPr>
        <a:xfrm>
          <a:off x="20199428" y="6186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86797</xdr:rowOff>
    </xdr:from>
    <xdr:to>
      <xdr:col>102</xdr:col>
      <xdr:colOff>165100</xdr:colOff>
      <xdr:row>39</xdr:row>
      <xdr:rowOff>16947</xdr:rowOff>
    </xdr:to>
    <xdr:sp macro="" textlink="">
      <xdr:nvSpPr>
        <xdr:cNvPr id="767" name="楕円 766"/>
        <xdr:cNvSpPr/>
      </xdr:nvSpPr>
      <xdr:spPr>
        <a:xfrm>
          <a:off x="19494500" y="6601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8074</xdr:rowOff>
    </xdr:from>
    <xdr:ext cx="313932" cy="259045"/>
    <xdr:sp macro="" textlink="">
      <xdr:nvSpPr>
        <xdr:cNvPr id="768" name="テキスト ボックス 767"/>
        <xdr:cNvSpPr txBox="1"/>
      </xdr:nvSpPr>
      <xdr:spPr>
        <a:xfrm>
          <a:off x="19388333" y="669462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9" name="楕円 768"/>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0" name="テキスト ボックス 769"/>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1" name="直線コネクタ 78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2" name="テキスト ボックス 78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3" name="直線コネクタ 78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4" name="テキスト ボックス 783"/>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6" name="テキスト ボックス 785"/>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7" name="直線コネクタ 78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8" name="テキスト ボックス 787"/>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9" name="直線コネクタ 78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0" name="テキスト ボックス 789"/>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2" name="テキスト ボックス 79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40792</xdr:rowOff>
    </xdr:from>
    <xdr:to>
      <xdr:col>116</xdr:col>
      <xdr:colOff>62864</xdr:colOff>
      <xdr:row>59</xdr:row>
      <xdr:rowOff>44450</xdr:rowOff>
    </xdr:to>
    <xdr:cxnSp macro="">
      <xdr:nvCxnSpPr>
        <xdr:cNvPr id="794" name="直線コネクタ 793"/>
        <xdr:cNvCxnSpPr/>
      </xdr:nvCxnSpPr>
      <xdr:spPr>
        <a:xfrm flipV="1">
          <a:off x="22159595" y="8784742"/>
          <a:ext cx="1269" cy="1375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5"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6" name="直線コネクタ 79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158919</xdr:rowOff>
    </xdr:from>
    <xdr:ext cx="534377" cy="259045"/>
    <xdr:sp macro="" textlink="">
      <xdr:nvSpPr>
        <xdr:cNvPr id="797" name="貸付金最大値テキスト"/>
        <xdr:cNvSpPr txBox="1"/>
      </xdr:nvSpPr>
      <xdr:spPr>
        <a:xfrm>
          <a:off x="22212300" y="855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40792</xdr:rowOff>
    </xdr:from>
    <xdr:to>
      <xdr:col>116</xdr:col>
      <xdr:colOff>152400</xdr:colOff>
      <xdr:row>51</xdr:row>
      <xdr:rowOff>40792</xdr:rowOff>
    </xdr:to>
    <xdr:cxnSp macro="">
      <xdr:nvCxnSpPr>
        <xdr:cNvPr id="798" name="直線コネクタ 797"/>
        <xdr:cNvCxnSpPr/>
      </xdr:nvCxnSpPr>
      <xdr:spPr>
        <a:xfrm>
          <a:off x="22072600" y="8784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9" name="直線コネクタ 798"/>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114368</xdr:rowOff>
    </xdr:from>
    <xdr:ext cx="378565" cy="259045"/>
    <xdr:sp macro="" textlink="">
      <xdr:nvSpPr>
        <xdr:cNvPr id="800" name="貸付金平均値テキスト"/>
        <xdr:cNvSpPr txBox="1"/>
      </xdr:nvSpPr>
      <xdr:spPr>
        <a:xfrm>
          <a:off x="22212300" y="98870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91491</xdr:rowOff>
    </xdr:from>
    <xdr:to>
      <xdr:col>116</xdr:col>
      <xdr:colOff>114300</xdr:colOff>
      <xdr:row>59</xdr:row>
      <xdr:rowOff>21641</xdr:rowOff>
    </xdr:to>
    <xdr:sp macro="" textlink="">
      <xdr:nvSpPr>
        <xdr:cNvPr id="801" name="フローチャート: 判断 800"/>
        <xdr:cNvSpPr/>
      </xdr:nvSpPr>
      <xdr:spPr>
        <a:xfrm>
          <a:off x="22110700" y="1003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2" name="直線コネクタ 801"/>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82118</xdr:rowOff>
    </xdr:from>
    <xdr:to>
      <xdr:col>112</xdr:col>
      <xdr:colOff>38100</xdr:colOff>
      <xdr:row>59</xdr:row>
      <xdr:rowOff>12268</xdr:rowOff>
    </xdr:to>
    <xdr:sp macro="" textlink="">
      <xdr:nvSpPr>
        <xdr:cNvPr id="803" name="フローチャート: 判断 802"/>
        <xdr:cNvSpPr/>
      </xdr:nvSpPr>
      <xdr:spPr>
        <a:xfrm>
          <a:off x="21272500" y="1002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28795</xdr:rowOff>
    </xdr:from>
    <xdr:ext cx="469744" cy="259045"/>
    <xdr:sp macro="" textlink="">
      <xdr:nvSpPr>
        <xdr:cNvPr id="804" name="テキスト ボックス 803"/>
        <xdr:cNvSpPr txBox="1"/>
      </xdr:nvSpPr>
      <xdr:spPr>
        <a:xfrm>
          <a:off x="21088428" y="9801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5" name="直線コネクタ 804"/>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54839</xdr:rowOff>
    </xdr:from>
    <xdr:to>
      <xdr:col>107</xdr:col>
      <xdr:colOff>101600</xdr:colOff>
      <xdr:row>58</xdr:row>
      <xdr:rowOff>156439</xdr:rowOff>
    </xdr:to>
    <xdr:sp macro="" textlink="">
      <xdr:nvSpPr>
        <xdr:cNvPr id="806" name="フローチャート: 判断 805"/>
        <xdr:cNvSpPr/>
      </xdr:nvSpPr>
      <xdr:spPr>
        <a:xfrm>
          <a:off x="20383500" y="9998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1516</xdr:rowOff>
    </xdr:from>
    <xdr:ext cx="469744" cy="259045"/>
    <xdr:sp macro="" textlink="">
      <xdr:nvSpPr>
        <xdr:cNvPr id="807" name="テキスト ボックス 806"/>
        <xdr:cNvSpPr txBox="1"/>
      </xdr:nvSpPr>
      <xdr:spPr>
        <a:xfrm>
          <a:off x="20199428" y="9774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8" name="直線コネクタ 807"/>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62611</xdr:rowOff>
    </xdr:from>
    <xdr:to>
      <xdr:col>102</xdr:col>
      <xdr:colOff>165100</xdr:colOff>
      <xdr:row>58</xdr:row>
      <xdr:rowOff>164211</xdr:rowOff>
    </xdr:to>
    <xdr:sp macro="" textlink="">
      <xdr:nvSpPr>
        <xdr:cNvPr id="809" name="フローチャート: 判断 808"/>
        <xdr:cNvSpPr/>
      </xdr:nvSpPr>
      <xdr:spPr>
        <a:xfrm>
          <a:off x="19494500" y="1000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9288</xdr:rowOff>
    </xdr:from>
    <xdr:ext cx="469744" cy="259045"/>
    <xdr:sp macro="" textlink="">
      <xdr:nvSpPr>
        <xdr:cNvPr id="810" name="テキスト ボックス 809"/>
        <xdr:cNvSpPr txBox="1"/>
      </xdr:nvSpPr>
      <xdr:spPr>
        <a:xfrm>
          <a:off x="19310428" y="978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59944</xdr:rowOff>
    </xdr:from>
    <xdr:to>
      <xdr:col>98</xdr:col>
      <xdr:colOff>38100</xdr:colOff>
      <xdr:row>58</xdr:row>
      <xdr:rowOff>161544</xdr:rowOff>
    </xdr:to>
    <xdr:sp macro="" textlink="">
      <xdr:nvSpPr>
        <xdr:cNvPr id="811" name="フローチャート: 判断 810"/>
        <xdr:cNvSpPr/>
      </xdr:nvSpPr>
      <xdr:spPr>
        <a:xfrm>
          <a:off x="18605500" y="1000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6621</xdr:rowOff>
    </xdr:from>
    <xdr:ext cx="469744" cy="259045"/>
    <xdr:sp macro="" textlink="">
      <xdr:nvSpPr>
        <xdr:cNvPr id="812" name="テキスト ボックス 811"/>
        <xdr:cNvSpPr txBox="1"/>
      </xdr:nvSpPr>
      <xdr:spPr>
        <a:xfrm>
          <a:off x="18421428" y="9779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8" name="楕円 817"/>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19"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0" name="楕円 819"/>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1" name="テキスト ボックス 820"/>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2" name="楕円 821"/>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3" name="テキスト ボックス 822"/>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4" name="楕円 823"/>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5" name="テキスト ボックス 824"/>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6" name="楕円 825"/>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7" name="テキスト ボックス 826"/>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8" name="正方形/長方形 82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9" name="正方形/長方形 82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0" name="正方形/長方形 82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1" name="正方形/長方形 83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2" name="正方形/長方形 83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3" name="正方形/長方形 83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4" name="正方形/長方形 83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5" name="正方形/長方形 83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6" name="テキスト ボックス 83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7" name="直線コネクタ 83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8" name="テキスト ボックス 837"/>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9" name="直線コネクタ 838"/>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0" name="テキスト ボックス 839"/>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1" name="直線コネクタ 840"/>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2" name="テキスト ボックス 841"/>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3" name="直線コネクタ 84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4" name="テキスト ボックス 84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5" name="直線コネクタ 844"/>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6" name="テキスト ボックス 845"/>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7" name="直線コネクタ 846"/>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8" name="テキスト ボックス 847"/>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9" name="直線コネクタ 84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0" name="テキスト ボックス 84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44050</xdr:rowOff>
    </xdr:from>
    <xdr:to>
      <xdr:col>116</xdr:col>
      <xdr:colOff>62864</xdr:colOff>
      <xdr:row>78</xdr:row>
      <xdr:rowOff>139224</xdr:rowOff>
    </xdr:to>
    <xdr:cxnSp macro="">
      <xdr:nvCxnSpPr>
        <xdr:cNvPr id="852" name="直線コネクタ 851"/>
        <xdr:cNvCxnSpPr/>
      </xdr:nvCxnSpPr>
      <xdr:spPr>
        <a:xfrm flipV="1">
          <a:off x="22159595" y="12045550"/>
          <a:ext cx="1269" cy="1466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143051</xdr:rowOff>
    </xdr:from>
    <xdr:ext cx="534377" cy="259045"/>
    <xdr:sp macro="" textlink="">
      <xdr:nvSpPr>
        <xdr:cNvPr id="853" name="繰出金最小値テキスト"/>
        <xdr:cNvSpPr txBox="1"/>
      </xdr:nvSpPr>
      <xdr:spPr>
        <a:xfrm>
          <a:off x="22212300" y="13516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139224</xdr:rowOff>
    </xdr:from>
    <xdr:to>
      <xdr:col>116</xdr:col>
      <xdr:colOff>152400</xdr:colOff>
      <xdr:row>78</xdr:row>
      <xdr:rowOff>139224</xdr:rowOff>
    </xdr:to>
    <xdr:cxnSp macro="">
      <xdr:nvCxnSpPr>
        <xdr:cNvPr id="854" name="直線コネクタ 853"/>
        <xdr:cNvCxnSpPr/>
      </xdr:nvCxnSpPr>
      <xdr:spPr>
        <a:xfrm>
          <a:off x="22072600" y="13512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162177</xdr:rowOff>
    </xdr:from>
    <xdr:ext cx="599010" cy="259045"/>
    <xdr:sp macro="" textlink="">
      <xdr:nvSpPr>
        <xdr:cNvPr id="855" name="繰出金最大値テキスト"/>
        <xdr:cNvSpPr txBox="1"/>
      </xdr:nvSpPr>
      <xdr:spPr>
        <a:xfrm>
          <a:off x="22212300" y="11820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44050</xdr:rowOff>
    </xdr:from>
    <xdr:to>
      <xdr:col>116</xdr:col>
      <xdr:colOff>152400</xdr:colOff>
      <xdr:row>70</xdr:row>
      <xdr:rowOff>44050</xdr:rowOff>
    </xdr:to>
    <xdr:cxnSp macro="">
      <xdr:nvCxnSpPr>
        <xdr:cNvPr id="856" name="直線コネクタ 855"/>
        <xdr:cNvCxnSpPr/>
      </xdr:nvCxnSpPr>
      <xdr:spPr>
        <a:xfrm>
          <a:off x="22072600" y="12045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1815</xdr:rowOff>
    </xdr:from>
    <xdr:to>
      <xdr:col>116</xdr:col>
      <xdr:colOff>63500</xdr:colOff>
      <xdr:row>78</xdr:row>
      <xdr:rowOff>3054</xdr:rowOff>
    </xdr:to>
    <xdr:cxnSp macro="">
      <xdr:nvCxnSpPr>
        <xdr:cNvPr id="857" name="直線コネクタ 856"/>
        <xdr:cNvCxnSpPr/>
      </xdr:nvCxnSpPr>
      <xdr:spPr>
        <a:xfrm>
          <a:off x="21323300" y="13374915"/>
          <a:ext cx="838200" cy="1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21614</xdr:rowOff>
    </xdr:from>
    <xdr:ext cx="534377" cy="259045"/>
    <xdr:sp macro="" textlink="">
      <xdr:nvSpPr>
        <xdr:cNvPr id="858" name="繰出金平均値テキスト"/>
        <xdr:cNvSpPr txBox="1"/>
      </xdr:nvSpPr>
      <xdr:spPr>
        <a:xfrm>
          <a:off x="22212300" y="130518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170187</xdr:rowOff>
    </xdr:from>
    <xdr:to>
      <xdr:col>116</xdr:col>
      <xdr:colOff>114300</xdr:colOff>
      <xdr:row>77</xdr:row>
      <xdr:rowOff>100337</xdr:rowOff>
    </xdr:to>
    <xdr:sp macro="" textlink="">
      <xdr:nvSpPr>
        <xdr:cNvPr id="859" name="フローチャート: 判断 858"/>
        <xdr:cNvSpPr/>
      </xdr:nvSpPr>
      <xdr:spPr>
        <a:xfrm>
          <a:off x="22110700" y="1320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1815</xdr:rowOff>
    </xdr:from>
    <xdr:to>
      <xdr:col>111</xdr:col>
      <xdr:colOff>177800</xdr:colOff>
      <xdr:row>78</xdr:row>
      <xdr:rowOff>9740</xdr:rowOff>
    </xdr:to>
    <xdr:cxnSp macro="">
      <xdr:nvCxnSpPr>
        <xdr:cNvPr id="860" name="直線コネクタ 859"/>
        <xdr:cNvCxnSpPr/>
      </xdr:nvCxnSpPr>
      <xdr:spPr>
        <a:xfrm flipV="1">
          <a:off x="20434300" y="13374915"/>
          <a:ext cx="889000" cy="7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16320</xdr:rowOff>
    </xdr:from>
    <xdr:to>
      <xdr:col>112</xdr:col>
      <xdr:colOff>38100</xdr:colOff>
      <xdr:row>77</xdr:row>
      <xdr:rowOff>117920</xdr:rowOff>
    </xdr:to>
    <xdr:sp macro="" textlink="">
      <xdr:nvSpPr>
        <xdr:cNvPr id="861" name="フローチャート: 判断 860"/>
        <xdr:cNvSpPr/>
      </xdr:nvSpPr>
      <xdr:spPr>
        <a:xfrm>
          <a:off x="21272500" y="1321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134447</xdr:rowOff>
    </xdr:from>
    <xdr:ext cx="534377" cy="259045"/>
    <xdr:sp macro="" textlink="">
      <xdr:nvSpPr>
        <xdr:cNvPr id="862" name="テキスト ボックス 861"/>
        <xdr:cNvSpPr txBox="1"/>
      </xdr:nvSpPr>
      <xdr:spPr>
        <a:xfrm>
          <a:off x="21056111" y="12993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72206</xdr:rowOff>
    </xdr:from>
    <xdr:to>
      <xdr:col>107</xdr:col>
      <xdr:colOff>50800</xdr:colOff>
      <xdr:row>78</xdr:row>
      <xdr:rowOff>9740</xdr:rowOff>
    </xdr:to>
    <xdr:cxnSp macro="">
      <xdr:nvCxnSpPr>
        <xdr:cNvPr id="863" name="直線コネクタ 862"/>
        <xdr:cNvCxnSpPr/>
      </xdr:nvCxnSpPr>
      <xdr:spPr>
        <a:xfrm>
          <a:off x="19545300" y="13273856"/>
          <a:ext cx="889000" cy="108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6795</xdr:rowOff>
    </xdr:from>
    <xdr:to>
      <xdr:col>107</xdr:col>
      <xdr:colOff>101600</xdr:colOff>
      <xdr:row>77</xdr:row>
      <xdr:rowOff>108395</xdr:rowOff>
    </xdr:to>
    <xdr:sp macro="" textlink="">
      <xdr:nvSpPr>
        <xdr:cNvPr id="864" name="フローチャート: 判断 863"/>
        <xdr:cNvSpPr/>
      </xdr:nvSpPr>
      <xdr:spPr>
        <a:xfrm>
          <a:off x="20383500" y="1320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124922</xdr:rowOff>
    </xdr:from>
    <xdr:ext cx="534377" cy="259045"/>
    <xdr:sp macro="" textlink="">
      <xdr:nvSpPr>
        <xdr:cNvPr id="865" name="テキスト ボックス 864"/>
        <xdr:cNvSpPr txBox="1"/>
      </xdr:nvSpPr>
      <xdr:spPr>
        <a:xfrm>
          <a:off x="20167111" y="12983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49898</xdr:rowOff>
    </xdr:from>
    <xdr:to>
      <xdr:col>102</xdr:col>
      <xdr:colOff>114300</xdr:colOff>
      <xdr:row>77</xdr:row>
      <xdr:rowOff>72206</xdr:rowOff>
    </xdr:to>
    <xdr:cxnSp macro="">
      <xdr:nvCxnSpPr>
        <xdr:cNvPr id="866" name="直線コネクタ 865"/>
        <xdr:cNvCxnSpPr/>
      </xdr:nvCxnSpPr>
      <xdr:spPr>
        <a:xfrm>
          <a:off x="18656300" y="13251548"/>
          <a:ext cx="889000" cy="22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146698</xdr:rowOff>
    </xdr:from>
    <xdr:to>
      <xdr:col>102</xdr:col>
      <xdr:colOff>165100</xdr:colOff>
      <xdr:row>77</xdr:row>
      <xdr:rowOff>76848</xdr:rowOff>
    </xdr:to>
    <xdr:sp macro="" textlink="">
      <xdr:nvSpPr>
        <xdr:cNvPr id="867" name="フローチャート: 判断 866"/>
        <xdr:cNvSpPr/>
      </xdr:nvSpPr>
      <xdr:spPr>
        <a:xfrm>
          <a:off x="19494500" y="1317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93375</xdr:rowOff>
    </xdr:from>
    <xdr:ext cx="534377" cy="259045"/>
    <xdr:sp macro="" textlink="">
      <xdr:nvSpPr>
        <xdr:cNvPr id="868" name="テキスト ボックス 867"/>
        <xdr:cNvSpPr txBox="1"/>
      </xdr:nvSpPr>
      <xdr:spPr>
        <a:xfrm>
          <a:off x="19278111" y="12952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120656</xdr:rowOff>
    </xdr:from>
    <xdr:to>
      <xdr:col>98</xdr:col>
      <xdr:colOff>38100</xdr:colOff>
      <xdr:row>77</xdr:row>
      <xdr:rowOff>50806</xdr:rowOff>
    </xdr:to>
    <xdr:sp macro="" textlink="">
      <xdr:nvSpPr>
        <xdr:cNvPr id="869" name="フローチャート: 判断 868"/>
        <xdr:cNvSpPr/>
      </xdr:nvSpPr>
      <xdr:spPr>
        <a:xfrm>
          <a:off x="18605500" y="13150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67333</xdr:rowOff>
    </xdr:from>
    <xdr:ext cx="534377" cy="259045"/>
    <xdr:sp macro="" textlink="">
      <xdr:nvSpPr>
        <xdr:cNvPr id="870" name="テキスト ボックス 869"/>
        <xdr:cNvSpPr txBox="1"/>
      </xdr:nvSpPr>
      <xdr:spPr>
        <a:xfrm>
          <a:off x="18389111" y="12926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1" name="テキスト ボックス 87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2" name="テキスト ボックス 87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3" name="テキスト ボックス 87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4" name="テキスト ボックス 87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5" name="テキスト ボックス 87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123704</xdr:rowOff>
    </xdr:from>
    <xdr:to>
      <xdr:col>116</xdr:col>
      <xdr:colOff>114300</xdr:colOff>
      <xdr:row>78</xdr:row>
      <xdr:rowOff>53854</xdr:rowOff>
    </xdr:to>
    <xdr:sp macro="" textlink="">
      <xdr:nvSpPr>
        <xdr:cNvPr id="876" name="楕円 875"/>
        <xdr:cNvSpPr/>
      </xdr:nvSpPr>
      <xdr:spPr>
        <a:xfrm>
          <a:off x="22110700" y="13325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102131</xdr:rowOff>
    </xdr:from>
    <xdr:ext cx="534377" cy="259045"/>
    <xdr:sp macro="" textlink="">
      <xdr:nvSpPr>
        <xdr:cNvPr id="877" name="繰出金該当値テキスト"/>
        <xdr:cNvSpPr txBox="1"/>
      </xdr:nvSpPr>
      <xdr:spPr>
        <a:xfrm>
          <a:off x="22212300" y="13303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122465</xdr:rowOff>
    </xdr:from>
    <xdr:to>
      <xdr:col>112</xdr:col>
      <xdr:colOff>38100</xdr:colOff>
      <xdr:row>78</xdr:row>
      <xdr:rowOff>52615</xdr:rowOff>
    </xdr:to>
    <xdr:sp macro="" textlink="">
      <xdr:nvSpPr>
        <xdr:cNvPr id="878" name="楕円 877"/>
        <xdr:cNvSpPr/>
      </xdr:nvSpPr>
      <xdr:spPr>
        <a:xfrm>
          <a:off x="21272500" y="1332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43742</xdr:rowOff>
    </xdr:from>
    <xdr:ext cx="534377" cy="259045"/>
    <xdr:sp macro="" textlink="">
      <xdr:nvSpPr>
        <xdr:cNvPr id="879" name="テキスト ボックス 878"/>
        <xdr:cNvSpPr txBox="1"/>
      </xdr:nvSpPr>
      <xdr:spPr>
        <a:xfrm>
          <a:off x="21056111" y="13416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130390</xdr:rowOff>
    </xdr:from>
    <xdr:to>
      <xdr:col>107</xdr:col>
      <xdr:colOff>101600</xdr:colOff>
      <xdr:row>78</xdr:row>
      <xdr:rowOff>60540</xdr:rowOff>
    </xdr:to>
    <xdr:sp macro="" textlink="">
      <xdr:nvSpPr>
        <xdr:cNvPr id="880" name="楕円 879"/>
        <xdr:cNvSpPr/>
      </xdr:nvSpPr>
      <xdr:spPr>
        <a:xfrm>
          <a:off x="20383500" y="1333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51667</xdr:rowOff>
    </xdr:from>
    <xdr:ext cx="534377" cy="259045"/>
    <xdr:sp macro="" textlink="">
      <xdr:nvSpPr>
        <xdr:cNvPr id="881" name="テキスト ボックス 880"/>
        <xdr:cNvSpPr txBox="1"/>
      </xdr:nvSpPr>
      <xdr:spPr>
        <a:xfrm>
          <a:off x="20167111" y="13424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21406</xdr:rowOff>
    </xdr:from>
    <xdr:to>
      <xdr:col>102</xdr:col>
      <xdr:colOff>165100</xdr:colOff>
      <xdr:row>77</xdr:row>
      <xdr:rowOff>123006</xdr:rowOff>
    </xdr:to>
    <xdr:sp macro="" textlink="">
      <xdr:nvSpPr>
        <xdr:cNvPr id="882" name="楕円 881"/>
        <xdr:cNvSpPr/>
      </xdr:nvSpPr>
      <xdr:spPr>
        <a:xfrm>
          <a:off x="19494500" y="13223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114133</xdr:rowOff>
    </xdr:from>
    <xdr:ext cx="534377" cy="259045"/>
    <xdr:sp macro="" textlink="">
      <xdr:nvSpPr>
        <xdr:cNvPr id="883" name="テキスト ボックス 882"/>
        <xdr:cNvSpPr txBox="1"/>
      </xdr:nvSpPr>
      <xdr:spPr>
        <a:xfrm>
          <a:off x="19278111" y="1331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170548</xdr:rowOff>
    </xdr:from>
    <xdr:to>
      <xdr:col>98</xdr:col>
      <xdr:colOff>38100</xdr:colOff>
      <xdr:row>77</xdr:row>
      <xdr:rowOff>100698</xdr:rowOff>
    </xdr:to>
    <xdr:sp macro="" textlink="">
      <xdr:nvSpPr>
        <xdr:cNvPr id="884" name="楕円 883"/>
        <xdr:cNvSpPr/>
      </xdr:nvSpPr>
      <xdr:spPr>
        <a:xfrm>
          <a:off x="18605500" y="13200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91825</xdr:rowOff>
    </xdr:from>
    <xdr:ext cx="534377" cy="259045"/>
    <xdr:sp macro="" textlink="">
      <xdr:nvSpPr>
        <xdr:cNvPr id="885" name="テキスト ボックス 884"/>
        <xdr:cNvSpPr txBox="1"/>
      </xdr:nvSpPr>
      <xdr:spPr>
        <a:xfrm>
          <a:off x="18389111" y="13293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6" name="正方形/長方形 88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7" name="正方形/長方形 88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8" name="正方形/長方形 88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9" name="正方形/長方形 88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0" name="正方形/長方形 88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1" name="正方形/長方形 89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2" name="正方形/長方形 89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3" name="正方形/長方形 89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4" name="テキスト ボックス 89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5" name="直線コネクタ 89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6" name="直線コネクタ 89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7" name="テキスト ボックス 89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8" name="直線コネクタ 89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9" name="テキスト ボックス 89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1" name="直線コネクタ 90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6" name="直線コネクタ 90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フローチャート: 判断 90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9" name="直線コネクタ 90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0" name="フローチャート: 判断 90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1" name="テキスト ボックス 910"/>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2" name="直線コネクタ 91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3" name="フローチャート: 判断 91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4" name="テキスト ボックス 913"/>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5" name="直線コネクタ 91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6" name="フローチャート: 判断 91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7" name="テキスト ボックス 916"/>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8" name="フローチャート: 判断 91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9" name="テキスト ボックス 918"/>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0" name="テキスト ボックス 91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1" name="テキスト ボックス 92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2" name="テキスト ボックス 92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3" name="テキスト ボックス 92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4" name="テキスト ボックス 92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5" name="楕円 92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7" name="楕円 92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8" name="テキスト ボックス 927"/>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9" name="楕円 92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0" name="テキスト ボックス 929"/>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1" name="楕円 93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2" name="テキスト ボックス 931"/>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3" name="楕円 93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4" name="テキスト ボックス 933"/>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5" name="正方形/長方形 93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6" name="正方形/長方形 93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7" name="テキスト ボックス 93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歳出決算総額は、住民一人当たり</a:t>
          </a:r>
          <a:r>
            <a:rPr kumimoji="1" lang="en-US" altLang="ja-JP" sz="1100">
              <a:solidFill>
                <a:schemeClr val="dk1"/>
              </a:solidFill>
              <a:effectLst/>
              <a:latin typeface="+mn-lt"/>
              <a:ea typeface="+mn-ea"/>
              <a:cs typeface="+mn-cs"/>
            </a:rPr>
            <a:t>491,603</a:t>
          </a:r>
          <a:r>
            <a:rPr kumimoji="1" lang="ja-JP" altLang="ja-JP" sz="1100">
              <a:solidFill>
                <a:schemeClr val="dk1"/>
              </a:solidFill>
              <a:effectLst/>
              <a:latin typeface="+mn-lt"/>
              <a:ea typeface="+mn-ea"/>
              <a:cs typeface="+mn-cs"/>
            </a:rPr>
            <a:t>円となっている。</a:t>
          </a:r>
          <a:endParaRPr lang="ja-JP" altLang="ja-JP" sz="1400">
            <a:effectLst/>
          </a:endParaRPr>
        </a:p>
        <a:p>
          <a:r>
            <a:rPr kumimoji="1" lang="ja-JP" altLang="ja-JP" sz="1100">
              <a:solidFill>
                <a:schemeClr val="dk1"/>
              </a:solidFill>
              <a:effectLst/>
              <a:latin typeface="+mn-lt"/>
              <a:ea typeface="+mn-ea"/>
              <a:cs typeface="+mn-cs"/>
            </a:rPr>
            <a:t>　主な構成項目である</a:t>
          </a:r>
          <a:r>
            <a:rPr kumimoji="1" lang="ja-JP" altLang="en-US" sz="1100">
              <a:solidFill>
                <a:schemeClr val="dk1"/>
              </a:solidFill>
              <a:effectLst/>
              <a:latin typeface="+mn-lt"/>
              <a:ea typeface="+mn-ea"/>
              <a:cs typeface="+mn-cs"/>
            </a:rPr>
            <a:t>扶助</a:t>
          </a:r>
          <a:r>
            <a:rPr kumimoji="1" lang="ja-JP" altLang="ja-JP" sz="1100">
              <a:solidFill>
                <a:schemeClr val="dk1"/>
              </a:solidFill>
              <a:effectLst/>
              <a:latin typeface="+mn-lt"/>
              <a:ea typeface="+mn-ea"/>
              <a:cs typeface="+mn-cs"/>
            </a:rPr>
            <a:t>費は</a:t>
          </a:r>
          <a:r>
            <a:rPr kumimoji="1" lang="ja-JP" altLang="en-US" sz="1100">
              <a:solidFill>
                <a:schemeClr val="dk1"/>
              </a:solidFill>
              <a:effectLst/>
              <a:latin typeface="+mn-lt"/>
              <a:ea typeface="+mn-ea"/>
              <a:cs typeface="+mn-cs"/>
            </a:rPr>
            <a:t>、住民税非課税世帯等臨時特別給付金</a:t>
          </a:r>
          <a:r>
            <a:rPr kumimoji="1" lang="ja-JP" altLang="ja-JP" sz="1100">
              <a:solidFill>
                <a:schemeClr val="dk1"/>
              </a:solidFill>
              <a:effectLst/>
              <a:latin typeface="+mn-lt"/>
              <a:ea typeface="+mn-ea"/>
              <a:cs typeface="+mn-cs"/>
            </a:rPr>
            <a:t>や</a:t>
          </a:r>
          <a:r>
            <a:rPr kumimoji="1" lang="ja-JP" altLang="en-US" sz="1100">
              <a:solidFill>
                <a:schemeClr val="dk1"/>
              </a:solidFill>
              <a:effectLst/>
              <a:latin typeface="+mn-lt"/>
              <a:ea typeface="+mn-ea"/>
              <a:cs typeface="+mn-cs"/>
            </a:rPr>
            <a:t>電力・ガス・食料品等価格高騰緊急支援給付金</a:t>
          </a:r>
          <a:r>
            <a:rPr kumimoji="1" lang="ja-JP" altLang="ja-JP" sz="1100">
              <a:solidFill>
                <a:schemeClr val="dk1"/>
              </a:solidFill>
              <a:effectLst/>
              <a:latin typeface="+mn-lt"/>
              <a:ea typeface="+mn-ea"/>
              <a:cs typeface="+mn-cs"/>
            </a:rPr>
            <a:t>が</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となったことで</a:t>
          </a:r>
          <a:r>
            <a:rPr kumimoji="1" lang="en-US" altLang="ja-JP" sz="1100">
              <a:solidFill>
                <a:schemeClr val="dk1"/>
              </a:solidFill>
              <a:effectLst/>
              <a:latin typeface="+mn-lt"/>
              <a:ea typeface="+mn-ea"/>
              <a:cs typeface="+mn-cs"/>
            </a:rPr>
            <a:t>0.8</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974</a:t>
          </a:r>
          <a:r>
            <a:rPr kumimoji="1" lang="ja-JP" altLang="ja-JP" sz="1100">
              <a:solidFill>
                <a:schemeClr val="dk1"/>
              </a:solidFill>
              <a:effectLst/>
              <a:latin typeface="+mn-lt"/>
              <a:ea typeface="+mn-ea"/>
              <a:cs typeface="+mn-cs"/>
            </a:rPr>
            <a:t>円）の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となっている。</a:t>
          </a:r>
          <a:r>
            <a:rPr kumimoji="1" lang="ja-JP" altLang="en-US" sz="1100">
              <a:solidFill>
                <a:schemeClr val="dk1"/>
              </a:solidFill>
              <a:effectLst/>
              <a:latin typeface="+mn-lt"/>
              <a:ea typeface="+mn-ea"/>
              <a:cs typeface="+mn-cs"/>
            </a:rPr>
            <a:t>普通建設事業</a:t>
          </a:r>
          <a:r>
            <a:rPr kumimoji="1" lang="ja-JP" altLang="ja-JP" sz="1100">
              <a:solidFill>
                <a:schemeClr val="dk1"/>
              </a:solidFill>
              <a:effectLst/>
              <a:latin typeface="+mn-lt"/>
              <a:ea typeface="+mn-ea"/>
              <a:cs typeface="+mn-cs"/>
            </a:rPr>
            <a:t>費は、</a:t>
          </a:r>
          <a:r>
            <a:rPr kumimoji="1" lang="ja-JP" altLang="en-US" sz="1100">
              <a:solidFill>
                <a:schemeClr val="dk1"/>
              </a:solidFill>
              <a:effectLst/>
              <a:latin typeface="+mn-lt"/>
              <a:ea typeface="+mn-ea"/>
              <a:cs typeface="+mn-cs"/>
            </a:rPr>
            <a:t>古堅南小学校新増改築事業</a:t>
          </a:r>
          <a:r>
            <a:rPr kumimoji="1" lang="ja-JP" altLang="ja-JP" sz="1100">
              <a:solidFill>
                <a:schemeClr val="dk1"/>
              </a:solidFill>
              <a:effectLst/>
              <a:latin typeface="+mn-lt"/>
              <a:ea typeface="+mn-ea"/>
              <a:cs typeface="+mn-cs"/>
            </a:rPr>
            <a:t>の増によ</a:t>
          </a:r>
          <a:r>
            <a:rPr kumimoji="1" lang="ja-JP" altLang="en-US" sz="1100">
              <a:solidFill>
                <a:schemeClr val="dk1"/>
              </a:solidFill>
              <a:effectLst/>
              <a:latin typeface="+mn-lt"/>
              <a:ea typeface="+mn-ea"/>
              <a:cs typeface="+mn-cs"/>
            </a:rPr>
            <a:t>り</a:t>
          </a:r>
          <a:r>
            <a:rPr kumimoji="1" lang="en-US" altLang="ja-JP" sz="1100">
              <a:solidFill>
                <a:schemeClr val="dk1"/>
              </a:solidFill>
              <a:effectLst/>
              <a:latin typeface="+mn-lt"/>
              <a:ea typeface="+mn-ea"/>
              <a:cs typeface="+mn-cs"/>
            </a:rPr>
            <a:t>21.2</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12,788</a:t>
          </a:r>
          <a:r>
            <a:rPr kumimoji="1" lang="ja-JP" altLang="ja-JP" sz="1100">
              <a:solidFill>
                <a:schemeClr val="dk1"/>
              </a:solidFill>
              <a:effectLst/>
              <a:latin typeface="+mn-lt"/>
              <a:ea typeface="+mn-ea"/>
              <a:cs typeface="+mn-cs"/>
            </a:rPr>
            <a:t>円）の増となっている。また、積立金は公共施設建設基金積立金や学校建設基金積立金の増により、</a:t>
          </a:r>
          <a:r>
            <a:rPr kumimoji="1" lang="en-US" altLang="ja-JP" sz="1100">
              <a:solidFill>
                <a:schemeClr val="dk1"/>
              </a:solidFill>
              <a:effectLst/>
              <a:latin typeface="+mn-lt"/>
              <a:ea typeface="+mn-ea"/>
              <a:cs typeface="+mn-cs"/>
            </a:rPr>
            <a:t>0.9</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515</a:t>
          </a:r>
          <a:r>
            <a:rPr kumimoji="1" lang="ja-JP" altLang="ja-JP" sz="1100">
              <a:solidFill>
                <a:schemeClr val="dk1"/>
              </a:solidFill>
              <a:effectLst/>
              <a:latin typeface="+mn-lt"/>
              <a:ea typeface="+mn-ea"/>
              <a:cs typeface="+mn-cs"/>
            </a:rPr>
            <a:t>円）の増となっている。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沖縄県読谷村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42,041
41,249
35.28
21,396,603
20,667,484
594,044
8,519,750
8,217,586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62738</xdr:rowOff>
    </xdr:from>
    <xdr:to>
      <xdr:col>24</xdr:col>
      <xdr:colOff>62865</xdr:colOff>
      <xdr:row>38</xdr:row>
      <xdr:rowOff>53975</xdr:rowOff>
    </xdr:to>
    <xdr:cxnSp macro="">
      <xdr:nvCxnSpPr>
        <xdr:cNvPr id="56" name="直線コネクタ 55"/>
        <xdr:cNvCxnSpPr/>
      </xdr:nvCxnSpPr>
      <xdr:spPr>
        <a:xfrm flipV="1">
          <a:off x="4633595" y="5206238"/>
          <a:ext cx="1270" cy="1362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57802</xdr:rowOff>
    </xdr:from>
    <xdr:ext cx="469744" cy="259045"/>
    <xdr:sp macro="" textlink="">
      <xdr:nvSpPr>
        <xdr:cNvPr id="57" name="議会費最小値テキスト"/>
        <xdr:cNvSpPr txBox="1"/>
      </xdr:nvSpPr>
      <xdr:spPr>
        <a:xfrm>
          <a:off x="4686300" y="657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53975</xdr:rowOff>
    </xdr:from>
    <xdr:to>
      <xdr:col>24</xdr:col>
      <xdr:colOff>152400</xdr:colOff>
      <xdr:row>38</xdr:row>
      <xdr:rowOff>53975</xdr:rowOff>
    </xdr:to>
    <xdr:cxnSp macro="">
      <xdr:nvCxnSpPr>
        <xdr:cNvPr id="58" name="直線コネクタ 57"/>
        <xdr:cNvCxnSpPr/>
      </xdr:nvCxnSpPr>
      <xdr:spPr>
        <a:xfrm>
          <a:off x="4546600" y="6569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9415</xdr:rowOff>
    </xdr:from>
    <xdr:ext cx="469744" cy="259045"/>
    <xdr:sp macro="" textlink="">
      <xdr:nvSpPr>
        <xdr:cNvPr id="59" name="議会費最大値テキスト"/>
        <xdr:cNvSpPr txBox="1"/>
      </xdr:nvSpPr>
      <xdr:spPr>
        <a:xfrm>
          <a:off x="4686300" y="4981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62738</xdr:rowOff>
    </xdr:from>
    <xdr:to>
      <xdr:col>24</xdr:col>
      <xdr:colOff>152400</xdr:colOff>
      <xdr:row>30</xdr:row>
      <xdr:rowOff>62738</xdr:rowOff>
    </xdr:to>
    <xdr:cxnSp macro="">
      <xdr:nvCxnSpPr>
        <xdr:cNvPr id="60" name="直線コネクタ 59"/>
        <xdr:cNvCxnSpPr/>
      </xdr:nvCxnSpPr>
      <xdr:spPr>
        <a:xfrm>
          <a:off x="4546600" y="5206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9017</xdr:rowOff>
    </xdr:from>
    <xdr:to>
      <xdr:col>24</xdr:col>
      <xdr:colOff>63500</xdr:colOff>
      <xdr:row>36</xdr:row>
      <xdr:rowOff>41783</xdr:rowOff>
    </xdr:to>
    <xdr:cxnSp macro="">
      <xdr:nvCxnSpPr>
        <xdr:cNvPr id="61" name="直線コネクタ 60"/>
        <xdr:cNvCxnSpPr/>
      </xdr:nvCxnSpPr>
      <xdr:spPr>
        <a:xfrm>
          <a:off x="3797300" y="6181217"/>
          <a:ext cx="838200" cy="32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52722</xdr:rowOff>
    </xdr:from>
    <xdr:ext cx="469744" cy="259045"/>
    <xdr:sp macro="" textlink="">
      <xdr:nvSpPr>
        <xdr:cNvPr id="62" name="議会費平均値テキスト"/>
        <xdr:cNvSpPr txBox="1"/>
      </xdr:nvSpPr>
      <xdr:spPr>
        <a:xfrm>
          <a:off x="4686300" y="58820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29845</xdr:rowOff>
    </xdr:from>
    <xdr:to>
      <xdr:col>24</xdr:col>
      <xdr:colOff>114300</xdr:colOff>
      <xdr:row>35</xdr:row>
      <xdr:rowOff>131445</xdr:rowOff>
    </xdr:to>
    <xdr:sp macro="" textlink="">
      <xdr:nvSpPr>
        <xdr:cNvPr id="63" name="フローチャート: 判断 62"/>
        <xdr:cNvSpPr/>
      </xdr:nvSpPr>
      <xdr:spPr>
        <a:xfrm>
          <a:off x="4584700" y="603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160274</xdr:rowOff>
    </xdr:from>
    <xdr:to>
      <xdr:col>19</xdr:col>
      <xdr:colOff>177800</xdr:colOff>
      <xdr:row>36</xdr:row>
      <xdr:rowOff>9017</xdr:rowOff>
    </xdr:to>
    <xdr:cxnSp macro="">
      <xdr:nvCxnSpPr>
        <xdr:cNvPr id="64" name="直線コネクタ 63"/>
        <xdr:cNvCxnSpPr/>
      </xdr:nvCxnSpPr>
      <xdr:spPr>
        <a:xfrm>
          <a:off x="2908300" y="6161024"/>
          <a:ext cx="889000" cy="20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30607</xdr:rowOff>
    </xdr:from>
    <xdr:to>
      <xdr:col>20</xdr:col>
      <xdr:colOff>38100</xdr:colOff>
      <xdr:row>35</xdr:row>
      <xdr:rowOff>132207</xdr:rowOff>
    </xdr:to>
    <xdr:sp macro="" textlink="">
      <xdr:nvSpPr>
        <xdr:cNvPr id="65" name="フローチャート: 判断 64"/>
        <xdr:cNvSpPr/>
      </xdr:nvSpPr>
      <xdr:spPr>
        <a:xfrm>
          <a:off x="3746500" y="6031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148734</xdr:rowOff>
    </xdr:from>
    <xdr:ext cx="469744" cy="259045"/>
    <xdr:sp macro="" textlink="">
      <xdr:nvSpPr>
        <xdr:cNvPr id="66" name="テキスト ボックス 65"/>
        <xdr:cNvSpPr txBox="1"/>
      </xdr:nvSpPr>
      <xdr:spPr>
        <a:xfrm>
          <a:off x="3562428" y="5806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117602</xdr:rowOff>
    </xdr:from>
    <xdr:to>
      <xdr:col>15</xdr:col>
      <xdr:colOff>50800</xdr:colOff>
      <xdr:row>35</xdr:row>
      <xdr:rowOff>160274</xdr:rowOff>
    </xdr:to>
    <xdr:cxnSp macro="">
      <xdr:nvCxnSpPr>
        <xdr:cNvPr id="67" name="直線コネクタ 66"/>
        <xdr:cNvCxnSpPr/>
      </xdr:nvCxnSpPr>
      <xdr:spPr>
        <a:xfrm>
          <a:off x="2019300" y="6118352"/>
          <a:ext cx="889000" cy="42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30988</xdr:rowOff>
    </xdr:from>
    <xdr:to>
      <xdr:col>15</xdr:col>
      <xdr:colOff>101600</xdr:colOff>
      <xdr:row>35</xdr:row>
      <xdr:rowOff>132588</xdr:rowOff>
    </xdr:to>
    <xdr:sp macro="" textlink="">
      <xdr:nvSpPr>
        <xdr:cNvPr id="68" name="フローチャート: 判断 67"/>
        <xdr:cNvSpPr/>
      </xdr:nvSpPr>
      <xdr:spPr>
        <a:xfrm>
          <a:off x="2857500" y="603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149115</xdr:rowOff>
    </xdr:from>
    <xdr:ext cx="469744" cy="259045"/>
    <xdr:sp macro="" textlink="">
      <xdr:nvSpPr>
        <xdr:cNvPr id="69" name="テキスト ボックス 68"/>
        <xdr:cNvSpPr txBox="1"/>
      </xdr:nvSpPr>
      <xdr:spPr>
        <a:xfrm>
          <a:off x="2673428" y="5806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117602</xdr:rowOff>
    </xdr:from>
    <xdr:to>
      <xdr:col>10</xdr:col>
      <xdr:colOff>114300</xdr:colOff>
      <xdr:row>35</xdr:row>
      <xdr:rowOff>154178</xdr:rowOff>
    </xdr:to>
    <xdr:cxnSp macro="">
      <xdr:nvCxnSpPr>
        <xdr:cNvPr id="70" name="直線コネクタ 69"/>
        <xdr:cNvCxnSpPr/>
      </xdr:nvCxnSpPr>
      <xdr:spPr>
        <a:xfrm flipV="1">
          <a:off x="1130300" y="611835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161290</xdr:rowOff>
    </xdr:from>
    <xdr:to>
      <xdr:col>10</xdr:col>
      <xdr:colOff>165100</xdr:colOff>
      <xdr:row>35</xdr:row>
      <xdr:rowOff>91440</xdr:rowOff>
    </xdr:to>
    <xdr:sp macro="" textlink="">
      <xdr:nvSpPr>
        <xdr:cNvPr id="71" name="フローチャート: 判断 70"/>
        <xdr:cNvSpPr/>
      </xdr:nvSpPr>
      <xdr:spPr>
        <a:xfrm>
          <a:off x="1968500" y="599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107967</xdr:rowOff>
    </xdr:from>
    <xdr:ext cx="469744" cy="259045"/>
    <xdr:sp macro="" textlink="">
      <xdr:nvSpPr>
        <xdr:cNvPr id="72" name="テキスト ボックス 71"/>
        <xdr:cNvSpPr txBox="1"/>
      </xdr:nvSpPr>
      <xdr:spPr>
        <a:xfrm>
          <a:off x="1784428" y="5765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165100</xdr:rowOff>
    </xdr:from>
    <xdr:to>
      <xdr:col>6</xdr:col>
      <xdr:colOff>38100</xdr:colOff>
      <xdr:row>35</xdr:row>
      <xdr:rowOff>95250</xdr:rowOff>
    </xdr:to>
    <xdr:sp macro="" textlink="">
      <xdr:nvSpPr>
        <xdr:cNvPr id="73" name="フローチャート: 判断 72"/>
        <xdr:cNvSpPr/>
      </xdr:nvSpPr>
      <xdr:spPr>
        <a:xfrm>
          <a:off x="10795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111777</xdr:rowOff>
    </xdr:from>
    <xdr:ext cx="469744" cy="259045"/>
    <xdr:sp macro="" textlink="">
      <xdr:nvSpPr>
        <xdr:cNvPr id="74" name="テキスト ボックス 73"/>
        <xdr:cNvSpPr txBox="1"/>
      </xdr:nvSpPr>
      <xdr:spPr>
        <a:xfrm>
          <a:off x="895428" y="576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162433</xdr:rowOff>
    </xdr:from>
    <xdr:to>
      <xdr:col>24</xdr:col>
      <xdr:colOff>114300</xdr:colOff>
      <xdr:row>36</xdr:row>
      <xdr:rowOff>92583</xdr:rowOff>
    </xdr:to>
    <xdr:sp macro="" textlink="">
      <xdr:nvSpPr>
        <xdr:cNvPr id="80" name="楕円 79"/>
        <xdr:cNvSpPr/>
      </xdr:nvSpPr>
      <xdr:spPr>
        <a:xfrm>
          <a:off x="4584700" y="6163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140860</xdr:rowOff>
    </xdr:from>
    <xdr:ext cx="469744" cy="259045"/>
    <xdr:sp macro="" textlink="">
      <xdr:nvSpPr>
        <xdr:cNvPr id="81" name="議会費該当値テキスト"/>
        <xdr:cNvSpPr txBox="1"/>
      </xdr:nvSpPr>
      <xdr:spPr>
        <a:xfrm>
          <a:off x="4686300" y="6141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129667</xdr:rowOff>
    </xdr:from>
    <xdr:to>
      <xdr:col>20</xdr:col>
      <xdr:colOff>38100</xdr:colOff>
      <xdr:row>36</xdr:row>
      <xdr:rowOff>59817</xdr:rowOff>
    </xdr:to>
    <xdr:sp macro="" textlink="">
      <xdr:nvSpPr>
        <xdr:cNvPr id="82" name="楕円 81"/>
        <xdr:cNvSpPr/>
      </xdr:nvSpPr>
      <xdr:spPr>
        <a:xfrm>
          <a:off x="3746500" y="6130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50944</xdr:rowOff>
    </xdr:from>
    <xdr:ext cx="469744" cy="259045"/>
    <xdr:sp macro="" textlink="">
      <xdr:nvSpPr>
        <xdr:cNvPr id="83" name="テキスト ボックス 82"/>
        <xdr:cNvSpPr txBox="1"/>
      </xdr:nvSpPr>
      <xdr:spPr>
        <a:xfrm>
          <a:off x="3562428" y="6223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109474</xdr:rowOff>
    </xdr:from>
    <xdr:to>
      <xdr:col>15</xdr:col>
      <xdr:colOff>101600</xdr:colOff>
      <xdr:row>36</xdr:row>
      <xdr:rowOff>39624</xdr:rowOff>
    </xdr:to>
    <xdr:sp macro="" textlink="">
      <xdr:nvSpPr>
        <xdr:cNvPr id="84" name="楕円 83"/>
        <xdr:cNvSpPr/>
      </xdr:nvSpPr>
      <xdr:spPr>
        <a:xfrm>
          <a:off x="2857500" y="6110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30751</xdr:rowOff>
    </xdr:from>
    <xdr:ext cx="469744" cy="259045"/>
    <xdr:sp macro="" textlink="">
      <xdr:nvSpPr>
        <xdr:cNvPr id="85" name="テキスト ボックス 84"/>
        <xdr:cNvSpPr txBox="1"/>
      </xdr:nvSpPr>
      <xdr:spPr>
        <a:xfrm>
          <a:off x="2673428" y="6202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66802</xdr:rowOff>
    </xdr:from>
    <xdr:to>
      <xdr:col>10</xdr:col>
      <xdr:colOff>165100</xdr:colOff>
      <xdr:row>35</xdr:row>
      <xdr:rowOff>168402</xdr:rowOff>
    </xdr:to>
    <xdr:sp macro="" textlink="">
      <xdr:nvSpPr>
        <xdr:cNvPr id="86" name="楕円 85"/>
        <xdr:cNvSpPr/>
      </xdr:nvSpPr>
      <xdr:spPr>
        <a:xfrm>
          <a:off x="1968500" y="6067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159529</xdr:rowOff>
    </xdr:from>
    <xdr:ext cx="469744" cy="259045"/>
    <xdr:sp macro="" textlink="">
      <xdr:nvSpPr>
        <xdr:cNvPr id="87" name="テキスト ボックス 86"/>
        <xdr:cNvSpPr txBox="1"/>
      </xdr:nvSpPr>
      <xdr:spPr>
        <a:xfrm>
          <a:off x="1784428" y="6160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103378</xdr:rowOff>
    </xdr:from>
    <xdr:to>
      <xdr:col>6</xdr:col>
      <xdr:colOff>38100</xdr:colOff>
      <xdr:row>36</xdr:row>
      <xdr:rowOff>33528</xdr:rowOff>
    </xdr:to>
    <xdr:sp macro="" textlink="">
      <xdr:nvSpPr>
        <xdr:cNvPr id="88" name="楕円 87"/>
        <xdr:cNvSpPr/>
      </xdr:nvSpPr>
      <xdr:spPr>
        <a:xfrm>
          <a:off x="1079500" y="6104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24655</xdr:rowOff>
    </xdr:from>
    <xdr:ext cx="469744" cy="259045"/>
    <xdr:sp macro="" textlink="">
      <xdr:nvSpPr>
        <xdr:cNvPr id="89" name="テキスト ボックス 88"/>
        <xdr:cNvSpPr txBox="1"/>
      </xdr:nvSpPr>
      <xdr:spPr>
        <a:xfrm>
          <a:off x="895428" y="6196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7577</xdr:rowOff>
    </xdr:from>
    <xdr:to>
      <xdr:col>24</xdr:col>
      <xdr:colOff>62865</xdr:colOff>
      <xdr:row>58</xdr:row>
      <xdr:rowOff>114737</xdr:rowOff>
    </xdr:to>
    <xdr:cxnSp macro="">
      <xdr:nvCxnSpPr>
        <xdr:cNvPr id="113" name="直線コネクタ 112"/>
        <xdr:cNvCxnSpPr/>
      </xdr:nvCxnSpPr>
      <xdr:spPr>
        <a:xfrm flipV="1">
          <a:off x="4633595" y="8580077"/>
          <a:ext cx="1270" cy="147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118564</xdr:rowOff>
    </xdr:from>
    <xdr:ext cx="534377" cy="259045"/>
    <xdr:sp macro="" textlink="">
      <xdr:nvSpPr>
        <xdr:cNvPr id="114" name="総務費最小値テキスト"/>
        <xdr:cNvSpPr txBox="1"/>
      </xdr:nvSpPr>
      <xdr:spPr>
        <a:xfrm>
          <a:off x="4686300" y="10062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114737</xdr:rowOff>
    </xdr:from>
    <xdr:to>
      <xdr:col>24</xdr:col>
      <xdr:colOff>152400</xdr:colOff>
      <xdr:row>58</xdr:row>
      <xdr:rowOff>114737</xdr:rowOff>
    </xdr:to>
    <xdr:cxnSp macro="">
      <xdr:nvCxnSpPr>
        <xdr:cNvPr id="115" name="直線コネクタ 114"/>
        <xdr:cNvCxnSpPr/>
      </xdr:nvCxnSpPr>
      <xdr:spPr>
        <a:xfrm>
          <a:off x="4546600" y="10058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125704</xdr:rowOff>
    </xdr:from>
    <xdr:ext cx="599010" cy="259045"/>
    <xdr:sp macro="" textlink="">
      <xdr:nvSpPr>
        <xdr:cNvPr id="116" name="総務費最大値テキスト"/>
        <xdr:cNvSpPr txBox="1"/>
      </xdr:nvSpPr>
      <xdr:spPr>
        <a:xfrm>
          <a:off x="4686300" y="8355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414,678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7577</xdr:rowOff>
    </xdr:from>
    <xdr:to>
      <xdr:col>24</xdr:col>
      <xdr:colOff>152400</xdr:colOff>
      <xdr:row>50</xdr:row>
      <xdr:rowOff>7577</xdr:rowOff>
    </xdr:to>
    <xdr:cxnSp macro="">
      <xdr:nvCxnSpPr>
        <xdr:cNvPr id="117" name="直線コネクタ 116"/>
        <xdr:cNvCxnSpPr/>
      </xdr:nvCxnSpPr>
      <xdr:spPr>
        <a:xfrm>
          <a:off x="4546600" y="8580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159600</xdr:rowOff>
    </xdr:from>
    <xdr:to>
      <xdr:col>24</xdr:col>
      <xdr:colOff>63500</xdr:colOff>
      <xdr:row>57</xdr:row>
      <xdr:rowOff>17490</xdr:rowOff>
    </xdr:to>
    <xdr:cxnSp macro="">
      <xdr:nvCxnSpPr>
        <xdr:cNvPr id="118" name="直線コネクタ 117"/>
        <xdr:cNvCxnSpPr/>
      </xdr:nvCxnSpPr>
      <xdr:spPr>
        <a:xfrm>
          <a:off x="3797300" y="9760800"/>
          <a:ext cx="838200" cy="29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47256</xdr:rowOff>
    </xdr:from>
    <xdr:ext cx="534377" cy="259045"/>
    <xdr:sp macro="" textlink="">
      <xdr:nvSpPr>
        <xdr:cNvPr id="119" name="総務費平均値テキスト"/>
        <xdr:cNvSpPr txBox="1"/>
      </xdr:nvSpPr>
      <xdr:spPr>
        <a:xfrm>
          <a:off x="4686300" y="9819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68829</xdr:rowOff>
    </xdr:from>
    <xdr:to>
      <xdr:col>24</xdr:col>
      <xdr:colOff>114300</xdr:colOff>
      <xdr:row>57</xdr:row>
      <xdr:rowOff>170429</xdr:rowOff>
    </xdr:to>
    <xdr:sp macro="" textlink="">
      <xdr:nvSpPr>
        <xdr:cNvPr id="120" name="フローチャート: 判断 119"/>
        <xdr:cNvSpPr/>
      </xdr:nvSpPr>
      <xdr:spPr>
        <a:xfrm>
          <a:off x="4584700" y="9841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52481</xdr:rowOff>
    </xdr:from>
    <xdr:to>
      <xdr:col>19</xdr:col>
      <xdr:colOff>177800</xdr:colOff>
      <xdr:row>56</xdr:row>
      <xdr:rowOff>159600</xdr:rowOff>
    </xdr:to>
    <xdr:cxnSp macro="">
      <xdr:nvCxnSpPr>
        <xdr:cNvPr id="121" name="直線コネクタ 120"/>
        <xdr:cNvCxnSpPr/>
      </xdr:nvCxnSpPr>
      <xdr:spPr>
        <a:xfrm>
          <a:off x="2908300" y="9482231"/>
          <a:ext cx="889000" cy="278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60892</xdr:rowOff>
    </xdr:from>
    <xdr:to>
      <xdr:col>20</xdr:col>
      <xdr:colOff>38100</xdr:colOff>
      <xdr:row>57</xdr:row>
      <xdr:rowOff>162492</xdr:rowOff>
    </xdr:to>
    <xdr:sp macro="" textlink="">
      <xdr:nvSpPr>
        <xdr:cNvPr id="122" name="フローチャート: 判断 121"/>
        <xdr:cNvSpPr/>
      </xdr:nvSpPr>
      <xdr:spPr>
        <a:xfrm>
          <a:off x="3746500" y="9833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153619</xdr:rowOff>
    </xdr:from>
    <xdr:ext cx="534377" cy="259045"/>
    <xdr:sp macro="" textlink="">
      <xdr:nvSpPr>
        <xdr:cNvPr id="123" name="テキスト ボックス 122"/>
        <xdr:cNvSpPr txBox="1"/>
      </xdr:nvSpPr>
      <xdr:spPr>
        <a:xfrm>
          <a:off x="3530111" y="9926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52481</xdr:rowOff>
    </xdr:from>
    <xdr:to>
      <xdr:col>15</xdr:col>
      <xdr:colOff>50800</xdr:colOff>
      <xdr:row>57</xdr:row>
      <xdr:rowOff>139354</xdr:rowOff>
    </xdr:to>
    <xdr:cxnSp macro="">
      <xdr:nvCxnSpPr>
        <xdr:cNvPr id="124" name="直線コネクタ 123"/>
        <xdr:cNvCxnSpPr/>
      </xdr:nvCxnSpPr>
      <xdr:spPr>
        <a:xfrm flipV="1">
          <a:off x="2019300" y="9482231"/>
          <a:ext cx="889000" cy="429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67636</xdr:rowOff>
    </xdr:from>
    <xdr:to>
      <xdr:col>15</xdr:col>
      <xdr:colOff>101600</xdr:colOff>
      <xdr:row>55</xdr:row>
      <xdr:rowOff>169236</xdr:rowOff>
    </xdr:to>
    <xdr:sp macro="" textlink="">
      <xdr:nvSpPr>
        <xdr:cNvPr id="125" name="フローチャート: 判断 124"/>
        <xdr:cNvSpPr/>
      </xdr:nvSpPr>
      <xdr:spPr>
        <a:xfrm>
          <a:off x="2857500" y="949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160363</xdr:rowOff>
    </xdr:from>
    <xdr:ext cx="599010" cy="259045"/>
    <xdr:sp macro="" textlink="">
      <xdr:nvSpPr>
        <xdr:cNvPr id="126" name="テキスト ボックス 125"/>
        <xdr:cNvSpPr txBox="1"/>
      </xdr:nvSpPr>
      <xdr:spPr>
        <a:xfrm>
          <a:off x="2608795" y="9590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126765</xdr:rowOff>
    </xdr:from>
    <xdr:to>
      <xdr:col>10</xdr:col>
      <xdr:colOff>114300</xdr:colOff>
      <xdr:row>57</xdr:row>
      <xdr:rowOff>139354</xdr:rowOff>
    </xdr:to>
    <xdr:cxnSp macro="">
      <xdr:nvCxnSpPr>
        <xdr:cNvPr id="127" name="直線コネクタ 126"/>
        <xdr:cNvCxnSpPr/>
      </xdr:nvCxnSpPr>
      <xdr:spPr>
        <a:xfrm>
          <a:off x="1130300" y="9899415"/>
          <a:ext cx="889000" cy="12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130509</xdr:rowOff>
    </xdr:from>
    <xdr:to>
      <xdr:col>10</xdr:col>
      <xdr:colOff>165100</xdr:colOff>
      <xdr:row>58</xdr:row>
      <xdr:rowOff>60659</xdr:rowOff>
    </xdr:to>
    <xdr:sp macro="" textlink="">
      <xdr:nvSpPr>
        <xdr:cNvPr id="128" name="フローチャート: 判断 127"/>
        <xdr:cNvSpPr/>
      </xdr:nvSpPr>
      <xdr:spPr>
        <a:xfrm>
          <a:off x="1968500" y="990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51786</xdr:rowOff>
    </xdr:from>
    <xdr:ext cx="534377" cy="259045"/>
    <xdr:sp macro="" textlink="">
      <xdr:nvSpPr>
        <xdr:cNvPr id="129" name="テキスト ボックス 128"/>
        <xdr:cNvSpPr txBox="1"/>
      </xdr:nvSpPr>
      <xdr:spPr>
        <a:xfrm>
          <a:off x="1752111" y="9995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88176</xdr:rowOff>
    </xdr:from>
    <xdr:to>
      <xdr:col>6</xdr:col>
      <xdr:colOff>38100</xdr:colOff>
      <xdr:row>58</xdr:row>
      <xdr:rowOff>18326</xdr:rowOff>
    </xdr:to>
    <xdr:sp macro="" textlink="">
      <xdr:nvSpPr>
        <xdr:cNvPr id="130" name="フローチャート: 判断 129"/>
        <xdr:cNvSpPr/>
      </xdr:nvSpPr>
      <xdr:spPr>
        <a:xfrm>
          <a:off x="1079500" y="986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9453</xdr:rowOff>
    </xdr:from>
    <xdr:ext cx="534377" cy="259045"/>
    <xdr:sp macro="" textlink="">
      <xdr:nvSpPr>
        <xdr:cNvPr id="131" name="テキスト ボックス 130"/>
        <xdr:cNvSpPr txBox="1"/>
      </xdr:nvSpPr>
      <xdr:spPr>
        <a:xfrm>
          <a:off x="863111" y="9953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138140</xdr:rowOff>
    </xdr:from>
    <xdr:to>
      <xdr:col>24</xdr:col>
      <xdr:colOff>114300</xdr:colOff>
      <xdr:row>57</xdr:row>
      <xdr:rowOff>68290</xdr:rowOff>
    </xdr:to>
    <xdr:sp macro="" textlink="">
      <xdr:nvSpPr>
        <xdr:cNvPr id="137" name="楕円 136"/>
        <xdr:cNvSpPr/>
      </xdr:nvSpPr>
      <xdr:spPr>
        <a:xfrm>
          <a:off x="4584700" y="973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161017</xdr:rowOff>
    </xdr:from>
    <xdr:ext cx="534377" cy="259045"/>
    <xdr:sp macro="" textlink="">
      <xdr:nvSpPr>
        <xdr:cNvPr id="138" name="総務費該当値テキスト"/>
        <xdr:cNvSpPr txBox="1"/>
      </xdr:nvSpPr>
      <xdr:spPr>
        <a:xfrm>
          <a:off x="4686300" y="9590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108800</xdr:rowOff>
    </xdr:from>
    <xdr:to>
      <xdr:col>20</xdr:col>
      <xdr:colOff>38100</xdr:colOff>
      <xdr:row>57</xdr:row>
      <xdr:rowOff>38950</xdr:rowOff>
    </xdr:to>
    <xdr:sp macro="" textlink="">
      <xdr:nvSpPr>
        <xdr:cNvPr id="139" name="楕円 138"/>
        <xdr:cNvSpPr/>
      </xdr:nvSpPr>
      <xdr:spPr>
        <a:xfrm>
          <a:off x="3746500" y="971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55477</xdr:rowOff>
    </xdr:from>
    <xdr:ext cx="599010" cy="259045"/>
    <xdr:sp macro="" textlink="">
      <xdr:nvSpPr>
        <xdr:cNvPr id="140" name="テキスト ボックス 139"/>
        <xdr:cNvSpPr txBox="1"/>
      </xdr:nvSpPr>
      <xdr:spPr>
        <a:xfrm>
          <a:off x="3497795" y="9485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1681</xdr:rowOff>
    </xdr:from>
    <xdr:to>
      <xdr:col>15</xdr:col>
      <xdr:colOff>101600</xdr:colOff>
      <xdr:row>55</xdr:row>
      <xdr:rowOff>103281</xdr:rowOff>
    </xdr:to>
    <xdr:sp macro="" textlink="">
      <xdr:nvSpPr>
        <xdr:cNvPr id="141" name="楕円 140"/>
        <xdr:cNvSpPr/>
      </xdr:nvSpPr>
      <xdr:spPr>
        <a:xfrm>
          <a:off x="2857500" y="9431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119808</xdr:rowOff>
    </xdr:from>
    <xdr:ext cx="599010" cy="259045"/>
    <xdr:sp macro="" textlink="">
      <xdr:nvSpPr>
        <xdr:cNvPr id="142" name="テキスト ボックス 141"/>
        <xdr:cNvSpPr txBox="1"/>
      </xdr:nvSpPr>
      <xdr:spPr>
        <a:xfrm>
          <a:off x="2608795" y="9206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88554</xdr:rowOff>
    </xdr:from>
    <xdr:to>
      <xdr:col>10</xdr:col>
      <xdr:colOff>165100</xdr:colOff>
      <xdr:row>58</xdr:row>
      <xdr:rowOff>18704</xdr:rowOff>
    </xdr:to>
    <xdr:sp macro="" textlink="">
      <xdr:nvSpPr>
        <xdr:cNvPr id="143" name="楕円 142"/>
        <xdr:cNvSpPr/>
      </xdr:nvSpPr>
      <xdr:spPr>
        <a:xfrm>
          <a:off x="1968500" y="9861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35231</xdr:rowOff>
    </xdr:from>
    <xdr:ext cx="534377" cy="259045"/>
    <xdr:sp macro="" textlink="">
      <xdr:nvSpPr>
        <xdr:cNvPr id="144" name="テキスト ボックス 143"/>
        <xdr:cNvSpPr txBox="1"/>
      </xdr:nvSpPr>
      <xdr:spPr>
        <a:xfrm>
          <a:off x="1752111" y="9636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75965</xdr:rowOff>
    </xdr:from>
    <xdr:to>
      <xdr:col>6</xdr:col>
      <xdr:colOff>38100</xdr:colOff>
      <xdr:row>58</xdr:row>
      <xdr:rowOff>6115</xdr:rowOff>
    </xdr:to>
    <xdr:sp macro="" textlink="">
      <xdr:nvSpPr>
        <xdr:cNvPr id="145" name="楕円 144"/>
        <xdr:cNvSpPr/>
      </xdr:nvSpPr>
      <xdr:spPr>
        <a:xfrm>
          <a:off x="1079500" y="984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22642</xdr:rowOff>
    </xdr:from>
    <xdr:ext cx="534377" cy="259045"/>
    <xdr:sp macro="" textlink="">
      <xdr:nvSpPr>
        <xdr:cNvPr id="146" name="テキスト ボックス 145"/>
        <xdr:cNvSpPr txBox="1"/>
      </xdr:nvSpPr>
      <xdr:spPr>
        <a:xfrm>
          <a:off x="863111" y="9623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155153</xdr:rowOff>
    </xdr:from>
    <xdr:to>
      <xdr:col>24</xdr:col>
      <xdr:colOff>62865</xdr:colOff>
      <xdr:row>78</xdr:row>
      <xdr:rowOff>99741</xdr:rowOff>
    </xdr:to>
    <xdr:cxnSp macro="">
      <xdr:nvCxnSpPr>
        <xdr:cNvPr id="171" name="直線コネクタ 170"/>
        <xdr:cNvCxnSpPr/>
      </xdr:nvCxnSpPr>
      <xdr:spPr>
        <a:xfrm flipV="1">
          <a:off x="4633595" y="12328103"/>
          <a:ext cx="1270" cy="114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103568</xdr:rowOff>
    </xdr:from>
    <xdr:ext cx="599010" cy="259045"/>
    <xdr:sp macro="" textlink="">
      <xdr:nvSpPr>
        <xdr:cNvPr id="172" name="民生費最小値テキスト"/>
        <xdr:cNvSpPr txBox="1"/>
      </xdr:nvSpPr>
      <xdr:spPr>
        <a:xfrm>
          <a:off x="4686300" y="13476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99741</xdr:rowOff>
    </xdr:from>
    <xdr:to>
      <xdr:col>24</xdr:col>
      <xdr:colOff>152400</xdr:colOff>
      <xdr:row>78</xdr:row>
      <xdr:rowOff>99741</xdr:rowOff>
    </xdr:to>
    <xdr:cxnSp macro="">
      <xdr:nvCxnSpPr>
        <xdr:cNvPr id="173" name="直線コネクタ 172"/>
        <xdr:cNvCxnSpPr/>
      </xdr:nvCxnSpPr>
      <xdr:spPr>
        <a:xfrm>
          <a:off x="4546600" y="13472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101830</xdr:rowOff>
    </xdr:from>
    <xdr:ext cx="599010" cy="259045"/>
    <xdr:sp macro="" textlink="">
      <xdr:nvSpPr>
        <xdr:cNvPr id="174" name="民生費最大値テキスト"/>
        <xdr:cNvSpPr txBox="1"/>
      </xdr:nvSpPr>
      <xdr:spPr>
        <a:xfrm>
          <a:off x="4686300" y="12103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265,472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155153</xdr:rowOff>
    </xdr:from>
    <xdr:to>
      <xdr:col>24</xdr:col>
      <xdr:colOff>152400</xdr:colOff>
      <xdr:row>71</xdr:row>
      <xdr:rowOff>155153</xdr:rowOff>
    </xdr:to>
    <xdr:cxnSp macro="">
      <xdr:nvCxnSpPr>
        <xdr:cNvPr id="175" name="直線コネクタ 174"/>
        <xdr:cNvCxnSpPr/>
      </xdr:nvCxnSpPr>
      <xdr:spPr>
        <a:xfrm>
          <a:off x="4546600" y="12328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138237</xdr:rowOff>
    </xdr:from>
    <xdr:to>
      <xdr:col>24</xdr:col>
      <xdr:colOff>63500</xdr:colOff>
      <xdr:row>76</xdr:row>
      <xdr:rowOff>10754</xdr:rowOff>
    </xdr:to>
    <xdr:cxnSp macro="">
      <xdr:nvCxnSpPr>
        <xdr:cNvPr id="176" name="直線コネクタ 175"/>
        <xdr:cNvCxnSpPr/>
      </xdr:nvCxnSpPr>
      <xdr:spPr>
        <a:xfrm flipV="1">
          <a:off x="3797300" y="12996987"/>
          <a:ext cx="838200" cy="43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83314</xdr:rowOff>
    </xdr:from>
    <xdr:ext cx="599010" cy="259045"/>
    <xdr:sp macro="" textlink="">
      <xdr:nvSpPr>
        <xdr:cNvPr id="177" name="民生費平均値テキスト"/>
        <xdr:cNvSpPr txBox="1"/>
      </xdr:nvSpPr>
      <xdr:spPr>
        <a:xfrm>
          <a:off x="4686300" y="131135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104887</xdr:rowOff>
    </xdr:from>
    <xdr:to>
      <xdr:col>24</xdr:col>
      <xdr:colOff>114300</xdr:colOff>
      <xdr:row>77</xdr:row>
      <xdr:rowOff>35037</xdr:rowOff>
    </xdr:to>
    <xdr:sp macro="" textlink="">
      <xdr:nvSpPr>
        <xdr:cNvPr id="178" name="フローチャート: 判断 177"/>
        <xdr:cNvSpPr/>
      </xdr:nvSpPr>
      <xdr:spPr>
        <a:xfrm>
          <a:off x="4584700" y="13135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10754</xdr:rowOff>
    </xdr:from>
    <xdr:to>
      <xdr:col>19</xdr:col>
      <xdr:colOff>177800</xdr:colOff>
      <xdr:row>77</xdr:row>
      <xdr:rowOff>16897</xdr:rowOff>
    </xdr:to>
    <xdr:cxnSp macro="">
      <xdr:nvCxnSpPr>
        <xdr:cNvPr id="179" name="直線コネクタ 178"/>
        <xdr:cNvCxnSpPr/>
      </xdr:nvCxnSpPr>
      <xdr:spPr>
        <a:xfrm flipV="1">
          <a:off x="2908300" y="13040954"/>
          <a:ext cx="889000" cy="177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26896</xdr:rowOff>
    </xdr:from>
    <xdr:to>
      <xdr:col>20</xdr:col>
      <xdr:colOff>38100</xdr:colOff>
      <xdr:row>76</xdr:row>
      <xdr:rowOff>128496</xdr:rowOff>
    </xdr:to>
    <xdr:sp macro="" textlink="">
      <xdr:nvSpPr>
        <xdr:cNvPr id="180" name="フローチャート: 判断 179"/>
        <xdr:cNvSpPr/>
      </xdr:nvSpPr>
      <xdr:spPr>
        <a:xfrm>
          <a:off x="3746500" y="1305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119623</xdr:rowOff>
    </xdr:from>
    <xdr:ext cx="599010" cy="259045"/>
    <xdr:sp macro="" textlink="">
      <xdr:nvSpPr>
        <xdr:cNvPr id="181" name="テキスト ボックス 180"/>
        <xdr:cNvSpPr txBox="1"/>
      </xdr:nvSpPr>
      <xdr:spPr>
        <a:xfrm>
          <a:off x="3497795" y="13149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16897</xdr:rowOff>
    </xdr:from>
    <xdr:to>
      <xdr:col>15</xdr:col>
      <xdr:colOff>50800</xdr:colOff>
      <xdr:row>77</xdr:row>
      <xdr:rowOff>22825</xdr:rowOff>
    </xdr:to>
    <xdr:cxnSp macro="">
      <xdr:nvCxnSpPr>
        <xdr:cNvPr id="182" name="直線コネクタ 181"/>
        <xdr:cNvCxnSpPr/>
      </xdr:nvCxnSpPr>
      <xdr:spPr>
        <a:xfrm flipV="1">
          <a:off x="2019300" y="13218547"/>
          <a:ext cx="889000" cy="5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66193</xdr:rowOff>
    </xdr:from>
    <xdr:to>
      <xdr:col>15</xdr:col>
      <xdr:colOff>101600</xdr:colOff>
      <xdr:row>77</xdr:row>
      <xdr:rowOff>167793</xdr:rowOff>
    </xdr:to>
    <xdr:sp macro="" textlink="">
      <xdr:nvSpPr>
        <xdr:cNvPr id="183" name="フローチャート: 判断 182"/>
        <xdr:cNvSpPr/>
      </xdr:nvSpPr>
      <xdr:spPr>
        <a:xfrm>
          <a:off x="2857500" y="1326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158920</xdr:rowOff>
    </xdr:from>
    <xdr:ext cx="599010" cy="259045"/>
    <xdr:sp macro="" textlink="">
      <xdr:nvSpPr>
        <xdr:cNvPr id="184" name="テキスト ボックス 183"/>
        <xdr:cNvSpPr txBox="1"/>
      </xdr:nvSpPr>
      <xdr:spPr>
        <a:xfrm>
          <a:off x="2608795" y="13360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22825</xdr:rowOff>
    </xdr:from>
    <xdr:to>
      <xdr:col>10</xdr:col>
      <xdr:colOff>114300</xdr:colOff>
      <xdr:row>77</xdr:row>
      <xdr:rowOff>78823</xdr:rowOff>
    </xdr:to>
    <xdr:cxnSp macro="">
      <xdr:nvCxnSpPr>
        <xdr:cNvPr id="185" name="直線コネクタ 184"/>
        <xdr:cNvCxnSpPr/>
      </xdr:nvCxnSpPr>
      <xdr:spPr>
        <a:xfrm flipV="1">
          <a:off x="1130300" y="13224475"/>
          <a:ext cx="889000" cy="55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110548</xdr:rowOff>
    </xdr:from>
    <xdr:to>
      <xdr:col>10</xdr:col>
      <xdr:colOff>165100</xdr:colOff>
      <xdr:row>78</xdr:row>
      <xdr:rowOff>40698</xdr:rowOff>
    </xdr:to>
    <xdr:sp macro="" textlink="">
      <xdr:nvSpPr>
        <xdr:cNvPr id="186" name="フローチャート: 判断 185"/>
        <xdr:cNvSpPr/>
      </xdr:nvSpPr>
      <xdr:spPr>
        <a:xfrm>
          <a:off x="1968500" y="13312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31825</xdr:rowOff>
    </xdr:from>
    <xdr:ext cx="599010" cy="259045"/>
    <xdr:sp macro="" textlink="">
      <xdr:nvSpPr>
        <xdr:cNvPr id="187" name="テキスト ボックス 186"/>
        <xdr:cNvSpPr txBox="1"/>
      </xdr:nvSpPr>
      <xdr:spPr>
        <a:xfrm>
          <a:off x="1719795" y="13404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155301</xdr:rowOff>
    </xdr:from>
    <xdr:to>
      <xdr:col>6</xdr:col>
      <xdr:colOff>38100</xdr:colOff>
      <xdr:row>78</xdr:row>
      <xdr:rowOff>85451</xdr:rowOff>
    </xdr:to>
    <xdr:sp macro="" textlink="">
      <xdr:nvSpPr>
        <xdr:cNvPr id="188" name="フローチャート: 判断 187"/>
        <xdr:cNvSpPr/>
      </xdr:nvSpPr>
      <xdr:spPr>
        <a:xfrm>
          <a:off x="1079500" y="13356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76578</xdr:rowOff>
    </xdr:from>
    <xdr:ext cx="599010" cy="259045"/>
    <xdr:sp macro="" textlink="">
      <xdr:nvSpPr>
        <xdr:cNvPr id="189" name="テキスト ボックス 188"/>
        <xdr:cNvSpPr txBox="1"/>
      </xdr:nvSpPr>
      <xdr:spPr>
        <a:xfrm>
          <a:off x="830795" y="13449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87437</xdr:rowOff>
    </xdr:from>
    <xdr:to>
      <xdr:col>24</xdr:col>
      <xdr:colOff>114300</xdr:colOff>
      <xdr:row>76</xdr:row>
      <xdr:rowOff>17587</xdr:rowOff>
    </xdr:to>
    <xdr:sp macro="" textlink="">
      <xdr:nvSpPr>
        <xdr:cNvPr id="195" name="楕円 194"/>
        <xdr:cNvSpPr/>
      </xdr:nvSpPr>
      <xdr:spPr>
        <a:xfrm>
          <a:off x="4584700" y="12946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110314</xdr:rowOff>
    </xdr:from>
    <xdr:ext cx="599010" cy="259045"/>
    <xdr:sp macro="" textlink="">
      <xdr:nvSpPr>
        <xdr:cNvPr id="196" name="民生費該当値テキスト"/>
        <xdr:cNvSpPr txBox="1"/>
      </xdr:nvSpPr>
      <xdr:spPr>
        <a:xfrm>
          <a:off x="4686300" y="12797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131404</xdr:rowOff>
    </xdr:from>
    <xdr:to>
      <xdr:col>20</xdr:col>
      <xdr:colOff>38100</xdr:colOff>
      <xdr:row>76</xdr:row>
      <xdr:rowOff>61554</xdr:rowOff>
    </xdr:to>
    <xdr:sp macro="" textlink="">
      <xdr:nvSpPr>
        <xdr:cNvPr id="197" name="楕円 196"/>
        <xdr:cNvSpPr/>
      </xdr:nvSpPr>
      <xdr:spPr>
        <a:xfrm>
          <a:off x="3746500" y="12990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78081</xdr:rowOff>
    </xdr:from>
    <xdr:ext cx="599010" cy="259045"/>
    <xdr:sp macro="" textlink="">
      <xdr:nvSpPr>
        <xdr:cNvPr id="198" name="テキスト ボックス 197"/>
        <xdr:cNvSpPr txBox="1"/>
      </xdr:nvSpPr>
      <xdr:spPr>
        <a:xfrm>
          <a:off x="3497795" y="12765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137547</xdr:rowOff>
    </xdr:from>
    <xdr:to>
      <xdr:col>15</xdr:col>
      <xdr:colOff>101600</xdr:colOff>
      <xdr:row>77</xdr:row>
      <xdr:rowOff>67697</xdr:rowOff>
    </xdr:to>
    <xdr:sp macro="" textlink="">
      <xdr:nvSpPr>
        <xdr:cNvPr id="199" name="楕円 198"/>
        <xdr:cNvSpPr/>
      </xdr:nvSpPr>
      <xdr:spPr>
        <a:xfrm>
          <a:off x="2857500" y="13167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84223</xdr:rowOff>
    </xdr:from>
    <xdr:ext cx="599010" cy="259045"/>
    <xdr:sp macro="" textlink="">
      <xdr:nvSpPr>
        <xdr:cNvPr id="200" name="テキスト ボックス 199"/>
        <xdr:cNvSpPr txBox="1"/>
      </xdr:nvSpPr>
      <xdr:spPr>
        <a:xfrm>
          <a:off x="2608795" y="12942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143475</xdr:rowOff>
    </xdr:from>
    <xdr:to>
      <xdr:col>10</xdr:col>
      <xdr:colOff>165100</xdr:colOff>
      <xdr:row>77</xdr:row>
      <xdr:rowOff>73625</xdr:rowOff>
    </xdr:to>
    <xdr:sp macro="" textlink="">
      <xdr:nvSpPr>
        <xdr:cNvPr id="201" name="楕円 200"/>
        <xdr:cNvSpPr/>
      </xdr:nvSpPr>
      <xdr:spPr>
        <a:xfrm>
          <a:off x="1968500" y="13173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90151</xdr:rowOff>
    </xdr:from>
    <xdr:ext cx="599010" cy="259045"/>
    <xdr:sp macro="" textlink="">
      <xdr:nvSpPr>
        <xdr:cNvPr id="202" name="テキスト ボックス 201"/>
        <xdr:cNvSpPr txBox="1"/>
      </xdr:nvSpPr>
      <xdr:spPr>
        <a:xfrm>
          <a:off x="1719795" y="12948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28023</xdr:rowOff>
    </xdr:from>
    <xdr:to>
      <xdr:col>6</xdr:col>
      <xdr:colOff>38100</xdr:colOff>
      <xdr:row>77</xdr:row>
      <xdr:rowOff>129623</xdr:rowOff>
    </xdr:to>
    <xdr:sp macro="" textlink="">
      <xdr:nvSpPr>
        <xdr:cNvPr id="203" name="楕円 202"/>
        <xdr:cNvSpPr/>
      </xdr:nvSpPr>
      <xdr:spPr>
        <a:xfrm>
          <a:off x="1079500" y="13229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146150</xdr:rowOff>
    </xdr:from>
    <xdr:ext cx="599010" cy="259045"/>
    <xdr:sp macro="" textlink="">
      <xdr:nvSpPr>
        <xdr:cNvPr id="204" name="テキスト ボックス 203"/>
        <xdr:cNvSpPr txBox="1"/>
      </xdr:nvSpPr>
      <xdr:spPr>
        <a:xfrm>
          <a:off x="830795" y="13004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142802</xdr:rowOff>
    </xdr:from>
    <xdr:to>
      <xdr:col>24</xdr:col>
      <xdr:colOff>62865</xdr:colOff>
      <xdr:row>98</xdr:row>
      <xdr:rowOff>150313</xdr:rowOff>
    </xdr:to>
    <xdr:cxnSp macro="">
      <xdr:nvCxnSpPr>
        <xdr:cNvPr id="231" name="直線コネクタ 230"/>
        <xdr:cNvCxnSpPr/>
      </xdr:nvCxnSpPr>
      <xdr:spPr>
        <a:xfrm flipV="1">
          <a:off x="4633595" y="15573302"/>
          <a:ext cx="1270" cy="1379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154140</xdr:rowOff>
    </xdr:from>
    <xdr:ext cx="534377" cy="259045"/>
    <xdr:sp macro="" textlink="">
      <xdr:nvSpPr>
        <xdr:cNvPr id="232" name="衛生費最小値テキスト"/>
        <xdr:cNvSpPr txBox="1"/>
      </xdr:nvSpPr>
      <xdr:spPr>
        <a:xfrm>
          <a:off x="4686300" y="16956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150313</xdr:rowOff>
    </xdr:from>
    <xdr:to>
      <xdr:col>24</xdr:col>
      <xdr:colOff>152400</xdr:colOff>
      <xdr:row>98</xdr:row>
      <xdr:rowOff>150313</xdr:rowOff>
    </xdr:to>
    <xdr:cxnSp macro="">
      <xdr:nvCxnSpPr>
        <xdr:cNvPr id="233" name="直線コネクタ 232"/>
        <xdr:cNvCxnSpPr/>
      </xdr:nvCxnSpPr>
      <xdr:spPr>
        <a:xfrm>
          <a:off x="4546600" y="16952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89479</xdr:rowOff>
    </xdr:from>
    <xdr:ext cx="599010" cy="259045"/>
    <xdr:sp macro="" textlink="">
      <xdr:nvSpPr>
        <xdr:cNvPr id="234" name="衛生費最大値テキスト"/>
        <xdr:cNvSpPr txBox="1"/>
      </xdr:nvSpPr>
      <xdr:spPr>
        <a:xfrm>
          <a:off x="4686300" y="15348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111,810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142802</xdr:rowOff>
    </xdr:from>
    <xdr:to>
      <xdr:col>24</xdr:col>
      <xdr:colOff>152400</xdr:colOff>
      <xdr:row>90</xdr:row>
      <xdr:rowOff>142802</xdr:rowOff>
    </xdr:to>
    <xdr:cxnSp macro="">
      <xdr:nvCxnSpPr>
        <xdr:cNvPr id="235" name="直線コネクタ 234"/>
        <xdr:cNvCxnSpPr/>
      </xdr:nvCxnSpPr>
      <xdr:spPr>
        <a:xfrm>
          <a:off x="4546600" y="15573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91726</xdr:rowOff>
    </xdr:from>
    <xdr:to>
      <xdr:col>24</xdr:col>
      <xdr:colOff>63500</xdr:colOff>
      <xdr:row>97</xdr:row>
      <xdr:rowOff>119796</xdr:rowOff>
    </xdr:to>
    <xdr:cxnSp macro="">
      <xdr:nvCxnSpPr>
        <xdr:cNvPr id="236" name="直線コネクタ 235"/>
        <xdr:cNvCxnSpPr/>
      </xdr:nvCxnSpPr>
      <xdr:spPr>
        <a:xfrm flipV="1">
          <a:off x="3797300" y="16722376"/>
          <a:ext cx="838200" cy="28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36535</xdr:rowOff>
    </xdr:from>
    <xdr:ext cx="534377" cy="259045"/>
    <xdr:sp macro="" textlink="">
      <xdr:nvSpPr>
        <xdr:cNvPr id="237" name="衛生費平均値テキスト"/>
        <xdr:cNvSpPr txBox="1"/>
      </xdr:nvSpPr>
      <xdr:spPr>
        <a:xfrm>
          <a:off x="4686300" y="164957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13658</xdr:rowOff>
    </xdr:from>
    <xdr:to>
      <xdr:col>24</xdr:col>
      <xdr:colOff>114300</xdr:colOff>
      <xdr:row>97</xdr:row>
      <xdr:rowOff>115258</xdr:rowOff>
    </xdr:to>
    <xdr:sp macro="" textlink="">
      <xdr:nvSpPr>
        <xdr:cNvPr id="238" name="フローチャート: 判断 237"/>
        <xdr:cNvSpPr/>
      </xdr:nvSpPr>
      <xdr:spPr>
        <a:xfrm>
          <a:off x="4584700" y="1664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119796</xdr:rowOff>
    </xdr:from>
    <xdr:to>
      <xdr:col>19</xdr:col>
      <xdr:colOff>177800</xdr:colOff>
      <xdr:row>98</xdr:row>
      <xdr:rowOff>2294</xdr:rowOff>
    </xdr:to>
    <xdr:cxnSp macro="">
      <xdr:nvCxnSpPr>
        <xdr:cNvPr id="239" name="直線コネクタ 238"/>
        <xdr:cNvCxnSpPr/>
      </xdr:nvCxnSpPr>
      <xdr:spPr>
        <a:xfrm flipV="1">
          <a:off x="2908300" y="16750446"/>
          <a:ext cx="889000" cy="53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25856</xdr:rowOff>
    </xdr:from>
    <xdr:to>
      <xdr:col>20</xdr:col>
      <xdr:colOff>38100</xdr:colOff>
      <xdr:row>97</xdr:row>
      <xdr:rowOff>127456</xdr:rowOff>
    </xdr:to>
    <xdr:sp macro="" textlink="">
      <xdr:nvSpPr>
        <xdr:cNvPr id="240" name="フローチャート: 判断 239"/>
        <xdr:cNvSpPr/>
      </xdr:nvSpPr>
      <xdr:spPr>
        <a:xfrm>
          <a:off x="3746500" y="16656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143983</xdr:rowOff>
    </xdr:from>
    <xdr:ext cx="534377" cy="259045"/>
    <xdr:sp macro="" textlink="">
      <xdr:nvSpPr>
        <xdr:cNvPr id="241" name="テキスト ボックス 240"/>
        <xdr:cNvSpPr txBox="1"/>
      </xdr:nvSpPr>
      <xdr:spPr>
        <a:xfrm>
          <a:off x="3530111" y="16431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2294</xdr:rowOff>
    </xdr:from>
    <xdr:to>
      <xdr:col>15</xdr:col>
      <xdr:colOff>50800</xdr:colOff>
      <xdr:row>98</xdr:row>
      <xdr:rowOff>78141</xdr:rowOff>
    </xdr:to>
    <xdr:cxnSp macro="">
      <xdr:nvCxnSpPr>
        <xdr:cNvPr id="242" name="直線コネクタ 241"/>
        <xdr:cNvCxnSpPr/>
      </xdr:nvCxnSpPr>
      <xdr:spPr>
        <a:xfrm flipV="1">
          <a:off x="2019300" y="16804394"/>
          <a:ext cx="889000" cy="75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156206</xdr:rowOff>
    </xdr:from>
    <xdr:to>
      <xdr:col>15</xdr:col>
      <xdr:colOff>101600</xdr:colOff>
      <xdr:row>98</xdr:row>
      <xdr:rowOff>86356</xdr:rowOff>
    </xdr:to>
    <xdr:sp macro="" textlink="">
      <xdr:nvSpPr>
        <xdr:cNvPr id="243" name="フローチャート: 判断 242"/>
        <xdr:cNvSpPr/>
      </xdr:nvSpPr>
      <xdr:spPr>
        <a:xfrm>
          <a:off x="2857500" y="1678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77483</xdr:rowOff>
    </xdr:from>
    <xdr:ext cx="534377" cy="259045"/>
    <xdr:sp macro="" textlink="">
      <xdr:nvSpPr>
        <xdr:cNvPr id="244" name="テキスト ボックス 243"/>
        <xdr:cNvSpPr txBox="1"/>
      </xdr:nvSpPr>
      <xdr:spPr>
        <a:xfrm>
          <a:off x="2641111" y="1687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78141</xdr:rowOff>
    </xdr:from>
    <xdr:to>
      <xdr:col>10</xdr:col>
      <xdr:colOff>114300</xdr:colOff>
      <xdr:row>98</xdr:row>
      <xdr:rowOff>96642</xdr:rowOff>
    </xdr:to>
    <xdr:cxnSp macro="">
      <xdr:nvCxnSpPr>
        <xdr:cNvPr id="245" name="直線コネクタ 244"/>
        <xdr:cNvCxnSpPr/>
      </xdr:nvCxnSpPr>
      <xdr:spPr>
        <a:xfrm flipV="1">
          <a:off x="1130300" y="16880241"/>
          <a:ext cx="889000" cy="18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24354</xdr:rowOff>
    </xdr:from>
    <xdr:to>
      <xdr:col>10</xdr:col>
      <xdr:colOff>165100</xdr:colOff>
      <xdr:row>98</xdr:row>
      <xdr:rowOff>125954</xdr:rowOff>
    </xdr:to>
    <xdr:sp macro="" textlink="">
      <xdr:nvSpPr>
        <xdr:cNvPr id="246" name="フローチャート: 判断 245"/>
        <xdr:cNvSpPr/>
      </xdr:nvSpPr>
      <xdr:spPr>
        <a:xfrm>
          <a:off x="1968500" y="1682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142481</xdr:rowOff>
    </xdr:from>
    <xdr:ext cx="534377" cy="259045"/>
    <xdr:sp macro="" textlink="">
      <xdr:nvSpPr>
        <xdr:cNvPr id="247" name="テキスト ボックス 246"/>
        <xdr:cNvSpPr txBox="1"/>
      </xdr:nvSpPr>
      <xdr:spPr>
        <a:xfrm>
          <a:off x="1752111" y="16601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36339</xdr:rowOff>
    </xdr:from>
    <xdr:to>
      <xdr:col>6</xdr:col>
      <xdr:colOff>38100</xdr:colOff>
      <xdr:row>98</xdr:row>
      <xdr:rowOff>137939</xdr:rowOff>
    </xdr:to>
    <xdr:sp macro="" textlink="">
      <xdr:nvSpPr>
        <xdr:cNvPr id="248" name="フローチャート: 判断 247"/>
        <xdr:cNvSpPr/>
      </xdr:nvSpPr>
      <xdr:spPr>
        <a:xfrm>
          <a:off x="1079500" y="1683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154466</xdr:rowOff>
    </xdr:from>
    <xdr:ext cx="534377" cy="259045"/>
    <xdr:sp macro="" textlink="">
      <xdr:nvSpPr>
        <xdr:cNvPr id="249" name="テキスト ボックス 248"/>
        <xdr:cNvSpPr txBox="1"/>
      </xdr:nvSpPr>
      <xdr:spPr>
        <a:xfrm>
          <a:off x="863111" y="16613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40926</xdr:rowOff>
    </xdr:from>
    <xdr:to>
      <xdr:col>24</xdr:col>
      <xdr:colOff>114300</xdr:colOff>
      <xdr:row>97</xdr:row>
      <xdr:rowOff>142526</xdr:rowOff>
    </xdr:to>
    <xdr:sp macro="" textlink="">
      <xdr:nvSpPr>
        <xdr:cNvPr id="255" name="楕円 254"/>
        <xdr:cNvSpPr/>
      </xdr:nvSpPr>
      <xdr:spPr>
        <a:xfrm>
          <a:off x="4584700" y="166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19353</xdr:rowOff>
    </xdr:from>
    <xdr:ext cx="534377" cy="259045"/>
    <xdr:sp macro="" textlink="">
      <xdr:nvSpPr>
        <xdr:cNvPr id="256" name="衛生費該当値テキスト"/>
        <xdr:cNvSpPr txBox="1"/>
      </xdr:nvSpPr>
      <xdr:spPr>
        <a:xfrm>
          <a:off x="4686300" y="16650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68996</xdr:rowOff>
    </xdr:from>
    <xdr:to>
      <xdr:col>20</xdr:col>
      <xdr:colOff>38100</xdr:colOff>
      <xdr:row>97</xdr:row>
      <xdr:rowOff>170596</xdr:rowOff>
    </xdr:to>
    <xdr:sp macro="" textlink="">
      <xdr:nvSpPr>
        <xdr:cNvPr id="257" name="楕円 256"/>
        <xdr:cNvSpPr/>
      </xdr:nvSpPr>
      <xdr:spPr>
        <a:xfrm>
          <a:off x="3746500" y="16699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161723</xdr:rowOff>
    </xdr:from>
    <xdr:ext cx="534377" cy="259045"/>
    <xdr:sp macro="" textlink="">
      <xdr:nvSpPr>
        <xdr:cNvPr id="258" name="テキスト ボックス 257"/>
        <xdr:cNvSpPr txBox="1"/>
      </xdr:nvSpPr>
      <xdr:spPr>
        <a:xfrm>
          <a:off x="3530111" y="16792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122944</xdr:rowOff>
    </xdr:from>
    <xdr:to>
      <xdr:col>15</xdr:col>
      <xdr:colOff>101600</xdr:colOff>
      <xdr:row>98</xdr:row>
      <xdr:rowOff>53094</xdr:rowOff>
    </xdr:to>
    <xdr:sp macro="" textlink="">
      <xdr:nvSpPr>
        <xdr:cNvPr id="259" name="楕円 258"/>
        <xdr:cNvSpPr/>
      </xdr:nvSpPr>
      <xdr:spPr>
        <a:xfrm>
          <a:off x="2857500" y="16753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69621</xdr:rowOff>
    </xdr:from>
    <xdr:ext cx="534377" cy="259045"/>
    <xdr:sp macro="" textlink="">
      <xdr:nvSpPr>
        <xdr:cNvPr id="260" name="テキスト ボックス 259"/>
        <xdr:cNvSpPr txBox="1"/>
      </xdr:nvSpPr>
      <xdr:spPr>
        <a:xfrm>
          <a:off x="2641111" y="16528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27341</xdr:rowOff>
    </xdr:from>
    <xdr:to>
      <xdr:col>10</xdr:col>
      <xdr:colOff>165100</xdr:colOff>
      <xdr:row>98</xdr:row>
      <xdr:rowOff>128941</xdr:rowOff>
    </xdr:to>
    <xdr:sp macro="" textlink="">
      <xdr:nvSpPr>
        <xdr:cNvPr id="261" name="楕円 260"/>
        <xdr:cNvSpPr/>
      </xdr:nvSpPr>
      <xdr:spPr>
        <a:xfrm>
          <a:off x="1968500" y="16829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120068</xdr:rowOff>
    </xdr:from>
    <xdr:ext cx="534377" cy="259045"/>
    <xdr:sp macro="" textlink="">
      <xdr:nvSpPr>
        <xdr:cNvPr id="262" name="テキスト ボックス 261"/>
        <xdr:cNvSpPr txBox="1"/>
      </xdr:nvSpPr>
      <xdr:spPr>
        <a:xfrm>
          <a:off x="1752111" y="16922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45842</xdr:rowOff>
    </xdr:from>
    <xdr:to>
      <xdr:col>6</xdr:col>
      <xdr:colOff>38100</xdr:colOff>
      <xdr:row>98</xdr:row>
      <xdr:rowOff>147442</xdr:rowOff>
    </xdr:to>
    <xdr:sp macro="" textlink="">
      <xdr:nvSpPr>
        <xdr:cNvPr id="263" name="楕円 262"/>
        <xdr:cNvSpPr/>
      </xdr:nvSpPr>
      <xdr:spPr>
        <a:xfrm>
          <a:off x="1079500" y="16847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138569</xdr:rowOff>
    </xdr:from>
    <xdr:ext cx="534377" cy="259045"/>
    <xdr:sp macro="" textlink="">
      <xdr:nvSpPr>
        <xdr:cNvPr id="264" name="テキスト ボックス 263"/>
        <xdr:cNvSpPr txBox="1"/>
      </xdr:nvSpPr>
      <xdr:spPr>
        <a:xfrm>
          <a:off x="863111" y="16940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8" name="テキスト ボックス 277"/>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0" name="テキスト ボックス 279"/>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2" name="テキスト ボックス 281"/>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4" name="テキスト ボックス 283"/>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6" name="テキスト ボックス 285"/>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48260</xdr:rowOff>
    </xdr:from>
    <xdr:to>
      <xdr:col>54</xdr:col>
      <xdr:colOff>189865</xdr:colOff>
      <xdr:row>39</xdr:row>
      <xdr:rowOff>98878</xdr:rowOff>
    </xdr:to>
    <xdr:cxnSp macro="">
      <xdr:nvCxnSpPr>
        <xdr:cNvPr id="290" name="直線コネクタ 289"/>
        <xdr:cNvCxnSpPr/>
      </xdr:nvCxnSpPr>
      <xdr:spPr>
        <a:xfrm flipV="1">
          <a:off x="10475595" y="5363210"/>
          <a:ext cx="1270" cy="1422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1"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2" name="直線コネクタ 291"/>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166387</xdr:rowOff>
    </xdr:from>
    <xdr:ext cx="469744" cy="259045"/>
    <xdr:sp macro="" textlink="">
      <xdr:nvSpPr>
        <xdr:cNvPr id="293" name="労働費最大値テキスト"/>
        <xdr:cNvSpPr txBox="1"/>
      </xdr:nvSpPr>
      <xdr:spPr>
        <a:xfrm>
          <a:off x="10528300" y="5138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4,355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48260</xdr:rowOff>
    </xdr:from>
    <xdr:to>
      <xdr:col>55</xdr:col>
      <xdr:colOff>88900</xdr:colOff>
      <xdr:row>31</xdr:row>
      <xdr:rowOff>48260</xdr:rowOff>
    </xdr:to>
    <xdr:cxnSp macro="">
      <xdr:nvCxnSpPr>
        <xdr:cNvPr id="294" name="直線コネクタ 293"/>
        <xdr:cNvCxnSpPr/>
      </xdr:nvCxnSpPr>
      <xdr:spPr>
        <a:xfrm>
          <a:off x="10388600" y="5363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68834</xdr:rowOff>
    </xdr:from>
    <xdr:to>
      <xdr:col>55</xdr:col>
      <xdr:colOff>0</xdr:colOff>
      <xdr:row>38</xdr:row>
      <xdr:rowOff>110635</xdr:rowOff>
    </xdr:to>
    <xdr:cxnSp macro="">
      <xdr:nvCxnSpPr>
        <xdr:cNvPr id="295" name="直線コネクタ 294"/>
        <xdr:cNvCxnSpPr/>
      </xdr:nvCxnSpPr>
      <xdr:spPr>
        <a:xfrm>
          <a:off x="9639300" y="6583934"/>
          <a:ext cx="838200" cy="41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70593</xdr:rowOff>
    </xdr:from>
    <xdr:ext cx="378565" cy="259045"/>
    <xdr:sp macro="" textlink="">
      <xdr:nvSpPr>
        <xdr:cNvPr id="296" name="労働費平均値テキスト"/>
        <xdr:cNvSpPr txBox="1"/>
      </xdr:nvSpPr>
      <xdr:spPr>
        <a:xfrm>
          <a:off x="10528300" y="658569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92166</xdr:rowOff>
    </xdr:from>
    <xdr:to>
      <xdr:col>55</xdr:col>
      <xdr:colOff>50800</xdr:colOff>
      <xdr:row>39</xdr:row>
      <xdr:rowOff>22316</xdr:rowOff>
    </xdr:to>
    <xdr:sp macro="" textlink="">
      <xdr:nvSpPr>
        <xdr:cNvPr id="297" name="フローチャート: 判断 296"/>
        <xdr:cNvSpPr/>
      </xdr:nvSpPr>
      <xdr:spPr>
        <a:xfrm>
          <a:off x="10426700" y="6607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68834</xdr:rowOff>
    </xdr:from>
    <xdr:to>
      <xdr:col>50</xdr:col>
      <xdr:colOff>114300</xdr:colOff>
      <xdr:row>38</xdr:row>
      <xdr:rowOff>95939</xdr:rowOff>
    </xdr:to>
    <xdr:cxnSp macro="">
      <xdr:nvCxnSpPr>
        <xdr:cNvPr id="298" name="直線コネクタ 297"/>
        <xdr:cNvCxnSpPr/>
      </xdr:nvCxnSpPr>
      <xdr:spPr>
        <a:xfrm flipV="1">
          <a:off x="8750300" y="6583934"/>
          <a:ext cx="889000" cy="27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91186</xdr:rowOff>
    </xdr:from>
    <xdr:to>
      <xdr:col>50</xdr:col>
      <xdr:colOff>165100</xdr:colOff>
      <xdr:row>39</xdr:row>
      <xdr:rowOff>21336</xdr:rowOff>
    </xdr:to>
    <xdr:sp macro="" textlink="">
      <xdr:nvSpPr>
        <xdr:cNvPr id="299" name="フローチャート: 判断 298"/>
        <xdr:cNvSpPr/>
      </xdr:nvSpPr>
      <xdr:spPr>
        <a:xfrm>
          <a:off x="9588500" y="6606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12463</xdr:rowOff>
    </xdr:from>
    <xdr:ext cx="378565" cy="259045"/>
    <xdr:sp macro="" textlink="">
      <xdr:nvSpPr>
        <xdr:cNvPr id="300" name="テキスト ボックス 299"/>
        <xdr:cNvSpPr txBox="1"/>
      </xdr:nvSpPr>
      <xdr:spPr>
        <a:xfrm>
          <a:off x="9450017" y="66990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95939</xdr:rowOff>
    </xdr:from>
    <xdr:to>
      <xdr:col>45</xdr:col>
      <xdr:colOff>177800</xdr:colOff>
      <xdr:row>39</xdr:row>
      <xdr:rowOff>56424</xdr:rowOff>
    </xdr:to>
    <xdr:cxnSp macro="">
      <xdr:nvCxnSpPr>
        <xdr:cNvPr id="301" name="直線コネクタ 300"/>
        <xdr:cNvCxnSpPr/>
      </xdr:nvCxnSpPr>
      <xdr:spPr>
        <a:xfrm flipV="1">
          <a:off x="7861300" y="6611039"/>
          <a:ext cx="889000" cy="131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88574</xdr:rowOff>
    </xdr:from>
    <xdr:to>
      <xdr:col>46</xdr:col>
      <xdr:colOff>38100</xdr:colOff>
      <xdr:row>39</xdr:row>
      <xdr:rowOff>18724</xdr:rowOff>
    </xdr:to>
    <xdr:sp macro="" textlink="">
      <xdr:nvSpPr>
        <xdr:cNvPr id="302" name="フローチャート: 判断 301"/>
        <xdr:cNvSpPr/>
      </xdr:nvSpPr>
      <xdr:spPr>
        <a:xfrm>
          <a:off x="8699500" y="6603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9851</xdr:rowOff>
    </xdr:from>
    <xdr:ext cx="378565" cy="259045"/>
    <xdr:sp macro="" textlink="">
      <xdr:nvSpPr>
        <xdr:cNvPr id="303" name="テキスト ボックス 302"/>
        <xdr:cNvSpPr txBox="1"/>
      </xdr:nvSpPr>
      <xdr:spPr>
        <a:xfrm>
          <a:off x="8561017" y="66964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56424</xdr:rowOff>
    </xdr:from>
    <xdr:to>
      <xdr:col>41</xdr:col>
      <xdr:colOff>50800</xdr:colOff>
      <xdr:row>39</xdr:row>
      <xdr:rowOff>56751</xdr:rowOff>
    </xdr:to>
    <xdr:cxnSp macro="">
      <xdr:nvCxnSpPr>
        <xdr:cNvPr id="304" name="直線コネクタ 303"/>
        <xdr:cNvCxnSpPr/>
      </xdr:nvCxnSpPr>
      <xdr:spPr>
        <a:xfrm flipV="1">
          <a:off x="6972300" y="6742974"/>
          <a:ext cx="8890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75837</xdr:rowOff>
    </xdr:from>
    <xdr:to>
      <xdr:col>41</xdr:col>
      <xdr:colOff>101600</xdr:colOff>
      <xdr:row>39</xdr:row>
      <xdr:rowOff>5987</xdr:rowOff>
    </xdr:to>
    <xdr:sp macro="" textlink="">
      <xdr:nvSpPr>
        <xdr:cNvPr id="305" name="フローチャート: 判断 304"/>
        <xdr:cNvSpPr/>
      </xdr:nvSpPr>
      <xdr:spPr>
        <a:xfrm>
          <a:off x="7810500" y="65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22514</xdr:rowOff>
    </xdr:from>
    <xdr:ext cx="378565" cy="259045"/>
    <xdr:sp macro="" textlink="">
      <xdr:nvSpPr>
        <xdr:cNvPr id="306" name="テキスト ボックス 305"/>
        <xdr:cNvSpPr txBox="1"/>
      </xdr:nvSpPr>
      <xdr:spPr>
        <a:xfrm>
          <a:off x="7672017" y="63661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84001</xdr:rowOff>
    </xdr:from>
    <xdr:to>
      <xdr:col>36</xdr:col>
      <xdr:colOff>165100</xdr:colOff>
      <xdr:row>39</xdr:row>
      <xdr:rowOff>14151</xdr:rowOff>
    </xdr:to>
    <xdr:sp macro="" textlink="">
      <xdr:nvSpPr>
        <xdr:cNvPr id="307" name="フローチャート: 判断 306"/>
        <xdr:cNvSpPr/>
      </xdr:nvSpPr>
      <xdr:spPr>
        <a:xfrm>
          <a:off x="6921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30678</xdr:rowOff>
    </xdr:from>
    <xdr:ext cx="378565" cy="259045"/>
    <xdr:sp macro="" textlink="">
      <xdr:nvSpPr>
        <xdr:cNvPr id="308" name="テキスト ボックス 307"/>
        <xdr:cNvSpPr txBox="1"/>
      </xdr:nvSpPr>
      <xdr:spPr>
        <a:xfrm>
          <a:off x="6783017" y="6374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59835</xdr:rowOff>
    </xdr:from>
    <xdr:to>
      <xdr:col>55</xdr:col>
      <xdr:colOff>50800</xdr:colOff>
      <xdr:row>38</xdr:row>
      <xdr:rowOff>161435</xdr:rowOff>
    </xdr:to>
    <xdr:sp macro="" textlink="">
      <xdr:nvSpPr>
        <xdr:cNvPr id="314" name="楕円 313"/>
        <xdr:cNvSpPr/>
      </xdr:nvSpPr>
      <xdr:spPr>
        <a:xfrm>
          <a:off x="10426700" y="6574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82712</xdr:rowOff>
    </xdr:from>
    <xdr:ext cx="378565" cy="259045"/>
    <xdr:sp macro="" textlink="">
      <xdr:nvSpPr>
        <xdr:cNvPr id="315" name="労働費該当値テキスト"/>
        <xdr:cNvSpPr txBox="1"/>
      </xdr:nvSpPr>
      <xdr:spPr>
        <a:xfrm>
          <a:off x="10528300" y="64263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18034</xdr:rowOff>
    </xdr:from>
    <xdr:to>
      <xdr:col>50</xdr:col>
      <xdr:colOff>165100</xdr:colOff>
      <xdr:row>38</xdr:row>
      <xdr:rowOff>119634</xdr:rowOff>
    </xdr:to>
    <xdr:sp macro="" textlink="">
      <xdr:nvSpPr>
        <xdr:cNvPr id="316" name="楕円 315"/>
        <xdr:cNvSpPr/>
      </xdr:nvSpPr>
      <xdr:spPr>
        <a:xfrm>
          <a:off x="9588500" y="6533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136161</xdr:rowOff>
    </xdr:from>
    <xdr:ext cx="378565" cy="259045"/>
    <xdr:sp macro="" textlink="">
      <xdr:nvSpPr>
        <xdr:cNvPr id="317" name="テキスト ボックス 316"/>
        <xdr:cNvSpPr txBox="1"/>
      </xdr:nvSpPr>
      <xdr:spPr>
        <a:xfrm>
          <a:off x="9450017" y="63083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45139</xdr:rowOff>
    </xdr:from>
    <xdr:to>
      <xdr:col>46</xdr:col>
      <xdr:colOff>38100</xdr:colOff>
      <xdr:row>38</xdr:row>
      <xdr:rowOff>146739</xdr:rowOff>
    </xdr:to>
    <xdr:sp macro="" textlink="">
      <xdr:nvSpPr>
        <xdr:cNvPr id="318" name="楕円 317"/>
        <xdr:cNvSpPr/>
      </xdr:nvSpPr>
      <xdr:spPr>
        <a:xfrm>
          <a:off x="8699500" y="656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163266</xdr:rowOff>
    </xdr:from>
    <xdr:ext cx="378565" cy="259045"/>
    <xdr:sp macro="" textlink="">
      <xdr:nvSpPr>
        <xdr:cNvPr id="319" name="テキスト ボックス 318"/>
        <xdr:cNvSpPr txBox="1"/>
      </xdr:nvSpPr>
      <xdr:spPr>
        <a:xfrm>
          <a:off x="8561017" y="63354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5624</xdr:rowOff>
    </xdr:from>
    <xdr:to>
      <xdr:col>41</xdr:col>
      <xdr:colOff>101600</xdr:colOff>
      <xdr:row>39</xdr:row>
      <xdr:rowOff>107224</xdr:rowOff>
    </xdr:to>
    <xdr:sp macro="" textlink="">
      <xdr:nvSpPr>
        <xdr:cNvPr id="320" name="楕円 319"/>
        <xdr:cNvSpPr/>
      </xdr:nvSpPr>
      <xdr:spPr>
        <a:xfrm>
          <a:off x="7810500" y="6692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98351</xdr:rowOff>
    </xdr:from>
    <xdr:ext cx="378565" cy="259045"/>
    <xdr:sp macro="" textlink="">
      <xdr:nvSpPr>
        <xdr:cNvPr id="321" name="テキスト ボックス 320"/>
        <xdr:cNvSpPr txBox="1"/>
      </xdr:nvSpPr>
      <xdr:spPr>
        <a:xfrm>
          <a:off x="7672017" y="67849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5951</xdr:rowOff>
    </xdr:from>
    <xdr:to>
      <xdr:col>36</xdr:col>
      <xdr:colOff>165100</xdr:colOff>
      <xdr:row>39</xdr:row>
      <xdr:rowOff>107551</xdr:rowOff>
    </xdr:to>
    <xdr:sp macro="" textlink="">
      <xdr:nvSpPr>
        <xdr:cNvPr id="322" name="楕円 321"/>
        <xdr:cNvSpPr/>
      </xdr:nvSpPr>
      <xdr:spPr>
        <a:xfrm>
          <a:off x="6921500" y="6692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98678</xdr:rowOff>
    </xdr:from>
    <xdr:ext cx="378565" cy="259045"/>
    <xdr:sp macro="" textlink="">
      <xdr:nvSpPr>
        <xdr:cNvPr id="323" name="テキスト ボックス 322"/>
        <xdr:cNvSpPr txBox="1"/>
      </xdr:nvSpPr>
      <xdr:spPr>
        <a:xfrm>
          <a:off x="6783017" y="67852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3" name="テキスト ボックス 342"/>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64638</xdr:rowOff>
    </xdr:from>
    <xdr:to>
      <xdr:col>54</xdr:col>
      <xdr:colOff>189865</xdr:colOff>
      <xdr:row>59</xdr:row>
      <xdr:rowOff>88363</xdr:rowOff>
    </xdr:to>
    <xdr:cxnSp macro="">
      <xdr:nvCxnSpPr>
        <xdr:cNvPr id="349" name="直線コネクタ 348"/>
        <xdr:cNvCxnSpPr/>
      </xdr:nvCxnSpPr>
      <xdr:spPr>
        <a:xfrm flipV="1">
          <a:off x="10475595" y="8637138"/>
          <a:ext cx="1270" cy="1566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92190</xdr:rowOff>
    </xdr:from>
    <xdr:ext cx="378565" cy="259045"/>
    <xdr:sp macro="" textlink="">
      <xdr:nvSpPr>
        <xdr:cNvPr id="350" name="農林水産業費最小値テキスト"/>
        <xdr:cNvSpPr txBox="1"/>
      </xdr:nvSpPr>
      <xdr:spPr>
        <a:xfrm>
          <a:off x="10528300" y="102077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88363</xdr:rowOff>
    </xdr:from>
    <xdr:to>
      <xdr:col>55</xdr:col>
      <xdr:colOff>88900</xdr:colOff>
      <xdr:row>59</xdr:row>
      <xdr:rowOff>88363</xdr:rowOff>
    </xdr:to>
    <xdr:cxnSp macro="">
      <xdr:nvCxnSpPr>
        <xdr:cNvPr id="351" name="直線コネクタ 350"/>
        <xdr:cNvCxnSpPr/>
      </xdr:nvCxnSpPr>
      <xdr:spPr>
        <a:xfrm>
          <a:off x="10388600" y="10203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11315</xdr:rowOff>
    </xdr:from>
    <xdr:ext cx="534377" cy="259045"/>
    <xdr:sp macro="" textlink="">
      <xdr:nvSpPr>
        <xdr:cNvPr id="352" name="農林水産業費最大値テキスト"/>
        <xdr:cNvSpPr txBox="1"/>
      </xdr:nvSpPr>
      <xdr:spPr>
        <a:xfrm>
          <a:off x="10528300" y="8412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96,597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64638</xdr:rowOff>
    </xdr:from>
    <xdr:to>
      <xdr:col>55</xdr:col>
      <xdr:colOff>88900</xdr:colOff>
      <xdr:row>50</xdr:row>
      <xdr:rowOff>64638</xdr:rowOff>
    </xdr:to>
    <xdr:cxnSp macro="">
      <xdr:nvCxnSpPr>
        <xdr:cNvPr id="353" name="直線コネクタ 352"/>
        <xdr:cNvCxnSpPr/>
      </xdr:nvCxnSpPr>
      <xdr:spPr>
        <a:xfrm>
          <a:off x="10388600" y="8637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136548</xdr:rowOff>
    </xdr:from>
    <xdr:to>
      <xdr:col>55</xdr:col>
      <xdr:colOff>0</xdr:colOff>
      <xdr:row>58</xdr:row>
      <xdr:rowOff>139471</xdr:rowOff>
    </xdr:to>
    <xdr:cxnSp macro="">
      <xdr:nvCxnSpPr>
        <xdr:cNvPr id="354" name="直線コネクタ 353"/>
        <xdr:cNvCxnSpPr/>
      </xdr:nvCxnSpPr>
      <xdr:spPr>
        <a:xfrm flipV="1">
          <a:off x="9639300" y="10080648"/>
          <a:ext cx="838200" cy="2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84427</xdr:rowOff>
    </xdr:from>
    <xdr:ext cx="469744" cy="259045"/>
    <xdr:sp macro="" textlink="">
      <xdr:nvSpPr>
        <xdr:cNvPr id="355" name="農林水産業費平均値テキスト"/>
        <xdr:cNvSpPr txBox="1"/>
      </xdr:nvSpPr>
      <xdr:spPr>
        <a:xfrm>
          <a:off x="10528300" y="9857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61550</xdr:rowOff>
    </xdr:from>
    <xdr:to>
      <xdr:col>55</xdr:col>
      <xdr:colOff>50800</xdr:colOff>
      <xdr:row>58</xdr:row>
      <xdr:rowOff>163150</xdr:rowOff>
    </xdr:to>
    <xdr:sp macro="" textlink="">
      <xdr:nvSpPr>
        <xdr:cNvPr id="356" name="フローチャート: 判断 355"/>
        <xdr:cNvSpPr/>
      </xdr:nvSpPr>
      <xdr:spPr>
        <a:xfrm>
          <a:off x="10426700" y="10005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109492</xdr:rowOff>
    </xdr:from>
    <xdr:to>
      <xdr:col>50</xdr:col>
      <xdr:colOff>114300</xdr:colOff>
      <xdr:row>58</xdr:row>
      <xdr:rowOff>139471</xdr:rowOff>
    </xdr:to>
    <xdr:cxnSp macro="">
      <xdr:nvCxnSpPr>
        <xdr:cNvPr id="357" name="直線コネクタ 356"/>
        <xdr:cNvCxnSpPr/>
      </xdr:nvCxnSpPr>
      <xdr:spPr>
        <a:xfrm>
          <a:off x="8750300" y="10053592"/>
          <a:ext cx="889000" cy="29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63623</xdr:rowOff>
    </xdr:from>
    <xdr:to>
      <xdr:col>50</xdr:col>
      <xdr:colOff>165100</xdr:colOff>
      <xdr:row>58</xdr:row>
      <xdr:rowOff>165223</xdr:rowOff>
    </xdr:to>
    <xdr:sp macro="" textlink="">
      <xdr:nvSpPr>
        <xdr:cNvPr id="358" name="フローチャート: 判断 357"/>
        <xdr:cNvSpPr/>
      </xdr:nvSpPr>
      <xdr:spPr>
        <a:xfrm>
          <a:off x="9588500" y="1000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10300</xdr:rowOff>
    </xdr:from>
    <xdr:ext cx="469744" cy="259045"/>
    <xdr:sp macro="" textlink="">
      <xdr:nvSpPr>
        <xdr:cNvPr id="359" name="テキスト ボックス 358"/>
        <xdr:cNvSpPr txBox="1"/>
      </xdr:nvSpPr>
      <xdr:spPr>
        <a:xfrm>
          <a:off x="9404428" y="9782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57828</xdr:rowOff>
    </xdr:from>
    <xdr:to>
      <xdr:col>45</xdr:col>
      <xdr:colOff>177800</xdr:colOff>
      <xdr:row>58</xdr:row>
      <xdr:rowOff>109492</xdr:rowOff>
    </xdr:to>
    <xdr:cxnSp macro="">
      <xdr:nvCxnSpPr>
        <xdr:cNvPr id="360" name="直線コネクタ 359"/>
        <xdr:cNvCxnSpPr/>
      </xdr:nvCxnSpPr>
      <xdr:spPr>
        <a:xfrm>
          <a:off x="7861300" y="10001928"/>
          <a:ext cx="889000" cy="51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46234</xdr:rowOff>
    </xdr:from>
    <xdr:to>
      <xdr:col>46</xdr:col>
      <xdr:colOff>38100</xdr:colOff>
      <xdr:row>58</xdr:row>
      <xdr:rowOff>147834</xdr:rowOff>
    </xdr:to>
    <xdr:sp macro="" textlink="">
      <xdr:nvSpPr>
        <xdr:cNvPr id="361" name="フローチャート: 判断 360"/>
        <xdr:cNvSpPr/>
      </xdr:nvSpPr>
      <xdr:spPr>
        <a:xfrm>
          <a:off x="8699500" y="9990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164361</xdr:rowOff>
    </xdr:from>
    <xdr:ext cx="534377" cy="259045"/>
    <xdr:sp macro="" textlink="">
      <xdr:nvSpPr>
        <xdr:cNvPr id="362" name="テキスト ボックス 361"/>
        <xdr:cNvSpPr txBox="1"/>
      </xdr:nvSpPr>
      <xdr:spPr>
        <a:xfrm>
          <a:off x="8483111" y="9765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57828</xdr:rowOff>
    </xdr:from>
    <xdr:to>
      <xdr:col>41</xdr:col>
      <xdr:colOff>50800</xdr:colOff>
      <xdr:row>58</xdr:row>
      <xdr:rowOff>105557</xdr:rowOff>
    </xdr:to>
    <xdr:cxnSp macro="">
      <xdr:nvCxnSpPr>
        <xdr:cNvPr id="363" name="直線コネクタ 362"/>
        <xdr:cNvCxnSpPr/>
      </xdr:nvCxnSpPr>
      <xdr:spPr>
        <a:xfrm flipV="1">
          <a:off x="6972300" y="10001928"/>
          <a:ext cx="889000" cy="47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53239</xdr:rowOff>
    </xdr:from>
    <xdr:to>
      <xdr:col>41</xdr:col>
      <xdr:colOff>101600</xdr:colOff>
      <xdr:row>58</xdr:row>
      <xdr:rowOff>154839</xdr:rowOff>
    </xdr:to>
    <xdr:sp macro="" textlink="">
      <xdr:nvSpPr>
        <xdr:cNvPr id="364" name="フローチャート: 判断 363"/>
        <xdr:cNvSpPr/>
      </xdr:nvSpPr>
      <xdr:spPr>
        <a:xfrm>
          <a:off x="7810500" y="999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145966</xdr:rowOff>
    </xdr:from>
    <xdr:ext cx="534377" cy="259045"/>
    <xdr:sp macro="" textlink="">
      <xdr:nvSpPr>
        <xdr:cNvPr id="365" name="テキスト ボックス 364"/>
        <xdr:cNvSpPr txBox="1"/>
      </xdr:nvSpPr>
      <xdr:spPr>
        <a:xfrm>
          <a:off x="7594111" y="10090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32534</xdr:rowOff>
    </xdr:from>
    <xdr:to>
      <xdr:col>36</xdr:col>
      <xdr:colOff>165100</xdr:colOff>
      <xdr:row>58</xdr:row>
      <xdr:rowOff>134134</xdr:rowOff>
    </xdr:to>
    <xdr:sp macro="" textlink="">
      <xdr:nvSpPr>
        <xdr:cNvPr id="366" name="フローチャート: 判断 365"/>
        <xdr:cNvSpPr/>
      </xdr:nvSpPr>
      <xdr:spPr>
        <a:xfrm>
          <a:off x="6921500" y="997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150661</xdr:rowOff>
    </xdr:from>
    <xdr:ext cx="534377" cy="259045"/>
    <xdr:sp macro="" textlink="">
      <xdr:nvSpPr>
        <xdr:cNvPr id="367" name="テキスト ボックス 366"/>
        <xdr:cNvSpPr txBox="1"/>
      </xdr:nvSpPr>
      <xdr:spPr>
        <a:xfrm>
          <a:off x="6705111" y="975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85748</xdr:rowOff>
    </xdr:from>
    <xdr:to>
      <xdr:col>55</xdr:col>
      <xdr:colOff>50800</xdr:colOff>
      <xdr:row>59</xdr:row>
      <xdr:rowOff>15898</xdr:rowOff>
    </xdr:to>
    <xdr:sp macro="" textlink="">
      <xdr:nvSpPr>
        <xdr:cNvPr id="373" name="楕円 372"/>
        <xdr:cNvSpPr/>
      </xdr:nvSpPr>
      <xdr:spPr>
        <a:xfrm>
          <a:off x="10426700" y="10029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39976</xdr:rowOff>
    </xdr:from>
    <xdr:ext cx="469744" cy="259045"/>
    <xdr:sp macro="" textlink="">
      <xdr:nvSpPr>
        <xdr:cNvPr id="374" name="農林水産業費該当値テキスト"/>
        <xdr:cNvSpPr txBox="1"/>
      </xdr:nvSpPr>
      <xdr:spPr>
        <a:xfrm>
          <a:off x="10528300" y="9984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88671</xdr:rowOff>
    </xdr:from>
    <xdr:to>
      <xdr:col>50</xdr:col>
      <xdr:colOff>165100</xdr:colOff>
      <xdr:row>59</xdr:row>
      <xdr:rowOff>18821</xdr:rowOff>
    </xdr:to>
    <xdr:sp macro="" textlink="">
      <xdr:nvSpPr>
        <xdr:cNvPr id="375" name="楕円 374"/>
        <xdr:cNvSpPr/>
      </xdr:nvSpPr>
      <xdr:spPr>
        <a:xfrm>
          <a:off x="9588500" y="1003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9948</xdr:rowOff>
    </xdr:from>
    <xdr:ext cx="469744" cy="259045"/>
    <xdr:sp macro="" textlink="">
      <xdr:nvSpPr>
        <xdr:cNvPr id="376" name="テキスト ボックス 375"/>
        <xdr:cNvSpPr txBox="1"/>
      </xdr:nvSpPr>
      <xdr:spPr>
        <a:xfrm>
          <a:off x="9404428" y="10125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58692</xdr:rowOff>
    </xdr:from>
    <xdr:to>
      <xdr:col>46</xdr:col>
      <xdr:colOff>38100</xdr:colOff>
      <xdr:row>58</xdr:row>
      <xdr:rowOff>160292</xdr:rowOff>
    </xdr:to>
    <xdr:sp macro="" textlink="">
      <xdr:nvSpPr>
        <xdr:cNvPr id="377" name="楕円 376"/>
        <xdr:cNvSpPr/>
      </xdr:nvSpPr>
      <xdr:spPr>
        <a:xfrm>
          <a:off x="8699500" y="1000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151419</xdr:rowOff>
    </xdr:from>
    <xdr:ext cx="469744" cy="259045"/>
    <xdr:sp macro="" textlink="">
      <xdr:nvSpPr>
        <xdr:cNvPr id="378" name="テキスト ボックス 377"/>
        <xdr:cNvSpPr txBox="1"/>
      </xdr:nvSpPr>
      <xdr:spPr>
        <a:xfrm>
          <a:off x="8515428" y="10095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7028</xdr:rowOff>
    </xdr:from>
    <xdr:to>
      <xdr:col>41</xdr:col>
      <xdr:colOff>101600</xdr:colOff>
      <xdr:row>58</xdr:row>
      <xdr:rowOff>108628</xdr:rowOff>
    </xdr:to>
    <xdr:sp macro="" textlink="">
      <xdr:nvSpPr>
        <xdr:cNvPr id="379" name="楕円 378"/>
        <xdr:cNvSpPr/>
      </xdr:nvSpPr>
      <xdr:spPr>
        <a:xfrm>
          <a:off x="7810500" y="9951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125155</xdr:rowOff>
    </xdr:from>
    <xdr:ext cx="534377" cy="259045"/>
    <xdr:sp macro="" textlink="">
      <xdr:nvSpPr>
        <xdr:cNvPr id="380" name="テキスト ボックス 379"/>
        <xdr:cNvSpPr txBox="1"/>
      </xdr:nvSpPr>
      <xdr:spPr>
        <a:xfrm>
          <a:off x="7594111" y="9726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54757</xdr:rowOff>
    </xdr:from>
    <xdr:to>
      <xdr:col>36</xdr:col>
      <xdr:colOff>165100</xdr:colOff>
      <xdr:row>58</xdr:row>
      <xdr:rowOff>156357</xdr:rowOff>
    </xdr:to>
    <xdr:sp macro="" textlink="">
      <xdr:nvSpPr>
        <xdr:cNvPr id="381" name="楕円 380"/>
        <xdr:cNvSpPr/>
      </xdr:nvSpPr>
      <xdr:spPr>
        <a:xfrm>
          <a:off x="6921500" y="999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147484</xdr:rowOff>
    </xdr:from>
    <xdr:ext cx="534377" cy="259045"/>
    <xdr:sp macro="" textlink="">
      <xdr:nvSpPr>
        <xdr:cNvPr id="382" name="テキスト ボックス 381"/>
        <xdr:cNvSpPr txBox="1"/>
      </xdr:nvSpPr>
      <xdr:spPr>
        <a:xfrm>
          <a:off x="6705111" y="10091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2" name="テキスト ボックス 401"/>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4" name="テキスト ボックス 40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155969</xdr:rowOff>
    </xdr:from>
    <xdr:to>
      <xdr:col>54</xdr:col>
      <xdr:colOff>189865</xdr:colOff>
      <xdr:row>79</xdr:row>
      <xdr:rowOff>8826</xdr:rowOff>
    </xdr:to>
    <xdr:cxnSp macro="">
      <xdr:nvCxnSpPr>
        <xdr:cNvPr id="406" name="直線コネクタ 405"/>
        <xdr:cNvCxnSpPr/>
      </xdr:nvCxnSpPr>
      <xdr:spPr>
        <a:xfrm flipV="1">
          <a:off x="10475595" y="11986019"/>
          <a:ext cx="1270" cy="15673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12653</xdr:rowOff>
    </xdr:from>
    <xdr:ext cx="378565" cy="259045"/>
    <xdr:sp macro="" textlink="">
      <xdr:nvSpPr>
        <xdr:cNvPr id="407" name="商工費最小値テキスト"/>
        <xdr:cNvSpPr txBox="1"/>
      </xdr:nvSpPr>
      <xdr:spPr>
        <a:xfrm>
          <a:off x="10528300" y="13557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8826</xdr:rowOff>
    </xdr:from>
    <xdr:to>
      <xdr:col>55</xdr:col>
      <xdr:colOff>88900</xdr:colOff>
      <xdr:row>79</xdr:row>
      <xdr:rowOff>8826</xdr:rowOff>
    </xdr:to>
    <xdr:cxnSp macro="">
      <xdr:nvCxnSpPr>
        <xdr:cNvPr id="408" name="直線コネクタ 407"/>
        <xdr:cNvCxnSpPr/>
      </xdr:nvCxnSpPr>
      <xdr:spPr>
        <a:xfrm>
          <a:off x="10388600" y="1355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102646</xdr:rowOff>
    </xdr:from>
    <xdr:ext cx="534377" cy="259045"/>
    <xdr:sp macro="" textlink="">
      <xdr:nvSpPr>
        <xdr:cNvPr id="409" name="商工費最大値テキスト"/>
        <xdr:cNvSpPr txBox="1"/>
      </xdr:nvSpPr>
      <xdr:spPr>
        <a:xfrm>
          <a:off x="10528300" y="11761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42,073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155969</xdr:rowOff>
    </xdr:from>
    <xdr:to>
      <xdr:col>55</xdr:col>
      <xdr:colOff>88900</xdr:colOff>
      <xdr:row>69</xdr:row>
      <xdr:rowOff>155969</xdr:rowOff>
    </xdr:to>
    <xdr:cxnSp macro="">
      <xdr:nvCxnSpPr>
        <xdr:cNvPr id="410" name="直線コネクタ 409"/>
        <xdr:cNvCxnSpPr/>
      </xdr:nvCxnSpPr>
      <xdr:spPr>
        <a:xfrm>
          <a:off x="10388600" y="11986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54508</xdr:rowOff>
    </xdr:from>
    <xdr:to>
      <xdr:col>55</xdr:col>
      <xdr:colOff>0</xdr:colOff>
      <xdr:row>78</xdr:row>
      <xdr:rowOff>60147</xdr:rowOff>
    </xdr:to>
    <xdr:cxnSp macro="">
      <xdr:nvCxnSpPr>
        <xdr:cNvPr id="411" name="直線コネクタ 410"/>
        <xdr:cNvCxnSpPr/>
      </xdr:nvCxnSpPr>
      <xdr:spPr>
        <a:xfrm>
          <a:off x="9639300" y="13256158"/>
          <a:ext cx="838200" cy="177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3421</xdr:rowOff>
    </xdr:from>
    <xdr:ext cx="469744" cy="259045"/>
    <xdr:sp macro="" textlink="">
      <xdr:nvSpPr>
        <xdr:cNvPr id="412" name="商工費平均値テキスト"/>
        <xdr:cNvSpPr txBox="1"/>
      </xdr:nvSpPr>
      <xdr:spPr>
        <a:xfrm>
          <a:off x="10528300" y="130336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151994</xdr:rowOff>
    </xdr:from>
    <xdr:to>
      <xdr:col>55</xdr:col>
      <xdr:colOff>50800</xdr:colOff>
      <xdr:row>77</xdr:row>
      <xdr:rowOff>82144</xdr:rowOff>
    </xdr:to>
    <xdr:sp macro="" textlink="">
      <xdr:nvSpPr>
        <xdr:cNvPr id="413" name="フローチャート: 判断 412"/>
        <xdr:cNvSpPr/>
      </xdr:nvSpPr>
      <xdr:spPr>
        <a:xfrm>
          <a:off x="10426700" y="1318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54508</xdr:rowOff>
    </xdr:from>
    <xdr:to>
      <xdr:col>50</xdr:col>
      <xdr:colOff>114300</xdr:colOff>
      <xdr:row>77</xdr:row>
      <xdr:rowOff>99657</xdr:rowOff>
    </xdr:to>
    <xdr:cxnSp macro="">
      <xdr:nvCxnSpPr>
        <xdr:cNvPr id="414" name="直線コネクタ 413"/>
        <xdr:cNvCxnSpPr/>
      </xdr:nvCxnSpPr>
      <xdr:spPr>
        <a:xfrm flipV="1">
          <a:off x="8750300" y="13256158"/>
          <a:ext cx="889000" cy="45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470</xdr:rowOff>
    </xdr:from>
    <xdr:to>
      <xdr:col>50</xdr:col>
      <xdr:colOff>165100</xdr:colOff>
      <xdr:row>77</xdr:row>
      <xdr:rowOff>102070</xdr:rowOff>
    </xdr:to>
    <xdr:sp macro="" textlink="">
      <xdr:nvSpPr>
        <xdr:cNvPr id="415" name="フローチャート: 判断 414"/>
        <xdr:cNvSpPr/>
      </xdr:nvSpPr>
      <xdr:spPr>
        <a:xfrm>
          <a:off x="9588500" y="1320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118597</xdr:rowOff>
    </xdr:from>
    <xdr:ext cx="469744" cy="259045"/>
    <xdr:sp macro="" textlink="">
      <xdr:nvSpPr>
        <xdr:cNvPr id="416" name="テキスト ボックス 415"/>
        <xdr:cNvSpPr txBox="1"/>
      </xdr:nvSpPr>
      <xdr:spPr>
        <a:xfrm>
          <a:off x="9404428" y="12977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99657</xdr:rowOff>
    </xdr:from>
    <xdr:to>
      <xdr:col>45</xdr:col>
      <xdr:colOff>177800</xdr:colOff>
      <xdr:row>78</xdr:row>
      <xdr:rowOff>62776</xdr:rowOff>
    </xdr:to>
    <xdr:cxnSp macro="">
      <xdr:nvCxnSpPr>
        <xdr:cNvPr id="417" name="直線コネクタ 416"/>
        <xdr:cNvCxnSpPr/>
      </xdr:nvCxnSpPr>
      <xdr:spPr>
        <a:xfrm flipV="1">
          <a:off x="7861300" y="13301307"/>
          <a:ext cx="889000" cy="134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82462</xdr:rowOff>
    </xdr:from>
    <xdr:to>
      <xdr:col>46</xdr:col>
      <xdr:colOff>38100</xdr:colOff>
      <xdr:row>77</xdr:row>
      <xdr:rowOff>12612</xdr:rowOff>
    </xdr:to>
    <xdr:sp macro="" textlink="">
      <xdr:nvSpPr>
        <xdr:cNvPr id="418" name="フローチャート: 判断 417"/>
        <xdr:cNvSpPr/>
      </xdr:nvSpPr>
      <xdr:spPr>
        <a:xfrm>
          <a:off x="8699500" y="13112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29138</xdr:rowOff>
    </xdr:from>
    <xdr:ext cx="534377" cy="259045"/>
    <xdr:sp macro="" textlink="">
      <xdr:nvSpPr>
        <xdr:cNvPr id="419" name="テキスト ボックス 418"/>
        <xdr:cNvSpPr txBox="1"/>
      </xdr:nvSpPr>
      <xdr:spPr>
        <a:xfrm>
          <a:off x="8483111" y="12887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62776</xdr:rowOff>
    </xdr:from>
    <xdr:to>
      <xdr:col>41</xdr:col>
      <xdr:colOff>50800</xdr:colOff>
      <xdr:row>78</xdr:row>
      <xdr:rowOff>110173</xdr:rowOff>
    </xdr:to>
    <xdr:cxnSp macro="">
      <xdr:nvCxnSpPr>
        <xdr:cNvPr id="420" name="直線コネクタ 419"/>
        <xdr:cNvCxnSpPr/>
      </xdr:nvCxnSpPr>
      <xdr:spPr>
        <a:xfrm flipV="1">
          <a:off x="6972300" y="13435876"/>
          <a:ext cx="889000" cy="47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75031</xdr:rowOff>
    </xdr:from>
    <xdr:to>
      <xdr:col>41</xdr:col>
      <xdr:colOff>101600</xdr:colOff>
      <xdr:row>78</xdr:row>
      <xdr:rowOff>5181</xdr:rowOff>
    </xdr:to>
    <xdr:sp macro="" textlink="">
      <xdr:nvSpPr>
        <xdr:cNvPr id="421" name="フローチャート: 判断 420"/>
        <xdr:cNvSpPr/>
      </xdr:nvSpPr>
      <xdr:spPr>
        <a:xfrm>
          <a:off x="7810500" y="13276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21708</xdr:rowOff>
    </xdr:from>
    <xdr:ext cx="469744" cy="259045"/>
    <xdr:sp macro="" textlink="">
      <xdr:nvSpPr>
        <xdr:cNvPr id="422" name="テキスト ボックス 421"/>
        <xdr:cNvSpPr txBox="1"/>
      </xdr:nvSpPr>
      <xdr:spPr>
        <a:xfrm>
          <a:off x="7626428" y="13051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79375</xdr:rowOff>
    </xdr:from>
    <xdr:to>
      <xdr:col>36</xdr:col>
      <xdr:colOff>165100</xdr:colOff>
      <xdr:row>78</xdr:row>
      <xdr:rowOff>9525</xdr:rowOff>
    </xdr:to>
    <xdr:sp macro="" textlink="">
      <xdr:nvSpPr>
        <xdr:cNvPr id="423" name="フローチャート: 判断 422"/>
        <xdr:cNvSpPr/>
      </xdr:nvSpPr>
      <xdr:spPr>
        <a:xfrm>
          <a:off x="6921500" y="13281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26052</xdr:rowOff>
    </xdr:from>
    <xdr:ext cx="469744" cy="259045"/>
    <xdr:sp macro="" textlink="">
      <xdr:nvSpPr>
        <xdr:cNvPr id="424" name="テキスト ボックス 423"/>
        <xdr:cNvSpPr txBox="1"/>
      </xdr:nvSpPr>
      <xdr:spPr>
        <a:xfrm>
          <a:off x="6737428" y="13056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9347</xdr:rowOff>
    </xdr:from>
    <xdr:to>
      <xdr:col>55</xdr:col>
      <xdr:colOff>50800</xdr:colOff>
      <xdr:row>78</xdr:row>
      <xdr:rowOff>110947</xdr:rowOff>
    </xdr:to>
    <xdr:sp macro="" textlink="">
      <xdr:nvSpPr>
        <xdr:cNvPr id="430" name="楕円 429"/>
        <xdr:cNvSpPr/>
      </xdr:nvSpPr>
      <xdr:spPr>
        <a:xfrm>
          <a:off x="10426700" y="13382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95724</xdr:rowOff>
    </xdr:from>
    <xdr:ext cx="469744" cy="259045"/>
    <xdr:sp macro="" textlink="">
      <xdr:nvSpPr>
        <xdr:cNvPr id="431" name="商工費該当値テキスト"/>
        <xdr:cNvSpPr txBox="1"/>
      </xdr:nvSpPr>
      <xdr:spPr>
        <a:xfrm>
          <a:off x="10528300" y="13297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3708</xdr:rowOff>
    </xdr:from>
    <xdr:to>
      <xdr:col>50</xdr:col>
      <xdr:colOff>165100</xdr:colOff>
      <xdr:row>77</xdr:row>
      <xdr:rowOff>105308</xdr:rowOff>
    </xdr:to>
    <xdr:sp macro="" textlink="">
      <xdr:nvSpPr>
        <xdr:cNvPr id="432" name="楕円 431"/>
        <xdr:cNvSpPr/>
      </xdr:nvSpPr>
      <xdr:spPr>
        <a:xfrm>
          <a:off x="9588500" y="13205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96435</xdr:rowOff>
    </xdr:from>
    <xdr:ext cx="469744" cy="259045"/>
    <xdr:sp macro="" textlink="">
      <xdr:nvSpPr>
        <xdr:cNvPr id="433" name="テキスト ボックス 432"/>
        <xdr:cNvSpPr txBox="1"/>
      </xdr:nvSpPr>
      <xdr:spPr>
        <a:xfrm>
          <a:off x="9404428" y="13298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48857</xdr:rowOff>
    </xdr:from>
    <xdr:to>
      <xdr:col>46</xdr:col>
      <xdr:colOff>38100</xdr:colOff>
      <xdr:row>77</xdr:row>
      <xdr:rowOff>150457</xdr:rowOff>
    </xdr:to>
    <xdr:sp macro="" textlink="">
      <xdr:nvSpPr>
        <xdr:cNvPr id="434" name="楕円 433"/>
        <xdr:cNvSpPr/>
      </xdr:nvSpPr>
      <xdr:spPr>
        <a:xfrm>
          <a:off x="8699500" y="13250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141584</xdr:rowOff>
    </xdr:from>
    <xdr:ext cx="469744" cy="259045"/>
    <xdr:sp macro="" textlink="">
      <xdr:nvSpPr>
        <xdr:cNvPr id="435" name="テキスト ボックス 434"/>
        <xdr:cNvSpPr txBox="1"/>
      </xdr:nvSpPr>
      <xdr:spPr>
        <a:xfrm>
          <a:off x="8515428" y="13343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11976</xdr:rowOff>
    </xdr:from>
    <xdr:to>
      <xdr:col>41</xdr:col>
      <xdr:colOff>101600</xdr:colOff>
      <xdr:row>78</xdr:row>
      <xdr:rowOff>113576</xdr:rowOff>
    </xdr:to>
    <xdr:sp macro="" textlink="">
      <xdr:nvSpPr>
        <xdr:cNvPr id="436" name="楕円 435"/>
        <xdr:cNvSpPr/>
      </xdr:nvSpPr>
      <xdr:spPr>
        <a:xfrm>
          <a:off x="7810500" y="13385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104703</xdr:rowOff>
    </xdr:from>
    <xdr:ext cx="469744" cy="259045"/>
    <xdr:sp macro="" textlink="">
      <xdr:nvSpPr>
        <xdr:cNvPr id="437" name="テキスト ボックス 436"/>
        <xdr:cNvSpPr txBox="1"/>
      </xdr:nvSpPr>
      <xdr:spPr>
        <a:xfrm>
          <a:off x="7626428" y="13477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59373</xdr:rowOff>
    </xdr:from>
    <xdr:to>
      <xdr:col>36</xdr:col>
      <xdr:colOff>165100</xdr:colOff>
      <xdr:row>78</xdr:row>
      <xdr:rowOff>160973</xdr:rowOff>
    </xdr:to>
    <xdr:sp macro="" textlink="">
      <xdr:nvSpPr>
        <xdr:cNvPr id="438" name="楕円 437"/>
        <xdr:cNvSpPr/>
      </xdr:nvSpPr>
      <xdr:spPr>
        <a:xfrm>
          <a:off x="6921500" y="13432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152100</xdr:rowOff>
    </xdr:from>
    <xdr:ext cx="469744" cy="259045"/>
    <xdr:sp macro="" textlink="">
      <xdr:nvSpPr>
        <xdr:cNvPr id="439" name="テキスト ボックス 438"/>
        <xdr:cNvSpPr txBox="1"/>
      </xdr:nvSpPr>
      <xdr:spPr>
        <a:xfrm>
          <a:off x="6737428" y="13525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1" name="テキスト ボックス 45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3" name="テキスト ボックス 45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5" name="テキスト ボックス 45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7" name="テキスト ボックス 45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9" name="テキスト ボックス 458"/>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1" name="テキスト ボックス 46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50012</xdr:rowOff>
    </xdr:from>
    <xdr:to>
      <xdr:col>54</xdr:col>
      <xdr:colOff>189865</xdr:colOff>
      <xdr:row>98</xdr:row>
      <xdr:rowOff>92380</xdr:rowOff>
    </xdr:to>
    <xdr:cxnSp macro="">
      <xdr:nvCxnSpPr>
        <xdr:cNvPr id="465" name="直線コネクタ 464"/>
        <xdr:cNvCxnSpPr/>
      </xdr:nvCxnSpPr>
      <xdr:spPr>
        <a:xfrm flipV="1">
          <a:off x="10475595" y="15651962"/>
          <a:ext cx="1270" cy="1242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96207</xdr:rowOff>
    </xdr:from>
    <xdr:ext cx="534377" cy="259045"/>
    <xdr:sp macro="" textlink="">
      <xdr:nvSpPr>
        <xdr:cNvPr id="466" name="土木費最小値テキスト"/>
        <xdr:cNvSpPr txBox="1"/>
      </xdr:nvSpPr>
      <xdr:spPr>
        <a:xfrm>
          <a:off x="10528300" y="16898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92380</xdr:rowOff>
    </xdr:from>
    <xdr:to>
      <xdr:col>55</xdr:col>
      <xdr:colOff>88900</xdr:colOff>
      <xdr:row>98</xdr:row>
      <xdr:rowOff>92380</xdr:rowOff>
    </xdr:to>
    <xdr:cxnSp macro="">
      <xdr:nvCxnSpPr>
        <xdr:cNvPr id="467" name="直線コネクタ 466"/>
        <xdr:cNvCxnSpPr/>
      </xdr:nvCxnSpPr>
      <xdr:spPr>
        <a:xfrm>
          <a:off x="10388600" y="1689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168139</xdr:rowOff>
    </xdr:from>
    <xdr:ext cx="599010" cy="259045"/>
    <xdr:sp macro="" textlink="">
      <xdr:nvSpPr>
        <xdr:cNvPr id="468" name="土木費最大値テキスト"/>
        <xdr:cNvSpPr txBox="1"/>
      </xdr:nvSpPr>
      <xdr:spPr>
        <a:xfrm>
          <a:off x="10528300" y="15427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130,489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50012</xdr:rowOff>
    </xdr:from>
    <xdr:to>
      <xdr:col>55</xdr:col>
      <xdr:colOff>88900</xdr:colOff>
      <xdr:row>91</xdr:row>
      <xdr:rowOff>50012</xdr:rowOff>
    </xdr:to>
    <xdr:cxnSp macro="">
      <xdr:nvCxnSpPr>
        <xdr:cNvPr id="469" name="直線コネクタ 468"/>
        <xdr:cNvCxnSpPr/>
      </xdr:nvCxnSpPr>
      <xdr:spPr>
        <a:xfrm>
          <a:off x="10388600" y="15651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137175</xdr:rowOff>
    </xdr:from>
    <xdr:to>
      <xdr:col>55</xdr:col>
      <xdr:colOff>0</xdr:colOff>
      <xdr:row>97</xdr:row>
      <xdr:rowOff>120531</xdr:rowOff>
    </xdr:to>
    <xdr:cxnSp macro="">
      <xdr:nvCxnSpPr>
        <xdr:cNvPr id="470" name="直線コネクタ 469"/>
        <xdr:cNvCxnSpPr/>
      </xdr:nvCxnSpPr>
      <xdr:spPr>
        <a:xfrm>
          <a:off x="9639300" y="16596375"/>
          <a:ext cx="838200" cy="154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123207</xdr:rowOff>
    </xdr:from>
    <xdr:ext cx="534377" cy="259045"/>
    <xdr:sp macro="" textlink="">
      <xdr:nvSpPr>
        <xdr:cNvPr id="471" name="土木費平均値テキスト"/>
        <xdr:cNvSpPr txBox="1"/>
      </xdr:nvSpPr>
      <xdr:spPr>
        <a:xfrm>
          <a:off x="10528300" y="164109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100330</xdr:rowOff>
    </xdr:from>
    <xdr:to>
      <xdr:col>55</xdr:col>
      <xdr:colOff>50800</xdr:colOff>
      <xdr:row>97</xdr:row>
      <xdr:rowOff>30480</xdr:rowOff>
    </xdr:to>
    <xdr:sp macro="" textlink="">
      <xdr:nvSpPr>
        <xdr:cNvPr id="472" name="フローチャート: 判断 471"/>
        <xdr:cNvSpPr/>
      </xdr:nvSpPr>
      <xdr:spPr>
        <a:xfrm>
          <a:off x="10426700" y="1655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137175</xdr:rowOff>
    </xdr:from>
    <xdr:to>
      <xdr:col>50</xdr:col>
      <xdr:colOff>114300</xdr:colOff>
      <xdr:row>97</xdr:row>
      <xdr:rowOff>115501</xdr:rowOff>
    </xdr:to>
    <xdr:cxnSp macro="">
      <xdr:nvCxnSpPr>
        <xdr:cNvPr id="473" name="直線コネクタ 472"/>
        <xdr:cNvCxnSpPr/>
      </xdr:nvCxnSpPr>
      <xdr:spPr>
        <a:xfrm flipV="1">
          <a:off x="8750300" y="16596375"/>
          <a:ext cx="889000" cy="149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121427</xdr:rowOff>
    </xdr:from>
    <xdr:to>
      <xdr:col>50</xdr:col>
      <xdr:colOff>165100</xdr:colOff>
      <xdr:row>97</xdr:row>
      <xdr:rowOff>51577</xdr:rowOff>
    </xdr:to>
    <xdr:sp macro="" textlink="">
      <xdr:nvSpPr>
        <xdr:cNvPr id="474" name="フローチャート: 判断 473"/>
        <xdr:cNvSpPr/>
      </xdr:nvSpPr>
      <xdr:spPr>
        <a:xfrm>
          <a:off x="9588500" y="1658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42704</xdr:rowOff>
    </xdr:from>
    <xdr:ext cx="534377" cy="259045"/>
    <xdr:sp macro="" textlink="">
      <xdr:nvSpPr>
        <xdr:cNvPr id="475" name="テキスト ボックス 474"/>
        <xdr:cNvSpPr txBox="1"/>
      </xdr:nvSpPr>
      <xdr:spPr>
        <a:xfrm>
          <a:off x="9372111" y="16673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93393</xdr:rowOff>
    </xdr:from>
    <xdr:to>
      <xdr:col>45</xdr:col>
      <xdr:colOff>177800</xdr:colOff>
      <xdr:row>97</xdr:row>
      <xdr:rowOff>115501</xdr:rowOff>
    </xdr:to>
    <xdr:cxnSp macro="">
      <xdr:nvCxnSpPr>
        <xdr:cNvPr id="476" name="直線コネクタ 475"/>
        <xdr:cNvCxnSpPr/>
      </xdr:nvCxnSpPr>
      <xdr:spPr>
        <a:xfrm>
          <a:off x="7861300" y="16724043"/>
          <a:ext cx="889000" cy="22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127795</xdr:rowOff>
    </xdr:from>
    <xdr:to>
      <xdr:col>46</xdr:col>
      <xdr:colOff>38100</xdr:colOff>
      <xdr:row>97</xdr:row>
      <xdr:rowOff>57945</xdr:rowOff>
    </xdr:to>
    <xdr:sp macro="" textlink="">
      <xdr:nvSpPr>
        <xdr:cNvPr id="477" name="フローチャート: 判断 476"/>
        <xdr:cNvSpPr/>
      </xdr:nvSpPr>
      <xdr:spPr>
        <a:xfrm>
          <a:off x="8699500" y="1658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74472</xdr:rowOff>
    </xdr:from>
    <xdr:ext cx="534377" cy="259045"/>
    <xdr:sp macro="" textlink="">
      <xdr:nvSpPr>
        <xdr:cNvPr id="478" name="テキスト ボックス 477"/>
        <xdr:cNvSpPr txBox="1"/>
      </xdr:nvSpPr>
      <xdr:spPr>
        <a:xfrm>
          <a:off x="8483111" y="16362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51809</xdr:rowOff>
    </xdr:from>
    <xdr:to>
      <xdr:col>41</xdr:col>
      <xdr:colOff>50800</xdr:colOff>
      <xdr:row>97</xdr:row>
      <xdr:rowOff>93393</xdr:rowOff>
    </xdr:to>
    <xdr:cxnSp macro="">
      <xdr:nvCxnSpPr>
        <xdr:cNvPr id="479" name="直線コネクタ 478"/>
        <xdr:cNvCxnSpPr/>
      </xdr:nvCxnSpPr>
      <xdr:spPr>
        <a:xfrm>
          <a:off x="6972300" y="16682459"/>
          <a:ext cx="889000" cy="41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137843</xdr:rowOff>
    </xdr:from>
    <xdr:to>
      <xdr:col>41</xdr:col>
      <xdr:colOff>101600</xdr:colOff>
      <xdr:row>97</xdr:row>
      <xdr:rowOff>67993</xdr:rowOff>
    </xdr:to>
    <xdr:sp macro="" textlink="">
      <xdr:nvSpPr>
        <xdr:cNvPr id="480" name="フローチャート: 判断 479"/>
        <xdr:cNvSpPr/>
      </xdr:nvSpPr>
      <xdr:spPr>
        <a:xfrm>
          <a:off x="7810500" y="1659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84520</xdr:rowOff>
    </xdr:from>
    <xdr:ext cx="534377" cy="259045"/>
    <xdr:sp macro="" textlink="">
      <xdr:nvSpPr>
        <xdr:cNvPr id="481" name="テキスト ボックス 480"/>
        <xdr:cNvSpPr txBox="1"/>
      </xdr:nvSpPr>
      <xdr:spPr>
        <a:xfrm>
          <a:off x="7594111" y="1637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129656</xdr:rowOff>
    </xdr:from>
    <xdr:to>
      <xdr:col>36</xdr:col>
      <xdr:colOff>165100</xdr:colOff>
      <xdr:row>97</xdr:row>
      <xdr:rowOff>59806</xdr:rowOff>
    </xdr:to>
    <xdr:sp macro="" textlink="">
      <xdr:nvSpPr>
        <xdr:cNvPr id="482" name="フローチャート: 判断 481"/>
        <xdr:cNvSpPr/>
      </xdr:nvSpPr>
      <xdr:spPr>
        <a:xfrm>
          <a:off x="6921500" y="16588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76333</xdr:rowOff>
    </xdr:from>
    <xdr:ext cx="534377" cy="259045"/>
    <xdr:sp macro="" textlink="">
      <xdr:nvSpPr>
        <xdr:cNvPr id="483" name="テキスト ボックス 482"/>
        <xdr:cNvSpPr txBox="1"/>
      </xdr:nvSpPr>
      <xdr:spPr>
        <a:xfrm>
          <a:off x="6705111" y="16364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69731</xdr:rowOff>
    </xdr:from>
    <xdr:to>
      <xdr:col>55</xdr:col>
      <xdr:colOff>50800</xdr:colOff>
      <xdr:row>97</xdr:row>
      <xdr:rowOff>171331</xdr:rowOff>
    </xdr:to>
    <xdr:sp macro="" textlink="">
      <xdr:nvSpPr>
        <xdr:cNvPr id="489" name="楕円 488"/>
        <xdr:cNvSpPr/>
      </xdr:nvSpPr>
      <xdr:spPr>
        <a:xfrm>
          <a:off x="10426700" y="16700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48158</xdr:rowOff>
    </xdr:from>
    <xdr:ext cx="534377" cy="259045"/>
    <xdr:sp macro="" textlink="">
      <xdr:nvSpPr>
        <xdr:cNvPr id="490" name="土木費該当値テキスト"/>
        <xdr:cNvSpPr txBox="1"/>
      </xdr:nvSpPr>
      <xdr:spPr>
        <a:xfrm>
          <a:off x="10528300" y="16678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86375</xdr:rowOff>
    </xdr:from>
    <xdr:to>
      <xdr:col>50</xdr:col>
      <xdr:colOff>165100</xdr:colOff>
      <xdr:row>97</xdr:row>
      <xdr:rowOff>16525</xdr:rowOff>
    </xdr:to>
    <xdr:sp macro="" textlink="">
      <xdr:nvSpPr>
        <xdr:cNvPr id="491" name="楕円 490"/>
        <xdr:cNvSpPr/>
      </xdr:nvSpPr>
      <xdr:spPr>
        <a:xfrm>
          <a:off x="9588500" y="16545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33052</xdr:rowOff>
    </xdr:from>
    <xdr:ext cx="534377" cy="259045"/>
    <xdr:sp macro="" textlink="">
      <xdr:nvSpPr>
        <xdr:cNvPr id="492" name="テキスト ボックス 491"/>
        <xdr:cNvSpPr txBox="1"/>
      </xdr:nvSpPr>
      <xdr:spPr>
        <a:xfrm>
          <a:off x="9372111" y="16320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64701</xdr:rowOff>
    </xdr:from>
    <xdr:to>
      <xdr:col>46</xdr:col>
      <xdr:colOff>38100</xdr:colOff>
      <xdr:row>97</xdr:row>
      <xdr:rowOff>166301</xdr:rowOff>
    </xdr:to>
    <xdr:sp macro="" textlink="">
      <xdr:nvSpPr>
        <xdr:cNvPr id="493" name="楕円 492"/>
        <xdr:cNvSpPr/>
      </xdr:nvSpPr>
      <xdr:spPr>
        <a:xfrm>
          <a:off x="8699500" y="16695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157428</xdr:rowOff>
    </xdr:from>
    <xdr:ext cx="534377" cy="259045"/>
    <xdr:sp macro="" textlink="">
      <xdr:nvSpPr>
        <xdr:cNvPr id="494" name="テキスト ボックス 493"/>
        <xdr:cNvSpPr txBox="1"/>
      </xdr:nvSpPr>
      <xdr:spPr>
        <a:xfrm>
          <a:off x="8483111" y="16788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42593</xdr:rowOff>
    </xdr:from>
    <xdr:to>
      <xdr:col>41</xdr:col>
      <xdr:colOff>101600</xdr:colOff>
      <xdr:row>97</xdr:row>
      <xdr:rowOff>144193</xdr:rowOff>
    </xdr:to>
    <xdr:sp macro="" textlink="">
      <xdr:nvSpPr>
        <xdr:cNvPr id="495" name="楕円 494"/>
        <xdr:cNvSpPr/>
      </xdr:nvSpPr>
      <xdr:spPr>
        <a:xfrm>
          <a:off x="7810500" y="1667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135320</xdr:rowOff>
    </xdr:from>
    <xdr:ext cx="534377" cy="259045"/>
    <xdr:sp macro="" textlink="">
      <xdr:nvSpPr>
        <xdr:cNvPr id="496" name="テキスト ボックス 495"/>
        <xdr:cNvSpPr txBox="1"/>
      </xdr:nvSpPr>
      <xdr:spPr>
        <a:xfrm>
          <a:off x="7594111" y="16765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1009</xdr:rowOff>
    </xdr:from>
    <xdr:to>
      <xdr:col>36</xdr:col>
      <xdr:colOff>165100</xdr:colOff>
      <xdr:row>97</xdr:row>
      <xdr:rowOff>102609</xdr:rowOff>
    </xdr:to>
    <xdr:sp macro="" textlink="">
      <xdr:nvSpPr>
        <xdr:cNvPr id="497" name="楕円 496"/>
        <xdr:cNvSpPr/>
      </xdr:nvSpPr>
      <xdr:spPr>
        <a:xfrm>
          <a:off x="6921500" y="16631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93736</xdr:rowOff>
    </xdr:from>
    <xdr:ext cx="534377" cy="259045"/>
    <xdr:sp macro="" textlink="">
      <xdr:nvSpPr>
        <xdr:cNvPr id="498" name="テキスト ボックス 497"/>
        <xdr:cNvSpPr txBox="1"/>
      </xdr:nvSpPr>
      <xdr:spPr>
        <a:xfrm>
          <a:off x="6705111" y="16724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9" name="テキスト ボックス 508"/>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10" name="直線コネクタ 50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11" name="テキスト ボックス 510"/>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2" name="直線コネクタ 51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3" name="テキスト ボックス 51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4" name="直線コネクタ 51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5" name="テキスト ボックス 51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6" name="直線コネクタ 51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7" name="テキスト ボックス 516"/>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8" name="直線コネクタ 51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9" name="テキスト ボックス 518"/>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0" name="直線コネクタ 51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1" name="テキスト ボックス 52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49441</xdr:rowOff>
    </xdr:from>
    <xdr:to>
      <xdr:col>85</xdr:col>
      <xdr:colOff>126364</xdr:colOff>
      <xdr:row>39</xdr:row>
      <xdr:rowOff>37440</xdr:rowOff>
    </xdr:to>
    <xdr:cxnSp macro="">
      <xdr:nvCxnSpPr>
        <xdr:cNvPr id="523" name="直線コネクタ 522"/>
        <xdr:cNvCxnSpPr/>
      </xdr:nvCxnSpPr>
      <xdr:spPr>
        <a:xfrm flipV="1">
          <a:off x="16317595" y="5364391"/>
          <a:ext cx="1269" cy="1359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41267</xdr:rowOff>
    </xdr:from>
    <xdr:ext cx="534377" cy="259045"/>
    <xdr:sp macro="" textlink="">
      <xdr:nvSpPr>
        <xdr:cNvPr id="524" name="消防費最小値テキスト"/>
        <xdr:cNvSpPr txBox="1"/>
      </xdr:nvSpPr>
      <xdr:spPr>
        <a:xfrm>
          <a:off x="16370300" y="6727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37440</xdr:rowOff>
    </xdr:from>
    <xdr:to>
      <xdr:col>86</xdr:col>
      <xdr:colOff>25400</xdr:colOff>
      <xdr:row>39</xdr:row>
      <xdr:rowOff>37440</xdr:rowOff>
    </xdr:to>
    <xdr:cxnSp macro="">
      <xdr:nvCxnSpPr>
        <xdr:cNvPr id="525" name="直線コネクタ 524"/>
        <xdr:cNvCxnSpPr/>
      </xdr:nvCxnSpPr>
      <xdr:spPr>
        <a:xfrm>
          <a:off x="16230600" y="6723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167568</xdr:rowOff>
    </xdr:from>
    <xdr:ext cx="534377" cy="259045"/>
    <xdr:sp macro="" textlink="">
      <xdr:nvSpPr>
        <xdr:cNvPr id="526" name="消防費最大値テキスト"/>
        <xdr:cNvSpPr txBox="1"/>
      </xdr:nvSpPr>
      <xdr:spPr>
        <a:xfrm>
          <a:off x="16370300" y="5139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45,869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49441</xdr:rowOff>
    </xdr:from>
    <xdr:to>
      <xdr:col>86</xdr:col>
      <xdr:colOff>25400</xdr:colOff>
      <xdr:row>31</xdr:row>
      <xdr:rowOff>49441</xdr:rowOff>
    </xdr:to>
    <xdr:cxnSp macro="">
      <xdr:nvCxnSpPr>
        <xdr:cNvPr id="527" name="直線コネクタ 526"/>
        <xdr:cNvCxnSpPr/>
      </xdr:nvCxnSpPr>
      <xdr:spPr>
        <a:xfrm>
          <a:off x="16230600" y="5364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45707</xdr:rowOff>
    </xdr:from>
    <xdr:to>
      <xdr:col>85</xdr:col>
      <xdr:colOff>127000</xdr:colOff>
      <xdr:row>38</xdr:row>
      <xdr:rowOff>52642</xdr:rowOff>
    </xdr:to>
    <xdr:cxnSp macro="">
      <xdr:nvCxnSpPr>
        <xdr:cNvPr id="528" name="直線コネクタ 527"/>
        <xdr:cNvCxnSpPr/>
      </xdr:nvCxnSpPr>
      <xdr:spPr>
        <a:xfrm flipV="1">
          <a:off x="15481300" y="6560807"/>
          <a:ext cx="838200" cy="6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108767</xdr:rowOff>
    </xdr:from>
    <xdr:ext cx="534377" cy="259045"/>
    <xdr:sp macro="" textlink="">
      <xdr:nvSpPr>
        <xdr:cNvPr id="529" name="消防費平均値テキスト"/>
        <xdr:cNvSpPr txBox="1"/>
      </xdr:nvSpPr>
      <xdr:spPr>
        <a:xfrm>
          <a:off x="16370300" y="62809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85890</xdr:rowOff>
    </xdr:from>
    <xdr:to>
      <xdr:col>85</xdr:col>
      <xdr:colOff>177800</xdr:colOff>
      <xdr:row>38</xdr:row>
      <xdr:rowOff>16040</xdr:rowOff>
    </xdr:to>
    <xdr:sp macro="" textlink="">
      <xdr:nvSpPr>
        <xdr:cNvPr id="530" name="フローチャート: 判断 529"/>
        <xdr:cNvSpPr/>
      </xdr:nvSpPr>
      <xdr:spPr>
        <a:xfrm>
          <a:off x="16268700" y="642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43117</xdr:rowOff>
    </xdr:from>
    <xdr:to>
      <xdr:col>81</xdr:col>
      <xdr:colOff>50800</xdr:colOff>
      <xdr:row>38</xdr:row>
      <xdr:rowOff>52642</xdr:rowOff>
    </xdr:to>
    <xdr:cxnSp macro="">
      <xdr:nvCxnSpPr>
        <xdr:cNvPr id="531" name="直線コネクタ 530"/>
        <xdr:cNvCxnSpPr/>
      </xdr:nvCxnSpPr>
      <xdr:spPr>
        <a:xfrm>
          <a:off x="14592300" y="6558217"/>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69469</xdr:rowOff>
    </xdr:from>
    <xdr:to>
      <xdr:col>81</xdr:col>
      <xdr:colOff>101600</xdr:colOff>
      <xdr:row>37</xdr:row>
      <xdr:rowOff>171069</xdr:rowOff>
    </xdr:to>
    <xdr:sp macro="" textlink="">
      <xdr:nvSpPr>
        <xdr:cNvPr id="532" name="フローチャート: 判断 531"/>
        <xdr:cNvSpPr/>
      </xdr:nvSpPr>
      <xdr:spPr>
        <a:xfrm>
          <a:off x="15430500" y="6413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16146</xdr:rowOff>
    </xdr:from>
    <xdr:ext cx="534377" cy="259045"/>
    <xdr:sp macro="" textlink="">
      <xdr:nvSpPr>
        <xdr:cNvPr id="533" name="テキスト ボックス 532"/>
        <xdr:cNvSpPr txBox="1"/>
      </xdr:nvSpPr>
      <xdr:spPr>
        <a:xfrm>
          <a:off x="15214111" y="6188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43117</xdr:rowOff>
    </xdr:from>
    <xdr:to>
      <xdr:col>76</xdr:col>
      <xdr:colOff>114300</xdr:colOff>
      <xdr:row>38</xdr:row>
      <xdr:rowOff>72263</xdr:rowOff>
    </xdr:to>
    <xdr:cxnSp macro="">
      <xdr:nvCxnSpPr>
        <xdr:cNvPr id="534" name="直線コネクタ 533"/>
        <xdr:cNvCxnSpPr/>
      </xdr:nvCxnSpPr>
      <xdr:spPr>
        <a:xfrm flipV="1">
          <a:off x="13703300" y="6558217"/>
          <a:ext cx="889000" cy="2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37046</xdr:rowOff>
    </xdr:from>
    <xdr:to>
      <xdr:col>76</xdr:col>
      <xdr:colOff>165100</xdr:colOff>
      <xdr:row>37</xdr:row>
      <xdr:rowOff>138646</xdr:rowOff>
    </xdr:to>
    <xdr:sp macro="" textlink="">
      <xdr:nvSpPr>
        <xdr:cNvPr id="535" name="フローチャート: 判断 534"/>
        <xdr:cNvSpPr/>
      </xdr:nvSpPr>
      <xdr:spPr>
        <a:xfrm>
          <a:off x="14541500" y="638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155173</xdr:rowOff>
    </xdr:from>
    <xdr:ext cx="534377" cy="259045"/>
    <xdr:sp macro="" textlink="">
      <xdr:nvSpPr>
        <xdr:cNvPr id="536" name="テキスト ボックス 535"/>
        <xdr:cNvSpPr txBox="1"/>
      </xdr:nvSpPr>
      <xdr:spPr>
        <a:xfrm>
          <a:off x="14325111" y="6155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72263</xdr:rowOff>
    </xdr:from>
    <xdr:to>
      <xdr:col>71</xdr:col>
      <xdr:colOff>177800</xdr:colOff>
      <xdr:row>38</xdr:row>
      <xdr:rowOff>80873</xdr:rowOff>
    </xdr:to>
    <xdr:cxnSp macro="">
      <xdr:nvCxnSpPr>
        <xdr:cNvPr id="537" name="直線コネクタ 536"/>
        <xdr:cNvCxnSpPr/>
      </xdr:nvCxnSpPr>
      <xdr:spPr>
        <a:xfrm flipV="1">
          <a:off x="12814300" y="6587363"/>
          <a:ext cx="889000" cy="8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54686</xdr:rowOff>
    </xdr:from>
    <xdr:to>
      <xdr:col>72</xdr:col>
      <xdr:colOff>38100</xdr:colOff>
      <xdr:row>37</xdr:row>
      <xdr:rowOff>156286</xdr:rowOff>
    </xdr:to>
    <xdr:sp macro="" textlink="">
      <xdr:nvSpPr>
        <xdr:cNvPr id="538" name="フローチャート: 判断 537"/>
        <xdr:cNvSpPr/>
      </xdr:nvSpPr>
      <xdr:spPr>
        <a:xfrm>
          <a:off x="13652500" y="6398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1363</xdr:rowOff>
    </xdr:from>
    <xdr:ext cx="534377" cy="259045"/>
    <xdr:sp macro="" textlink="">
      <xdr:nvSpPr>
        <xdr:cNvPr id="539" name="テキスト ボックス 538"/>
        <xdr:cNvSpPr txBox="1"/>
      </xdr:nvSpPr>
      <xdr:spPr>
        <a:xfrm>
          <a:off x="13436111" y="6173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77432</xdr:rowOff>
    </xdr:from>
    <xdr:to>
      <xdr:col>67</xdr:col>
      <xdr:colOff>101600</xdr:colOff>
      <xdr:row>38</xdr:row>
      <xdr:rowOff>7582</xdr:rowOff>
    </xdr:to>
    <xdr:sp macro="" textlink="">
      <xdr:nvSpPr>
        <xdr:cNvPr id="540" name="フローチャート: 判断 539"/>
        <xdr:cNvSpPr/>
      </xdr:nvSpPr>
      <xdr:spPr>
        <a:xfrm>
          <a:off x="12763500" y="6421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24109</xdr:rowOff>
    </xdr:from>
    <xdr:ext cx="534377" cy="259045"/>
    <xdr:sp macro="" textlink="">
      <xdr:nvSpPr>
        <xdr:cNvPr id="541" name="テキスト ボックス 540"/>
        <xdr:cNvSpPr txBox="1"/>
      </xdr:nvSpPr>
      <xdr:spPr>
        <a:xfrm>
          <a:off x="12547111" y="6196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2" name="テキスト ボックス 54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3" name="テキスト ボックス 54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4" name="テキスト ボックス 54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5" name="テキスト ボックス 54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6" name="テキスト ボックス 54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166357</xdr:rowOff>
    </xdr:from>
    <xdr:to>
      <xdr:col>85</xdr:col>
      <xdr:colOff>177800</xdr:colOff>
      <xdr:row>38</xdr:row>
      <xdr:rowOff>96507</xdr:rowOff>
    </xdr:to>
    <xdr:sp macro="" textlink="">
      <xdr:nvSpPr>
        <xdr:cNvPr id="547" name="楕円 546"/>
        <xdr:cNvSpPr/>
      </xdr:nvSpPr>
      <xdr:spPr>
        <a:xfrm>
          <a:off x="16268700" y="6510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144784</xdr:rowOff>
    </xdr:from>
    <xdr:ext cx="534377" cy="259045"/>
    <xdr:sp macro="" textlink="">
      <xdr:nvSpPr>
        <xdr:cNvPr id="548" name="消防費該当値テキスト"/>
        <xdr:cNvSpPr txBox="1"/>
      </xdr:nvSpPr>
      <xdr:spPr>
        <a:xfrm>
          <a:off x="16370300" y="6488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1842</xdr:rowOff>
    </xdr:from>
    <xdr:to>
      <xdr:col>81</xdr:col>
      <xdr:colOff>101600</xdr:colOff>
      <xdr:row>38</xdr:row>
      <xdr:rowOff>103442</xdr:rowOff>
    </xdr:to>
    <xdr:sp macro="" textlink="">
      <xdr:nvSpPr>
        <xdr:cNvPr id="549" name="楕円 548"/>
        <xdr:cNvSpPr/>
      </xdr:nvSpPr>
      <xdr:spPr>
        <a:xfrm>
          <a:off x="15430500" y="6516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94569</xdr:rowOff>
    </xdr:from>
    <xdr:ext cx="534377" cy="259045"/>
    <xdr:sp macro="" textlink="">
      <xdr:nvSpPr>
        <xdr:cNvPr id="550" name="テキスト ボックス 549"/>
        <xdr:cNvSpPr txBox="1"/>
      </xdr:nvSpPr>
      <xdr:spPr>
        <a:xfrm>
          <a:off x="15214111" y="6609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163767</xdr:rowOff>
    </xdr:from>
    <xdr:to>
      <xdr:col>76</xdr:col>
      <xdr:colOff>165100</xdr:colOff>
      <xdr:row>38</xdr:row>
      <xdr:rowOff>93917</xdr:rowOff>
    </xdr:to>
    <xdr:sp macro="" textlink="">
      <xdr:nvSpPr>
        <xdr:cNvPr id="551" name="楕円 550"/>
        <xdr:cNvSpPr/>
      </xdr:nvSpPr>
      <xdr:spPr>
        <a:xfrm>
          <a:off x="14541500" y="6507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85044</xdr:rowOff>
    </xdr:from>
    <xdr:ext cx="534377" cy="259045"/>
    <xdr:sp macro="" textlink="">
      <xdr:nvSpPr>
        <xdr:cNvPr id="552" name="テキスト ボックス 551"/>
        <xdr:cNvSpPr txBox="1"/>
      </xdr:nvSpPr>
      <xdr:spPr>
        <a:xfrm>
          <a:off x="14325111" y="6600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21463</xdr:rowOff>
    </xdr:from>
    <xdr:to>
      <xdr:col>72</xdr:col>
      <xdr:colOff>38100</xdr:colOff>
      <xdr:row>38</xdr:row>
      <xdr:rowOff>123063</xdr:rowOff>
    </xdr:to>
    <xdr:sp macro="" textlink="">
      <xdr:nvSpPr>
        <xdr:cNvPr id="553" name="楕円 552"/>
        <xdr:cNvSpPr/>
      </xdr:nvSpPr>
      <xdr:spPr>
        <a:xfrm>
          <a:off x="13652500" y="6536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114190</xdr:rowOff>
    </xdr:from>
    <xdr:ext cx="534377" cy="259045"/>
    <xdr:sp macro="" textlink="">
      <xdr:nvSpPr>
        <xdr:cNvPr id="554" name="テキスト ボックス 553"/>
        <xdr:cNvSpPr txBox="1"/>
      </xdr:nvSpPr>
      <xdr:spPr>
        <a:xfrm>
          <a:off x="13436111" y="6629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30073</xdr:rowOff>
    </xdr:from>
    <xdr:to>
      <xdr:col>67</xdr:col>
      <xdr:colOff>101600</xdr:colOff>
      <xdr:row>38</xdr:row>
      <xdr:rowOff>131673</xdr:rowOff>
    </xdr:to>
    <xdr:sp macro="" textlink="">
      <xdr:nvSpPr>
        <xdr:cNvPr id="555" name="楕円 554"/>
        <xdr:cNvSpPr/>
      </xdr:nvSpPr>
      <xdr:spPr>
        <a:xfrm>
          <a:off x="12763500" y="6545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122800</xdr:rowOff>
    </xdr:from>
    <xdr:ext cx="534377" cy="259045"/>
    <xdr:sp macro="" textlink="">
      <xdr:nvSpPr>
        <xdr:cNvPr id="556" name="テキスト ボックス 555"/>
        <xdr:cNvSpPr txBox="1"/>
      </xdr:nvSpPr>
      <xdr:spPr>
        <a:xfrm>
          <a:off x="12547111" y="6637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7" name="正方形/長方形 55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8" name="正方形/長方形 55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9" name="正方形/長方形 55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0" name="正方形/長方形 55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1" name="正方形/長方形 56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2" name="正方形/長方形 56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3" name="正方形/長方形 56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4" name="正方形/長方形 56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5" name="テキスト ボックス 56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6" name="直線コネクタ 56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7" name="テキスト ボックス 56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8" name="直線コネクタ 567"/>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9" name="テキスト ボックス 568"/>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70" name="直線コネクタ 569"/>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1" name="テキスト ボックス 570"/>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2" name="直線コネクタ 571"/>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3" name="テキスト ボックス 572"/>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4" name="直線コネクタ 573"/>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75" name="テキスト ボックス 574"/>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6" name="直線コネクタ 575"/>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7" name="テキスト ボックス 576"/>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8" name="直線コネクタ 577"/>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9" name="テキスト ボックス 578"/>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0" name="直線コネクタ 57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1" name="テキスト ボックス 58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137969</xdr:rowOff>
    </xdr:from>
    <xdr:to>
      <xdr:col>85</xdr:col>
      <xdr:colOff>126364</xdr:colOff>
      <xdr:row>59</xdr:row>
      <xdr:rowOff>9610</xdr:rowOff>
    </xdr:to>
    <xdr:cxnSp macro="">
      <xdr:nvCxnSpPr>
        <xdr:cNvPr id="583" name="直線コネクタ 582"/>
        <xdr:cNvCxnSpPr/>
      </xdr:nvCxnSpPr>
      <xdr:spPr>
        <a:xfrm flipV="1">
          <a:off x="16317595" y="8710469"/>
          <a:ext cx="1269" cy="14146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13437</xdr:rowOff>
    </xdr:from>
    <xdr:ext cx="534377" cy="259045"/>
    <xdr:sp macro="" textlink="">
      <xdr:nvSpPr>
        <xdr:cNvPr id="584" name="教育費最小値テキスト"/>
        <xdr:cNvSpPr txBox="1"/>
      </xdr:nvSpPr>
      <xdr:spPr>
        <a:xfrm>
          <a:off x="16370300" y="10128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9610</xdr:rowOff>
    </xdr:from>
    <xdr:to>
      <xdr:col>86</xdr:col>
      <xdr:colOff>25400</xdr:colOff>
      <xdr:row>59</xdr:row>
      <xdr:rowOff>9610</xdr:rowOff>
    </xdr:to>
    <xdr:cxnSp macro="">
      <xdr:nvCxnSpPr>
        <xdr:cNvPr id="585" name="直線コネクタ 584"/>
        <xdr:cNvCxnSpPr/>
      </xdr:nvCxnSpPr>
      <xdr:spPr>
        <a:xfrm>
          <a:off x="16230600" y="10125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84646</xdr:rowOff>
    </xdr:from>
    <xdr:ext cx="599010" cy="259045"/>
    <xdr:sp macro="" textlink="">
      <xdr:nvSpPr>
        <xdr:cNvPr id="586" name="教育費最大値テキスト"/>
        <xdr:cNvSpPr txBox="1"/>
      </xdr:nvSpPr>
      <xdr:spPr>
        <a:xfrm>
          <a:off x="16370300" y="8485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112,106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137969</xdr:rowOff>
    </xdr:from>
    <xdr:to>
      <xdr:col>86</xdr:col>
      <xdr:colOff>25400</xdr:colOff>
      <xdr:row>50</xdr:row>
      <xdr:rowOff>137969</xdr:rowOff>
    </xdr:to>
    <xdr:cxnSp macro="">
      <xdr:nvCxnSpPr>
        <xdr:cNvPr id="587" name="直線コネクタ 586"/>
        <xdr:cNvCxnSpPr/>
      </xdr:nvCxnSpPr>
      <xdr:spPr>
        <a:xfrm>
          <a:off x="16230600" y="8710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52</xdr:row>
      <xdr:rowOff>53942</xdr:rowOff>
    </xdr:from>
    <xdr:to>
      <xdr:col>85</xdr:col>
      <xdr:colOff>127000</xdr:colOff>
      <xdr:row>56</xdr:row>
      <xdr:rowOff>72851</xdr:rowOff>
    </xdr:to>
    <xdr:cxnSp macro="">
      <xdr:nvCxnSpPr>
        <xdr:cNvPr id="588" name="直線コネクタ 587"/>
        <xdr:cNvCxnSpPr/>
      </xdr:nvCxnSpPr>
      <xdr:spPr>
        <a:xfrm flipV="1">
          <a:off x="15481300" y="8969342"/>
          <a:ext cx="838200" cy="704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45153</xdr:rowOff>
    </xdr:from>
    <xdr:ext cx="534377" cy="259045"/>
    <xdr:sp macro="" textlink="">
      <xdr:nvSpPr>
        <xdr:cNvPr id="589" name="教育費平均値テキスト"/>
        <xdr:cNvSpPr txBox="1"/>
      </xdr:nvSpPr>
      <xdr:spPr>
        <a:xfrm>
          <a:off x="16370300" y="96463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66726</xdr:rowOff>
    </xdr:from>
    <xdr:to>
      <xdr:col>85</xdr:col>
      <xdr:colOff>177800</xdr:colOff>
      <xdr:row>56</xdr:row>
      <xdr:rowOff>168326</xdr:rowOff>
    </xdr:to>
    <xdr:sp macro="" textlink="">
      <xdr:nvSpPr>
        <xdr:cNvPr id="590" name="フローチャート: 判断 589"/>
        <xdr:cNvSpPr/>
      </xdr:nvSpPr>
      <xdr:spPr>
        <a:xfrm>
          <a:off x="16268700" y="9667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4745</xdr:rowOff>
    </xdr:from>
    <xdr:to>
      <xdr:col>81</xdr:col>
      <xdr:colOff>50800</xdr:colOff>
      <xdr:row>56</xdr:row>
      <xdr:rowOff>72851</xdr:rowOff>
    </xdr:to>
    <xdr:cxnSp macro="">
      <xdr:nvCxnSpPr>
        <xdr:cNvPr id="591" name="直線コネクタ 590"/>
        <xdr:cNvCxnSpPr/>
      </xdr:nvCxnSpPr>
      <xdr:spPr>
        <a:xfrm>
          <a:off x="14592300" y="9605945"/>
          <a:ext cx="889000" cy="68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78384</xdr:rowOff>
    </xdr:from>
    <xdr:to>
      <xdr:col>81</xdr:col>
      <xdr:colOff>101600</xdr:colOff>
      <xdr:row>57</xdr:row>
      <xdr:rowOff>8534</xdr:rowOff>
    </xdr:to>
    <xdr:sp macro="" textlink="">
      <xdr:nvSpPr>
        <xdr:cNvPr id="592" name="フローチャート: 判断 591"/>
        <xdr:cNvSpPr/>
      </xdr:nvSpPr>
      <xdr:spPr>
        <a:xfrm>
          <a:off x="15430500" y="967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171111</xdr:rowOff>
    </xdr:from>
    <xdr:ext cx="534377" cy="259045"/>
    <xdr:sp macro="" textlink="">
      <xdr:nvSpPr>
        <xdr:cNvPr id="593" name="テキスト ボックス 592"/>
        <xdr:cNvSpPr txBox="1"/>
      </xdr:nvSpPr>
      <xdr:spPr>
        <a:xfrm>
          <a:off x="15214111" y="9772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150689</xdr:rowOff>
    </xdr:from>
    <xdr:to>
      <xdr:col>76</xdr:col>
      <xdr:colOff>114300</xdr:colOff>
      <xdr:row>56</xdr:row>
      <xdr:rowOff>4745</xdr:rowOff>
    </xdr:to>
    <xdr:cxnSp macro="">
      <xdr:nvCxnSpPr>
        <xdr:cNvPr id="594" name="直線コネクタ 593"/>
        <xdr:cNvCxnSpPr/>
      </xdr:nvCxnSpPr>
      <xdr:spPr>
        <a:xfrm>
          <a:off x="13703300" y="9580439"/>
          <a:ext cx="889000" cy="25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135208</xdr:rowOff>
    </xdr:from>
    <xdr:to>
      <xdr:col>76</xdr:col>
      <xdr:colOff>165100</xdr:colOff>
      <xdr:row>56</xdr:row>
      <xdr:rowOff>65358</xdr:rowOff>
    </xdr:to>
    <xdr:sp macro="" textlink="">
      <xdr:nvSpPr>
        <xdr:cNvPr id="595" name="フローチャート: 判断 594"/>
        <xdr:cNvSpPr/>
      </xdr:nvSpPr>
      <xdr:spPr>
        <a:xfrm>
          <a:off x="14541500" y="956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56485</xdr:rowOff>
    </xdr:from>
    <xdr:ext cx="534377" cy="259045"/>
    <xdr:sp macro="" textlink="">
      <xdr:nvSpPr>
        <xdr:cNvPr id="596" name="テキスト ボックス 595"/>
        <xdr:cNvSpPr txBox="1"/>
      </xdr:nvSpPr>
      <xdr:spPr>
        <a:xfrm>
          <a:off x="14325111" y="9657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150689</xdr:rowOff>
    </xdr:from>
    <xdr:to>
      <xdr:col>71</xdr:col>
      <xdr:colOff>177800</xdr:colOff>
      <xdr:row>57</xdr:row>
      <xdr:rowOff>59886</xdr:rowOff>
    </xdr:to>
    <xdr:cxnSp macro="">
      <xdr:nvCxnSpPr>
        <xdr:cNvPr id="597" name="直線コネクタ 596"/>
        <xdr:cNvCxnSpPr/>
      </xdr:nvCxnSpPr>
      <xdr:spPr>
        <a:xfrm flipV="1">
          <a:off x="12814300" y="9580439"/>
          <a:ext cx="889000" cy="252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63836</xdr:rowOff>
    </xdr:from>
    <xdr:to>
      <xdr:col>72</xdr:col>
      <xdr:colOff>38100</xdr:colOff>
      <xdr:row>56</xdr:row>
      <xdr:rowOff>165436</xdr:rowOff>
    </xdr:to>
    <xdr:sp macro="" textlink="">
      <xdr:nvSpPr>
        <xdr:cNvPr id="598" name="フローチャート: 判断 597"/>
        <xdr:cNvSpPr/>
      </xdr:nvSpPr>
      <xdr:spPr>
        <a:xfrm>
          <a:off x="13652500" y="9665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156563</xdr:rowOff>
    </xdr:from>
    <xdr:ext cx="534377" cy="259045"/>
    <xdr:sp macro="" textlink="">
      <xdr:nvSpPr>
        <xdr:cNvPr id="599" name="テキスト ボックス 598"/>
        <xdr:cNvSpPr txBox="1"/>
      </xdr:nvSpPr>
      <xdr:spPr>
        <a:xfrm>
          <a:off x="13436111" y="9757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138425</xdr:rowOff>
    </xdr:from>
    <xdr:to>
      <xdr:col>67</xdr:col>
      <xdr:colOff>101600</xdr:colOff>
      <xdr:row>57</xdr:row>
      <xdr:rowOff>68575</xdr:rowOff>
    </xdr:to>
    <xdr:sp macro="" textlink="">
      <xdr:nvSpPr>
        <xdr:cNvPr id="600" name="フローチャート: 判断 599"/>
        <xdr:cNvSpPr/>
      </xdr:nvSpPr>
      <xdr:spPr>
        <a:xfrm>
          <a:off x="12763500" y="973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85102</xdr:rowOff>
    </xdr:from>
    <xdr:ext cx="534377" cy="259045"/>
    <xdr:sp macro="" textlink="">
      <xdr:nvSpPr>
        <xdr:cNvPr id="601" name="テキスト ボックス 600"/>
        <xdr:cNvSpPr txBox="1"/>
      </xdr:nvSpPr>
      <xdr:spPr>
        <a:xfrm>
          <a:off x="12547111" y="9514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2" name="テキスト ボックス 60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3" name="テキスト ボックス 60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4" name="テキスト ボックス 60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5" name="テキスト ボックス 60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6" name="テキスト ボックス 60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52</xdr:row>
      <xdr:rowOff>3142</xdr:rowOff>
    </xdr:from>
    <xdr:to>
      <xdr:col>85</xdr:col>
      <xdr:colOff>177800</xdr:colOff>
      <xdr:row>52</xdr:row>
      <xdr:rowOff>104742</xdr:rowOff>
    </xdr:to>
    <xdr:sp macro="" textlink="">
      <xdr:nvSpPr>
        <xdr:cNvPr id="607" name="楕円 606"/>
        <xdr:cNvSpPr/>
      </xdr:nvSpPr>
      <xdr:spPr>
        <a:xfrm>
          <a:off x="16268700" y="8918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51</xdr:row>
      <xdr:rowOff>26019</xdr:rowOff>
    </xdr:from>
    <xdr:ext cx="534377" cy="259045"/>
    <xdr:sp macro="" textlink="">
      <xdr:nvSpPr>
        <xdr:cNvPr id="608" name="教育費該当値テキスト"/>
        <xdr:cNvSpPr txBox="1"/>
      </xdr:nvSpPr>
      <xdr:spPr>
        <a:xfrm>
          <a:off x="16370300" y="876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22051</xdr:rowOff>
    </xdr:from>
    <xdr:to>
      <xdr:col>81</xdr:col>
      <xdr:colOff>101600</xdr:colOff>
      <xdr:row>56</xdr:row>
      <xdr:rowOff>123651</xdr:rowOff>
    </xdr:to>
    <xdr:sp macro="" textlink="">
      <xdr:nvSpPr>
        <xdr:cNvPr id="609" name="楕円 608"/>
        <xdr:cNvSpPr/>
      </xdr:nvSpPr>
      <xdr:spPr>
        <a:xfrm>
          <a:off x="15430500" y="9623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140178</xdr:rowOff>
    </xdr:from>
    <xdr:ext cx="534377" cy="259045"/>
    <xdr:sp macro="" textlink="">
      <xdr:nvSpPr>
        <xdr:cNvPr id="610" name="テキスト ボックス 609"/>
        <xdr:cNvSpPr txBox="1"/>
      </xdr:nvSpPr>
      <xdr:spPr>
        <a:xfrm>
          <a:off x="15214111" y="9398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125395</xdr:rowOff>
    </xdr:from>
    <xdr:to>
      <xdr:col>76</xdr:col>
      <xdr:colOff>165100</xdr:colOff>
      <xdr:row>56</xdr:row>
      <xdr:rowOff>55545</xdr:rowOff>
    </xdr:to>
    <xdr:sp macro="" textlink="">
      <xdr:nvSpPr>
        <xdr:cNvPr id="611" name="楕円 610"/>
        <xdr:cNvSpPr/>
      </xdr:nvSpPr>
      <xdr:spPr>
        <a:xfrm>
          <a:off x="14541500" y="9555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72072</xdr:rowOff>
    </xdr:from>
    <xdr:ext cx="534377" cy="259045"/>
    <xdr:sp macro="" textlink="">
      <xdr:nvSpPr>
        <xdr:cNvPr id="612" name="テキスト ボックス 611"/>
        <xdr:cNvSpPr txBox="1"/>
      </xdr:nvSpPr>
      <xdr:spPr>
        <a:xfrm>
          <a:off x="14325111" y="9330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99889</xdr:rowOff>
    </xdr:from>
    <xdr:to>
      <xdr:col>72</xdr:col>
      <xdr:colOff>38100</xdr:colOff>
      <xdr:row>56</xdr:row>
      <xdr:rowOff>30039</xdr:rowOff>
    </xdr:to>
    <xdr:sp macro="" textlink="">
      <xdr:nvSpPr>
        <xdr:cNvPr id="613" name="楕円 612"/>
        <xdr:cNvSpPr/>
      </xdr:nvSpPr>
      <xdr:spPr>
        <a:xfrm>
          <a:off x="13652500" y="9529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46566</xdr:rowOff>
    </xdr:from>
    <xdr:ext cx="534377" cy="259045"/>
    <xdr:sp macro="" textlink="">
      <xdr:nvSpPr>
        <xdr:cNvPr id="614" name="テキスト ボックス 613"/>
        <xdr:cNvSpPr txBox="1"/>
      </xdr:nvSpPr>
      <xdr:spPr>
        <a:xfrm>
          <a:off x="13436111" y="9304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9086</xdr:rowOff>
    </xdr:from>
    <xdr:to>
      <xdr:col>67</xdr:col>
      <xdr:colOff>101600</xdr:colOff>
      <xdr:row>57</xdr:row>
      <xdr:rowOff>110686</xdr:rowOff>
    </xdr:to>
    <xdr:sp macro="" textlink="">
      <xdr:nvSpPr>
        <xdr:cNvPr id="615" name="楕円 614"/>
        <xdr:cNvSpPr/>
      </xdr:nvSpPr>
      <xdr:spPr>
        <a:xfrm>
          <a:off x="12763500" y="9781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101813</xdr:rowOff>
    </xdr:from>
    <xdr:ext cx="534377" cy="259045"/>
    <xdr:sp macro="" textlink="">
      <xdr:nvSpPr>
        <xdr:cNvPr id="616" name="テキスト ボックス 615"/>
        <xdr:cNvSpPr txBox="1"/>
      </xdr:nvSpPr>
      <xdr:spPr>
        <a:xfrm>
          <a:off x="12547111" y="9874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7" name="正方形/長方形 61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8" name="正方形/長方形 61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9" name="正方形/長方形 61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0" name="正方形/長方形 61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1" name="正方形/長方形 62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2" name="正方形/長方形 62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3" name="正方形/長方形 62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4" name="正方形/長方形 62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5" name="テキスト ボックス 62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6" name="直線コネクタ 62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7" name="直線コネクタ 626"/>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8" name="テキスト ボックス 627"/>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9" name="直線コネクタ 628"/>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30" name="テキスト ボックス 629"/>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31" name="直線コネクタ 630"/>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32" name="テキスト ボックス 631"/>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33" name="直線コネクタ 632"/>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34" name="テキスト ボックス 633"/>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5" name="直線コネクタ 634"/>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36" name="テキスト ボックス 635"/>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7" name="直線コネクタ 636"/>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8" name="テキスト ボックス 637"/>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9" name="直線コネクタ 63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40" name="テキスト ボックス 63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9839</xdr:rowOff>
    </xdr:from>
    <xdr:to>
      <xdr:col>85</xdr:col>
      <xdr:colOff>126364</xdr:colOff>
      <xdr:row>79</xdr:row>
      <xdr:rowOff>98879</xdr:rowOff>
    </xdr:to>
    <xdr:cxnSp macro="">
      <xdr:nvCxnSpPr>
        <xdr:cNvPr id="642" name="直線コネクタ 641"/>
        <xdr:cNvCxnSpPr/>
      </xdr:nvCxnSpPr>
      <xdr:spPr>
        <a:xfrm flipV="1">
          <a:off x="16317595" y="12182789"/>
          <a:ext cx="1269" cy="146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124996</xdr:rowOff>
    </xdr:from>
    <xdr:ext cx="249299" cy="259045"/>
    <xdr:sp macro="" textlink="">
      <xdr:nvSpPr>
        <xdr:cNvPr id="643" name="災害復旧費最小値テキスト"/>
        <xdr:cNvSpPr txBox="1"/>
      </xdr:nvSpPr>
      <xdr:spPr>
        <a:xfrm>
          <a:off x="16370300" y="136695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44" name="直線コネクタ 643"/>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127966</xdr:rowOff>
    </xdr:from>
    <xdr:ext cx="534377" cy="259045"/>
    <xdr:sp macro="" textlink="">
      <xdr:nvSpPr>
        <xdr:cNvPr id="645" name="災害復旧費最大値テキスト"/>
        <xdr:cNvSpPr txBox="1"/>
      </xdr:nvSpPr>
      <xdr:spPr>
        <a:xfrm>
          <a:off x="16370300" y="11958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89,453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9839</xdr:rowOff>
    </xdr:from>
    <xdr:to>
      <xdr:col>86</xdr:col>
      <xdr:colOff>25400</xdr:colOff>
      <xdr:row>71</xdr:row>
      <xdr:rowOff>9839</xdr:rowOff>
    </xdr:to>
    <xdr:cxnSp macro="">
      <xdr:nvCxnSpPr>
        <xdr:cNvPr id="646" name="直線コネクタ 645"/>
        <xdr:cNvCxnSpPr/>
      </xdr:nvCxnSpPr>
      <xdr:spPr>
        <a:xfrm>
          <a:off x="16230600" y="1218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96838</xdr:rowOff>
    </xdr:from>
    <xdr:to>
      <xdr:col>85</xdr:col>
      <xdr:colOff>127000</xdr:colOff>
      <xdr:row>79</xdr:row>
      <xdr:rowOff>98879</xdr:rowOff>
    </xdr:to>
    <xdr:cxnSp macro="">
      <xdr:nvCxnSpPr>
        <xdr:cNvPr id="647" name="直線コネクタ 646"/>
        <xdr:cNvCxnSpPr/>
      </xdr:nvCxnSpPr>
      <xdr:spPr>
        <a:xfrm>
          <a:off x="15481300" y="13641388"/>
          <a:ext cx="838200" cy="2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42446</xdr:rowOff>
    </xdr:from>
    <xdr:ext cx="469744" cy="259045"/>
    <xdr:sp macro="" textlink="">
      <xdr:nvSpPr>
        <xdr:cNvPr id="648" name="災害復旧費平均値テキスト"/>
        <xdr:cNvSpPr txBox="1"/>
      </xdr:nvSpPr>
      <xdr:spPr>
        <a:xfrm>
          <a:off x="16370300" y="134155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19569</xdr:rowOff>
    </xdr:from>
    <xdr:to>
      <xdr:col>85</xdr:col>
      <xdr:colOff>177800</xdr:colOff>
      <xdr:row>79</xdr:row>
      <xdr:rowOff>121169</xdr:rowOff>
    </xdr:to>
    <xdr:sp macro="" textlink="">
      <xdr:nvSpPr>
        <xdr:cNvPr id="649" name="フローチャート: 判断 648"/>
        <xdr:cNvSpPr/>
      </xdr:nvSpPr>
      <xdr:spPr>
        <a:xfrm>
          <a:off x="16268700" y="1356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95450</xdr:rowOff>
    </xdr:from>
    <xdr:to>
      <xdr:col>81</xdr:col>
      <xdr:colOff>50800</xdr:colOff>
      <xdr:row>79</xdr:row>
      <xdr:rowOff>96838</xdr:rowOff>
    </xdr:to>
    <xdr:cxnSp macro="">
      <xdr:nvCxnSpPr>
        <xdr:cNvPr id="650" name="直線コネクタ 649"/>
        <xdr:cNvCxnSpPr/>
      </xdr:nvCxnSpPr>
      <xdr:spPr>
        <a:xfrm>
          <a:off x="14592300" y="13640000"/>
          <a:ext cx="889000" cy="1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11813</xdr:rowOff>
    </xdr:from>
    <xdr:to>
      <xdr:col>81</xdr:col>
      <xdr:colOff>101600</xdr:colOff>
      <xdr:row>79</xdr:row>
      <xdr:rowOff>113413</xdr:rowOff>
    </xdr:to>
    <xdr:sp macro="" textlink="">
      <xdr:nvSpPr>
        <xdr:cNvPr id="651" name="フローチャート: 判断 650"/>
        <xdr:cNvSpPr/>
      </xdr:nvSpPr>
      <xdr:spPr>
        <a:xfrm>
          <a:off x="15430500" y="1355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129940</xdr:rowOff>
    </xdr:from>
    <xdr:ext cx="469744" cy="259045"/>
    <xdr:sp macro="" textlink="">
      <xdr:nvSpPr>
        <xdr:cNvPr id="652" name="テキスト ボックス 651"/>
        <xdr:cNvSpPr txBox="1"/>
      </xdr:nvSpPr>
      <xdr:spPr>
        <a:xfrm>
          <a:off x="15246428" y="13331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95450</xdr:rowOff>
    </xdr:from>
    <xdr:to>
      <xdr:col>76</xdr:col>
      <xdr:colOff>114300</xdr:colOff>
      <xdr:row>79</xdr:row>
      <xdr:rowOff>98160</xdr:rowOff>
    </xdr:to>
    <xdr:cxnSp macro="">
      <xdr:nvCxnSpPr>
        <xdr:cNvPr id="653" name="直線コネクタ 652"/>
        <xdr:cNvCxnSpPr/>
      </xdr:nvCxnSpPr>
      <xdr:spPr>
        <a:xfrm flipV="1">
          <a:off x="13703300" y="13640000"/>
          <a:ext cx="889000" cy="2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21072</xdr:rowOff>
    </xdr:from>
    <xdr:to>
      <xdr:col>76</xdr:col>
      <xdr:colOff>165100</xdr:colOff>
      <xdr:row>79</xdr:row>
      <xdr:rowOff>122672</xdr:rowOff>
    </xdr:to>
    <xdr:sp macro="" textlink="">
      <xdr:nvSpPr>
        <xdr:cNvPr id="654" name="フローチャート: 判断 653"/>
        <xdr:cNvSpPr/>
      </xdr:nvSpPr>
      <xdr:spPr>
        <a:xfrm>
          <a:off x="14541500" y="13565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139199</xdr:rowOff>
    </xdr:from>
    <xdr:ext cx="469744" cy="259045"/>
    <xdr:sp macro="" textlink="">
      <xdr:nvSpPr>
        <xdr:cNvPr id="655" name="テキスト ボックス 654"/>
        <xdr:cNvSpPr txBox="1"/>
      </xdr:nvSpPr>
      <xdr:spPr>
        <a:xfrm>
          <a:off x="14357428" y="13340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96365</xdr:rowOff>
    </xdr:from>
    <xdr:to>
      <xdr:col>71</xdr:col>
      <xdr:colOff>177800</xdr:colOff>
      <xdr:row>79</xdr:row>
      <xdr:rowOff>98160</xdr:rowOff>
    </xdr:to>
    <xdr:cxnSp macro="">
      <xdr:nvCxnSpPr>
        <xdr:cNvPr id="656" name="直線コネクタ 655"/>
        <xdr:cNvCxnSpPr/>
      </xdr:nvCxnSpPr>
      <xdr:spPr>
        <a:xfrm>
          <a:off x="12814300" y="13640915"/>
          <a:ext cx="889000" cy="1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15013</xdr:rowOff>
    </xdr:from>
    <xdr:to>
      <xdr:col>72</xdr:col>
      <xdr:colOff>38100</xdr:colOff>
      <xdr:row>79</xdr:row>
      <xdr:rowOff>116613</xdr:rowOff>
    </xdr:to>
    <xdr:sp macro="" textlink="">
      <xdr:nvSpPr>
        <xdr:cNvPr id="657" name="フローチャート: 判断 656"/>
        <xdr:cNvSpPr/>
      </xdr:nvSpPr>
      <xdr:spPr>
        <a:xfrm>
          <a:off x="13652500" y="13559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133140</xdr:rowOff>
    </xdr:from>
    <xdr:ext cx="469744" cy="259045"/>
    <xdr:sp macro="" textlink="">
      <xdr:nvSpPr>
        <xdr:cNvPr id="658" name="テキスト ボックス 657"/>
        <xdr:cNvSpPr txBox="1"/>
      </xdr:nvSpPr>
      <xdr:spPr>
        <a:xfrm>
          <a:off x="13468428" y="13334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23684</xdr:rowOff>
    </xdr:from>
    <xdr:to>
      <xdr:col>67</xdr:col>
      <xdr:colOff>101600</xdr:colOff>
      <xdr:row>79</xdr:row>
      <xdr:rowOff>125284</xdr:rowOff>
    </xdr:to>
    <xdr:sp macro="" textlink="">
      <xdr:nvSpPr>
        <xdr:cNvPr id="659" name="フローチャート: 判断 658"/>
        <xdr:cNvSpPr/>
      </xdr:nvSpPr>
      <xdr:spPr>
        <a:xfrm>
          <a:off x="12763500" y="13568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141811</xdr:rowOff>
    </xdr:from>
    <xdr:ext cx="469744" cy="259045"/>
    <xdr:sp macro="" textlink="">
      <xdr:nvSpPr>
        <xdr:cNvPr id="660" name="テキスト ボックス 659"/>
        <xdr:cNvSpPr txBox="1"/>
      </xdr:nvSpPr>
      <xdr:spPr>
        <a:xfrm>
          <a:off x="12579428" y="13343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1" name="テキスト ボックス 66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2" name="テキスト ボックス 66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3" name="テキスト ボックス 66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4" name="テキスト ボックス 66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5" name="テキスト ボックス 66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66" name="楕円 665"/>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169446</xdr:rowOff>
    </xdr:from>
    <xdr:ext cx="249299" cy="259045"/>
    <xdr:sp macro="" textlink="">
      <xdr:nvSpPr>
        <xdr:cNvPr id="667" name="災害復旧費該当値テキスト"/>
        <xdr:cNvSpPr txBox="1"/>
      </xdr:nvSpPr>
      <xdr:spPr>
        <a:xfrm>
          <a:off x="16370300" y="135425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46038</xdr:rowOff>
    </xdr:from>
    <xdr:to>
      <xdr:col>81</xdr:col>
      <xdr:colOff>101600</xdr:colOff>
      <xdr:row>79</xdr:row>
      <xdr:rowOff>147638</xdr:rowOff>
    </xdr:to>
    <xdr:sp macro="" textlink="">
      <xdr:nvSpPr>
        <xdr:cNvPr id="668" name="楕円 667"/>
        <xdr:cNvSpPr/>
      </xdr:nvSpPr>
      <xdr:spPr>
        <a:xfrm>
          <a:off x="15430500" y="13590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138765</xdr:rowOff>
    </xdr:from>
    <xdr:ext cx="378565" cy="259045"/>
    <xdr:sp macro="" textlink="">
      <xdr:nvSpPr>
        <xdr:cNvPr id="669" name="テキスト ボックス 668"/>
        <xdr:cNvSpPr txBox="1"/>
      </xdr:nvSpPr>
      <xdr:spPr>
        <a:xfrm>
          <a:off x="15292017" y="136833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44650</xdr:rowOff>
    </xdr:from>
    <xdr:to>
      <xdr:col>76</xdr:col>
      <xdr:colOff>165100</xdr:colOff>
      <xdr:row>79</xdr:row>
      <xdr:rowOff>146250</xdr:rowOff>
    </xdr:to>
    <xdr:sp macro="" textlink="">
      <xdr:nvSpPr>
        <xdr:cNvPr id="670" name="楕円 669"/>
        <xdr:cNvSpPr/>
      </xdr:nvSpPr>
      <xdr:spPr>
        <a:xfrm>
          <a:off x="14541500" y="1358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137377</xdr:rowOff>
    </xdr:from>
    <xdr:ext cx="378565" cy="259045"/>
    <xdr:sp macro="" textlink="">
      <xdr:nvSpPr>
        <xdr:cNvPr id="671" name="テキスト ボックス 670"/>
        <xdr:cNvSpPr txBox="1"/>
      </xdr:nvSpPr>
      <xdr:spPr>
        <a:xfrm>
          <a:off x="14403017" y="136819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47360</xdr:rowOff>
    </xdr:from>
    <xdr:to>
      <xdr:col>72</xdr:col>
      <xdr:colOff>38100</xdr:colOff>
      <xdr:row>79</xdr:row>
      <xdr:rowOff>148960</xdr:rowOff>
    </xdr:to>
    <xdr:sp macro="" textlink="">
      <xdr:nvSpPr>
        <xdr:cNvPr id="672" name="楕円 671"/>
        <xdr:cNvSpPr/>
      </xdr:nvSpPr>
      <xdr:spPr>
        <a:xfrm>
          <a:off x="13652500" y="1359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140087</xdr:rowOff>
    </xdr:from>
    <xdr:ext cx="313932" cy="259045"/>
    <xdr:sp macro="" textlink="">
      <xdr:nvSpPr>
        <xdr:cNvPr id="673" name="テキスト ボックス 672"/>
        <xdr:cNvSpPr txBox="1"/>
      </xdr:nvSpPr>
      <xdr:spPr>
        <a:xfrm>
          <a:off x="13546333" y="136846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45565</xdr:rowOff>
    </xdr:from>
    <xdr:to>
      <xdr:col>67</xdr:col>
      <xdr:colOff>101600</xdr:colOff>
      <xdr:row>79</xdr:row>
      <xdr:rowOff>147165</xdr:rowOff>
    </xdr:to>
    <xdr:sp macro="" textlink="">
      <xdr:nvSpPr>
        <xdr:cNvPr id="674" name="楕円 673"/>
        <xdr:cNvSpPr/>
      </xdr:nvSpPr>
      <xdr:spPr>
        <a:xfrm>
          <a:off x="12763500" y="1359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138292</xdr:rowOff>
    </xdr:from>
    <xdr:ext cx="378565" cy="259045"/>
    <xdr:sp macro="" textlink="">
      <xdr:nvSpPr>
        <xdr:cNvPr id="675" name="テキスト ボックス 674"/>
        <xdr:cNvSpPr txBox="1"/>
      </xdr:nvSpPr>
      <xdr:spPr>
        <a:xfrm>
          <a:off x="12625017" y="136828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6" name="正方形/長方形 67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7" name="正方形/長方形 67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8" name="正方形/長方形 67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9" name="正方形/長方形 67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80" name="正方形/長方形 67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1" name="正方形/長方形 68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2" name="正方形/長方形 68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3" name="正方形/長方形 68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4" name="テキスト ボックス 68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5" name="直線コネクタ 68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6" name="直線コネクタ 685"/>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7" name="テキスト ボックス 686"/>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8" name="直線コネクタ 687"/>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9" name="テキスト ボックス 688"/>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90" name="直線コネクタ 689"/>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91" name="テキスト ボックス 690"/>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92" name="直線コネクタ 691"/>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93" name="テキスト ボックス 692"/>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4" name="直線コネクタ 693"/>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95" name="テキスト ボックス 694"/>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6" name="直線コネクタ 695"/>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7" name="テキスト ボックス 696"/>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8" name="直線コネクタ 69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9" name="テキスト ボックス 69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70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109165</xdr:rowOff>
    </xdr:from>
    <xdr:to>
      <xdr:col>85</xdr:col>
      <xdr:colOff>126364</xdr:colOff>
      <xdr:row>98</xdr:row>
      <xdr:rowOff>133038</xdr:rowOff>
    </xdr:to>
    <xdr:cxnSp macro="">
      <xdr:nvCxnSpPr>
        <xdr:cNvPr id="701" name="直線コネクタ 700"/>
        <xdr:cNvCxnSpPr/>
      </xdr:nvCxnSpPr>
      <xdr:spPr>
        <a:xfrm flipV="1">
          <a:off x="16317595" y="15368215"/>
          <a:ext cx="1269" cy="1566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136865</xdr:rowOff>
    </xdr:from>
    <xdr:ext cx="469744" cy="259045"/>
    <xdr:sp macro="" textlink="">
      <xdr:nvSpPr>
        <xdr:cNvPr id="702" name="公債費最小値テキスト"/>
        <xdr:cNvSpPr txBox="1"/>
      </xdr:nvSpPr>
      <xdr:spPr>
        <a:xfrm>
          <a:off x="16370300" y="16938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133038</xdr:rowOff>
    </xdr:from>
    <xdr:to>
      <xdr:col>86</xdr:col>
      <xdr:colOff>25400</xdr:colOff>
      <xdr:row>98</xdr:row>
      <xdr:rowOff>133038</xdr:rowOff>
    </xdr:to>
    <xdr:cxnSp macro="">
      <xdr:nvCxnSpPr>
        <xdr:cNvPr id="703" name="直線コネクタ 702"/>
        <xdr:cNvCxnSpPr/>
      </xdr:nvCxnSpPr>
      <xdr:spPr>
        <a:xfrm>
          <a:off x="16230600" y="16935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55842</xdr:rowOff>
    </xdr:from>
    <xdr:ext cx="599010" cy="259045"/>
    <xdr:sp macro="" textlink="">
      <xdr:nvSpPr>
        <xdr:cNvPr id="704" name="公債費最大値テキスト"/>
        <xdr:cNvSpPr txBox="1"/>
      </xdr:nvSpPr>
      <xdr:spPr>
        <a:xfrm>
          <a:off x="16370300" y="15143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104,370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109165</xdr:rowOff>
    </xdr:from>
    <xdr:to>
      <xdr:col>86</xdr:col>
      <xdr:colOff>25400</xdr:colOff>
      <xdr:row>89</xdr:row>
      <xdr:rowOff>109165</xdr:rowOff>
    </xdr:to>
    <xdr:cxnSp macro="">
      <xdr:nvCxnSpPr>
        <xdr:cNvPr id="705" name="直線コネクタ 704"/>
        <xdr:cNvCxnSpPr/>
      </xdr:nvCxnSpPr>
      <xdr:spPr>
        <a:xfrm>
          <a:off x="16230600" y="15368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118473</xdr:rowOff>
    </xdr:from>
    <xdr:to>
      <xdr:col>85</xdr:col>
      <xdr:colOff>127000</xdr:colOff>
      <xdr:row>97</xdr:row>
      <xdr:rowOff>130882</xdr:rowOff>
    </xdr:to>
    <xdr:cxnSp macro="">
      <xdr:nvCxnSpPr>
        <xdr:cNvPr id="706" name="直線コネクタ 705"/>
        <xdr:cNvCxnSpPr/>
      </xdr:nvCxnSpPr>
      <xdr:spPr>
        <a:xfrm>
          <a:off x="15481300" y="16749123"/>
          <a:ext cx="838200" cy="12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38005</xdr:rowOff>
    </xdr:from>
    <xdr:ext cx="534377" cy="259045"/>
    <xdr:sp macro="" textlink="">
      <xdr:nvSpPr>
        <xdr:cNvPr id="707" name="公債費平均値テキスト"/>
        <xdr:cNvSpPr txBox="1"/>
      </xdr:nvSpPr>
      <xdr:spPr>
        <a:xfrm>
          <a:off x="16370300" y="163257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15128</xdr:rowOff>
    </xdr:from>
    <xdr:to>
      <xdr:col>85</xdr:col>
      <xdr:colOff>177800</xdr:colOff>
      <xdr:row>96</xdr:row>
      <xdr:rowOff>116728</xdr:rowOff>
    </xdr:to>
    <xdr:sp macro="" textlink="">
      <xdr:nvSpPr>
        <xdr:cNvPr id="708" name="フローチャート: 判断 707"/>
        <xdr:cNvSpPr/>
      </xdr:nvSpPr>
      <xdr:spPr>
        <a:xfrm>
          <a:off x="16268700" y="16474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118473</xdr:rowOff>
    </xdr:from>
    <xdr:to>
      <xdr:col>81</xdr:col>
      <xdr:colOff>50800</xdr:colOff>
      <xdr:row>97</xdr:row>
      <xdr:rowOff>122670</xdr:rowOff>
    </xdr:to>
    <xdr:cxnSp macro="">
      <xdr:nvCxnSpPr>
        <xdr:cNvPr id="709" name="直線コネクタ 708"/>
        <xdr:cNvCxnSpPr/>
      </xdr:nvCxnSpPr>
      <xdr:spPr>
        <a:xfrm flipV="1">
          <a:off x="14592300" y="16749123"/>
          <a:ext cx="889000" cy="4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31375</xdr:rowOff>
    </xdr:from>
    <xdr:to>
      <xdr:col>81</xdr:col>
      <xdr:colOff>101600</xdr:colOff>
      <xdr:row>96</xdr:row>
      <xdr:rowOff>132975</xdr:rowOff>
    </xdr:to>
    <xdr:sp macro="" textlink="">
      <xdr:nvSpPr>
        <xdr:cNvPr id="710" name="フローチャート: 判断 709"/>
        <xdr:cNvSpPr/>
      </xdr:nvSpPr>
      <xdr:spPr>
        <a:xfrm>
          <a:off x="15430500" y="1649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149502</xdr:rowOff>
    </xdr:from>
    <xdr:ext cx="534377" cy="259045"/>
    <xdr:sp macro="" textlink="">
      <xdr:nvSpPr>
        <xdr:cNvPr id="711" name="テキスト ボックス 710"/>
        <xdr:cNvSpPr txBox="1"/>
      </xdr:nvSpPr>
      <xdr:spPr>
        <a:xfrm>
          <a:off x="15214111" y="16265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122670</xdr:rowOff>
    </xdr:from>
    <xdr:to>
      <xdr:col>76</xdr:col>
      <xdr:colOff>114300</xdr:colOff>
      <xdr:row>97</xdr:row>
      <xdr:rowOff>136581</xdr:rowOff>
    </xdr:to>
    <xdr:cxnSp macro="">
      <xdr:nvCxnSpPr>
        <xdr:cNvPr id="712" name="直線コネクタ 711"/>
        <xdr:cNvCxnSpPr/>
      </xdr:nvCxnSpPr>
      <xdr:spPr>
        <a:xfrm flipV="1">
          <a:off x="13703300" y="16753320"/>
          <a:ext cx="889000" cy="13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52699</xdr:rowOff>
    </xdr:from>
    <xdr:to>
      <xdr:col>76</xdr:col>
      <xdr:colOff>165100</xdr:colOff>
      <xdr:row>96</xdr:row>
      <xdr:rowOff>154299</xdr:rowOff>
    </xdr:to>
    <xdr:sp macro="" textlink="">
      <xdr:nvSpPr>
        <xdr:cNvPr id="713" name="フローチャート: 判断 712"/>
        <xdr:cNvSpPr/>
      </xdr:nvSpPr>
      <xdr:spPr>
        <a:xfrm>
          <a:off x="14541500" y="16511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170826</xdr:rowOff>
    </xdr:from>
    <xdr:ext cx="534377" cy="259045"/>
    <xdr:sp macro="" textlink="">
      <xdr:nvSpPr>
        <xdr:cNvPr id="714" name="テキスト ボックス 713"/>
        <xdr:cNvSpPr txBox="1"/>
      </xdr:nvSpPr>
      <xdr:spPr>
        <a:xfrm>
          <a:off x="14325111" y="16287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136581</xdr:rowOff>
    </xdr:from>
    <xdr:to>
      <xdr:col>71</xdr:col>
      <xdr:colOff>177800</xdr:colOff>
      <xdr:row>97</xdr:row>
      <xdr:rowOff>162593</xdr:rowOff>
    </xdr:to>
    <xdr:cxnSp macro="">
      <xdr:nvCxnSpPr>
        <xdr:cNvPr id="715" name="直線コネクタ 714"/>
        <xdr:cNvCxnSpPr/>
      </xdr:nvCxnSpPr>
      <xdr:spPr>
        <a:xfrm flipV="1">
          <a:off x="12814300" y="16767231"/>
          <a:ext cx="889000" cy="2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45287</xdr:rowOff>
    </xdr:from>
    <xdr:to>
      <xdr:col>72</xdr:col>
      <xdr:colOff>38100</xdr:colOff>
      <xdr:row>96</xdr:row>
      <xdr:rowOff>146887</xdr:rowOff>
    </xdr:to>
    <xdr:sp macro="" textlink="">
      <xdr:nvSpPr>
        <xdr:cNvPr id="716" name="フローチャート: 判断 715"/>
        <xdr:cNvSpPr/>
      </xdr:nvSpPr>
      <xdr:spPr>
        <a:xfrm>
          <a:off x="13652500" y="1650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163414</xdr:rowOff>
    </xdr:from>
    <xdr:ext cx="534377" cy="259045"/>
    <xdr:sp macro="" textlink="">
      <xdr:nvSpPr>
        <xdr:cNvPr id="717" name="テキスト ボックス 716"/>
        <xdr:cNvSpPr txBox="1"/>
      </xdr:nvSpPr>
      <xdr:spPr>
        <a:xfrm>
          <a:off x="13436111" y="1627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37759</xdr:rowOff>
    </xdr:from>
    <xdr:to>
      <xdr:col>67</xdr:col>
      <xdr:colOff>101600</xdr:colOff>
      <xdr:row>96</xdr:row>
      <xdr:rowOff>139359</xdr:rowOff>
    </xdr:to>
    <xdr:sp macro="" textlink="">
      <xdr:nvSpPr>
        <xdr:cNvPr id="718" name="フローチャート: 判断 717"/>
        <xdr:cNvSpPr/>
      </xdr:nvSpPr>
      <xdr:spPr>
        <a:xfrm>
          <a:off x="12763500" y="1649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155886</xdr:rowOff>
    </xdr:from>
    <xdr:ext cx="534377" cy="259045"/>
    <xdr:sp macro="" textlink="">
      <xdr:nvSpPr>
        <xdr:cNvPr id="719" name="テキスト ボックス 718"/>
        <xdr:cNvSpPr txBox="1"/>
      </xdr:nvSpPr>
      <xdr:spPr>
        <a:xfrm>
          <a:off x="12547111" y="16272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20" name="テキスト ボックス 71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1" name="テキスト ボックス 72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2" name="テキスト ボックス 72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3" name="テキスト ボックス 72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4" name="テキスト ボックス 72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80082</xdr:rowOff>
    </xdr:from>
    <xdr:to>
      <xdr:col>85</xdr:col>
      <xdr:colOff>177800</xdr:colOff>
      <xdr:row>98</xdr:row>
      <xdr:rowOff>10232</xdr:rowOff>
    </xdr:to>
    <xdr:sp macro="" textlink="">
      <xdr:nvSpPr>
        <xdr:cNvPr id="725" name="楕円 724"/>
        <xdr:cNvSpPr/>
      </xdr:nvSpPr>
      <xdr:spPr>
        <a:xfrm>
          <a:off x="16268700" y="16710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58509</xdr:rowOff>
    </xdr:from>
    <xdr:ext cx="534377" cy="259045"/>
    <xdr:sp macro="" textlink="">
      <xdr:nvSpPr>
        <xdr:cNvPr id="726" name="公債費該当値テキスト"/>
        <xdr:cNvSpPr txBox="1"/>
      </xdr:nvSpPr>
      <xdr:spPr>
        <a:xfrm>
          <a:off x="16370300" y="16689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67673</xdr:rowOff>
    </xdr:from>
    <xdr:to>
      <xdr:col>81</xdr:col>
      <xdr:colOff>101600</xdr:colOff>
      <xdr:row>97</xdr:row>
      <xdr:rowOff>169273</xdr:rowOff>
    </xdr:to>
    <xdr:sp macro="" textlink="">
      <xdr:nvSpPr>
        <xdr:cNvPr id="727" name="楕円 726"/>
        <xdr:cNvSpPr/>
      </xdr:nvSpPr>
      <xdr:spPr>
        <a:xfrm>
          <a:off x="15430500" y="1669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160400</xdr:rowOff>
    </xdr:from>
    <xdr:ext cx="534377" cy="259045"/>
    <xdr:sp macro="" textlink="">
      <xdr:nvSpPr>
        <xdr:cNvPr id="728" name="テキスト ボックス 727"/>
        <xdr:cNvSpPr txBox="1"/>
      </xdr:nvSpPr>
      <xdr:spPr>
        <a:xfrm>
          <a:off x="15214111" y="16791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71870</xdr:rowOff>
    </xdr:from>
    <xdr:to>
      <xdr:col>76</xdr:col>
      <xdr:colOff>165100</xdr:colOff>
      <xdr:row>98</xdr:row>
      <xdr:rowOff>2020</xdr:rowOff>
    </xdr:to>
    <xdr:sp macro="" textlink="">
      <xdr:nvSpPr>
        <xdr:cNvPr id="729" name="楕円 728"/>
        <xdr:cNvSpPr/>
      </xdr:nvSpPr>
      <xdr:spPr>
        <a:xfrm>
          <a:off x="14541500" y="16702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164597</xdr:rowOff>
    </xdr:from>
    <xdr:ext cx="534377" cy="259045"/>
    <xdr:sp macro="" textlink="">
      <xdr:nvSpPr>
        <xdr:cNvPr id="730" name="テキスト ボックス 729"/>
        <xdr:cNvSpPr txBox="1"/>
      </xdr:nvSpPr>
      <xdr:spPr>
        <a:xfrm>
          <a:off x="14325111" y="16795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85781</xdr:rowOff>
    </xdr:from>
    <xdr:to>
      <xdr:col>72</xdr:col>
      <xdr:colOff>38100</xdr:colOff>
      <xdr:row>98</xdr:row>
      <xdr:rowOff>15931</xdr:rowOff>
    </xdr:to>
    <xdr:sp macro="" textlink="">
      <xdr:nvSpPr>
        <xdr:cNvPr id="731" name="楕円 730"/>
        <xdr:cNvSpPr/>
      </xdr:nvSpPr>
      <xdr:spPr>
        <a:xfrm>
          <a:off x="13652500" y="16716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7058</xdr:rowOff>
    </xdr:from>
    <xdr:ext cx="534377" cy="259045"/>
    <xdr:sp macro="" textlink="">
      <xdr:nvSpPr>
        <xdr:cNvPr id="732" name="テキスト ボックス 731"/>
        <xdr:cNvSpPr txBox="1"/>
      </xdr:nvSpPr>
      <xdr:spPr>
        <a:xfrm>
          <a:off x="13436111" y="16809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111793</xdr:rowOff>
    </xdr:from>
    <xdr:to>
      <xdr:col>67</xdr:col>
      <xdr:colOff>101600</xdr:colOff>
      <xdr:row>98</xdr:row>
      <xdr:rowOff>41943</xdr:rowOff>
    </xdr:to>
    <xdr:sp macro="" textlink="">
      <xdr:nvSpPr>
        <xdr:cNvPr id="733" name="楕円 732"/>
        <xdr:cNvSpPr/>
      </xdr:nvSpPr>
      <xdr:spPr>
        <a:xfrm>
          <a:off x="12763500" y="1674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33070</xdr:rowOff>
    </xdr:from>
    <xdr:ext cx="534377" cy="259045"/>
    <xdr:sp macro="" textlink="">
      <xdr:nvSpPr>
        <xdr:cNvPr id="734" name="テキスト ボックス 733"/>
        <xdr:cNvSpPr txBox="1"/>
      </xdr:nvSpPr>
      <xdr:spPr>
        <a:xfrm>
          <a:off x="12547111" y="16835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5" name="正方形/長方形 73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6" name="正方形/長方形 73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7" name="正方形/長方形 73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8" name="正方形/長方形 73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9" name="正方形/長方形 73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40" name="正方形/長方形 73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1" name="正方形/長方形 74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2" name="正方形/長方形 74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3" name="テキスト ボックス 74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4" name="直線コネクタ 74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45" name="直線コネクタ 744"/>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46" name="テキスト ボックス 745"/>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47" name="直線コネクタ 746"/>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48" name="テキスト ボックス 747"/>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9" name="直線コネクタ 748"/>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50" name="テキスト ボックス 749"/>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51" name="直線コネクタ 750"/>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52" name="テキスト ボックス 751"/>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53" name="直線コネクタ 752"/>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54" name="テキスト ボックス 753"/>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55" name="直線コネクタ 754"/>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56" name="テキスト ボックス 755"/>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7" name="直線コネクタ 75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8" name="テキスト ボックス 75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44994</xdr:rowOff>
    </xdr:from>
    <xdr:to>
      <xdr:col>116</xdr:col>
      <xdr:colOff>62864</xdr:colOff>
      <xdr:row>39</xdr:row>
      <xdr:rowOff>98878</xdr:rowOff>
    </xdr:to>
    <xdr:cxnSp macro="">
      <xdr:nvCxnSpPr>
        <xdr:cNvPr id="760" name="直線コネクタ 759"/>
        <xdr:cNvCxnSpPr/>
      </xdr:nvCxnSpPr>
      <xdr:spPr>
        <a:xfrm flipV="1">
          <a:off x="22159595" y="5359944"/>
          <a:ext cx="1269" cy="1425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135544</xdr:rowOff>
    </xdr:from>
    <xdr:ext cx="249299" cy="259045"/>
    <xdr:sp macro="" textlink="">
      <xdr:nvSpPr>
        <xdr:cNvPr id="761" name="諸支出金最小値テキスト"/>
        <xdr:cNvSpPr txBox="1"/>
      </xdr:nvSpPr>
      <xdr:spPr>
        <a:xfrm>
          <a:off x="22212300" y="68220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62" name="直線コネクタ 761"/>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163121</xdr:rowOff>
    </xdr:from>
    <xdr:ext cx="469744" cy="259045"/>
    <xdr:sp macro="" textlink="">
      <xdr:nvSpPr>
        <xdr:cNvPr id="763" name="諸支出金最大値テキスト"/>
        <xdr:cNvSpPr txBox="1"/>
      </xdr:nvSpPr>
      <xdr:spPr>
        <a:xfrm>
          <a:off x="22212300" y="5135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8,730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44994</xdr:rowOff>
    </xdr:from>
    <xdr:to>
      <xdr:col>116</xdr:col>
      <xdr:colOff>152400</xdr:colOff>
      <xdr:row>31</xdr:row>
      <xdr:rowOff>44994</xdr:rowOff>
    </xdr:to>
    <xdr:cxnSp macro="">
      <xdr:nvCxnSpPr>
        <xdr:cNvPr id="764" name="直線コネクタ 763"/>
        <xdr:cNvCxnSpPr/>
      </xdr:nvCxnSpPr>
      <xdr:spPr>
        <a:xfrm>
          <a:off x="22072600" y="535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95939</xdr:rowOff>
    </xdr:from>
    <xdr:to>
      <xdr:col>116</xdr:col>
      <xdr:colOff>63500</xdr:colOff>
      <xdr:row>39</xdr:row>
      <xdr:rowOff>98878</xdr:rowOff>
    </xdr:to>
    <xdr:cxnSp macro="">
      <xdr:nvCxnSpPr>
        <xdr:cNvPr id="765" name="直線コネクタ 764"/>
        <xdr:cNvCxnSpPr/>
      </xdr:nvCxnSpPr>
      <xdr:spPr>
        <a:xfrm>
          <a:off x="21323300" y="6782489"/>
          <a:ext cx="838200" cy="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52994</xdr:rowOff>
    </xdr:from>
    <xdr:ext cx="378565" cy="259045"/>
    <xdr:sp macro="" textlink="">
      <xdr:nvSpPr>
        <xdr:cNvPr id="766" name="諸支出金平均値テキスト"/>
        <xdr:cNvSpPr txBox="1"/>
      </xdr:nvSpPr>
      <xdr:spPr>
        <a:xfrm>
          <a:off x="22212300" y="65680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30117</xdr:rowOff>
    </xdr:from>
    <xdr:to>
      <xdr:col>116</xdr:col>
      <xdr:colOff>114300</xdr:colOff>
      <xdr:row>39</xdr:row>
      <xdr:rowOff>131717</xdr:rowOff>
    </xdr:to>
    <xdr:sp macro="" textlink="">
      <xdr:nvSpPr>
        <xdr:cNvPr id="767" name="フローチャート: 判断 766"/>
        <xdr:cNvSpPr/>
      </xdr:nvSpPr>
      <xdr:spPr>
        <a:xfrm>
          <a:off x="22110700" y="6716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95939</xdr:rowOff>
    </xdr:from>
    <xdr:to>
      <xdr:col>111</xdr:col>
      <xdr:colOff>177800</xdr:colOff>
      <xdr:row>39</xdr:row>
      <xdr:rowOff>98878</xdr:rowOff>
    </xdr:to>
    <xdr:cxnSp macro="">
      <xdr:nvCxnSpPr>
        <xdr:cNvPr id="768" name="直線コネクタ 767"/>
        <xdr:cNvCxnSpPr/>
      </xdr:nvCxnSpPr>
      <xdr:spPr>
        <a:xfrm flipV="1">
          <a:off x="20434300" y="6782489"/>
          <a:ext cx="889000" cy="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38608</xdr:rowOff>
    </xdr:from>
    <xdr:to>
      <xdr:col>112</xdr:col>
      <xdr:colOff>38100</xdr:colOff>
      <xdr:row>39</xdr:row>
      <xdr:rowOff>140208</xdr:rowOff>
    </xdr:to>
    <xdr:sp macro="" textlink="">
      <xdr:nvSpPr>
        <xdr:cNvPr id="769" name="フローチャート: 判断 768"/>
        <xdr:cNvSpPr/>
      </xdr:nvSpPr>
      <xdr:spPr>
        <a:xfrm>
          <a:off x="21272500" y="6725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156735</xdr:rowOff>
    </xdr:from>
    <xdr:ext cx="313932" cy="259045"/>
    <xdr:sp macro="" textlink="">
      <xdr:nvSpPr>
        <xdr:cNvPr id="770" name="テキスト ボックス 769"/>
        <xdr:cNvSpPr txBox="1"/>
      </xdr:nvSpPr>
      <xdr:spPr>
        <a:xfrm>
          <a:off x="21166333" y="650038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71" name="直線コネクタ 770"/>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42037</xdr:rowOff>
    </xdr:from>
    <xdr:to>
      <xdr:col>107</xdr:col>
      <xdr:colOff>101600</xdr:colOff>
      <xdr:row>39</xdr:row>
      <xdr:rowOff>143637</xdr:rowOff>
    </xdr:to>
    <xdr:sp macro="" textlink="">
      <xdr:nvSpPr>
        <xdr:cNvPr id="772" name="フローチャート: 判断 771"/>
        <xdr:cNvSpPr/>
      </xdr:nvSpPr>
      <xdr:spPr>
        <a:xfrm>
          <a:off x="20383500" y="6728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160164</xdr:rowOff>
    </xdr:from>
    <xdr:ext cx="313932" cy="259045"/>
    <xdr:sp macro="" textlink="">
      <xdr:nvSpPr>
        <xdr:cNvPr id="773" name="テキスト ボックス 772"/>
        <xdr:cNvSpPr txBox="1"/>
      </xdr:nvSpPr>
      <xdr:spPr>
        <a:xfrm>
          <a:off x="20277333" y="650381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74" name="直線コネクタ 773"/>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34852</xdr:rowOff>
    </xdr:from>
    <xdr:to>
      <xdr:col>102</xdr:col>
      <xdr:colOff>165100</xdr:colOff>
      <xdr:row>39</xdr:row>
      <xdr:rowOff>136452</xdr:rowOff>
    </xdr:to>
    <xdr:sp macro="" textlink="">
      <xdr:nvSpPr>
        <xdr:cNvPr id="775" name="フローチャート: 判断 774"/>
        <xdr:cNvSpPr/>
      </xdr:nvSpPr>
      <xdr:spPr>
        <a:xfrm>
          <a:off x="19494500" y="672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152979</xdr:rowOff>
    </xdr:from>
    <xdr:ext cx="313932" cy="259045"/>
    <xdr:sp macro="" textlink="">
      <xdr:nvSpPr>
        <xdr:cNvPr id="776" name="テキスト ボックス 775"/>
        <xdr:cNvSpPr txBox="1"/>
      </xdr:nvSpPr>
      <xdr:spPr>
        <a:xfrm>
          <a:off x="19388333" y="64966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43833</xdr:rowOff>
    </xdr:from>
    <xdr:to>
      <xdr:col>98</xdr:col>
      <xdr:colOff>38100</xdr:colOff>
      <xdr:row>39</xdr:row>
      <xdr:rowOff>145433</xdr:rowOff>
    </xdr:to>
    <xdr:sp macro="" textlink="">
      <xdr:nvSpPr>
        <xdr:cNvPr id="777" name="フローチャート: 判断 776"/>
        <xdr:cNvSpPr/>
      </xdr:nvSpPr>
      <xdr:spPr>
        <a:xfrm>
          <a:off x="18605500" y="6730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161960</xdr:rowOff>
    </xdr:from>
    <xdr:ext cx="313932" cy="259045"/>
    <xdr:sp macro="" textlink="">
      <xdr:nvSpPr>
        <xdr:cNvPr id="778" name="テキスト ボックス 777"/>
        <xdr:cNvSpPr txBox="1"/>
      </xdr:nvSpPr>
      <xdr:spPr>
        <a:xfrm>
          <a:off x="18499333" y="65056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9" name="テキスト ボックス 77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80" name="テキスト ボックス 77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81" name="テキスト ボックス 78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82" name="テキスト ボックス 78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83" name="テキスト ボックス 78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84" name="楕円 783"/>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8544</xdr:rowOff>
    </xdr:from>
    <xdr:ext cx="249299" cy="259045"/>
    <xdr:sp macro="" textlink="">
      <xdr:nvSpPr>
        <xdr:cNvPr id="785" name="諸支出金該当値テキスト"/>
        <xdr:cNvSpPr txBox="1"/>
      </xdr:nvSpPr>
      <xdr:spPr>
        <a:xfrm>
          <a:off x="22212300" y="66950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45139</xdr:rowOff>
    </xdr:from>
    <xdr:to>
      <xdr:col>112</xdr:col>
      <xdr:colOff>38100</xdr:colOff>
      <xdr:row>39</xdr:row>
      <xdr:rowOff>146739</xdr:rowOff>
    </xdr:to>
    <xdr:sp macro="" textlink="">
      <xdr:nvSpPr>
        <xdr:cNvPr id="786" name="楕円 785"/>
        <xdr:cNvSpPr/>
      </xdr:nvSpPr>
      <xdr:spPr>
        <a:xfrm>
          <a:off x="21272500" y="6731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137866</xdr:rowOff>
    </xdr:from>
    <xdr:ext cx="313932" cy="259045"/>
    <xdr:sp macro="" textlink="">
      <xdr:nvSpPr>
        <xdr:cNvPr id="787" name="テキスト ボックス 786"/>
        <xdr:cNvSpPr txBox="1"/>
      </xdr:nvSpPr>
      <xdr:spPr>
        <a:xfrm>
          <a:off x="21166333" y="682441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88" name="楕円 787"/>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89" name="テキスト ボックス 788"/>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90" name="楕円 789"/>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91" name="テキスト ボックス 790"/>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92" name="楕円 791"/>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93" name="テキスト ボックス 792"/>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94" name="正方形/長方形 79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5" name="正方形/長方形 79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6" name="正方形/長方形 79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7" name="正方形/長方形 79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8" name="正方形/長方形 79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9" name="正方形/長方形 79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800" name="正方形/長方形 79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801" name="正方形/長方形 80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802" name="テキスト ボックス 80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803" name="直線コネクタ 80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804" name="直線コネクタ 80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5" name="テキスト ボックス 80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6" name="直線コネクタ 80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7" name="テキスト ボックス 80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9" name="直線コネクタ 80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1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11" name="直線コネクタ 81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1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13" name="直線コネクタ 81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14" name="直線コネクタ 81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1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フローチャート: 判断 81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7" name="直線コネクタ 81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8" name="フローチャート: 判断 81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9" name="テキスト ボックス 818"/>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20" name="直線コネクタ 81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21" name="フローチャート: 判断 82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22" name="テキスト ボックス 821"/>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23" name="直線コネクタ 82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24" name="フローチャート: 判断 82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25" name="テキスト ボックス 824"/>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フローチャート: 判断 82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7" name="テキスト ボックス 826"/>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8" name="テキスト ボックス 82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9" name="テキスト ボックス 82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0" name="テキスト ボックス 82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1" name="テキスト ボックス 83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2" name="テキスト ボックス 83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33" name="楕円 83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3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35" name="楕円 83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6" name="テキスト ボックス 835"/>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7" name="楕円 83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8" name="テキスト ボックス 837"/>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9" name="楕円 83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40" name="テキスト ボックス 839"/>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41" name="楕円 84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42" name="テキスト ボックス 841"/>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3" name="正方形/長方形 84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4" name="正方形/長方形 84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5" name="テキスト ボックス 84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民生費では、</a:t>
          </a:r>
          <a:r>
            <a:rPr kumimoji="1" lang="ja-JP" altLang="en-US" sz="1100">
              <a:solidFill>
                <a:schemeClr val="dk1"/>
              </a:solidFill>
              <a:effectLst/>
              <a:latin typeface="+mn-lt"/>
              <a:ea typeface="+mn-ea"/>
              <a:cs typeface="+mn-cs"/>
            </a:rPr>
            <a:t>住民税非課税世帯等臨時特別給付金</a:t>
          </a:r>
          <a:r>
            <a:rPr kumimoji="1" lang="ja-JP" altLang="ja-JP" sz="1100">
              <a:solidFill>
                <a:schemeClr val="dk1"/>
              </a:solidFill>
              <a:effectLst/>
              <a:latin typeface="+mn-lt"/>
              <a:ea typeface="+mn-ea"/>
              <a:cs typeface="+mn-cs"/>
            </a:rPr>
            <a:t>や</a:t>
          </a:r>
          <a:r>
            <a:rPr kumimoji="1" lang="ja-JP" altLang="en-US" sz="1100">
              <a:solidFill>
                <a:schemeClr val="dk1"/>
              </a:solidFill>
              <a:effectLst/>
              <a:latin typeface="+mn-lt"/>
              <a:ea typeface="+mn-ea"/>
              <a:cs typeface="+mn-cs"/>
            </a:rPr>
            <a:t>電力・ガス・食料品等価格高騰緊急支援給付金</a:t>
          </a:r>
          <a:r>
            <a:rPr kumimoji="1" lang="ja-JP" altLang="ja-JP" sz="1100">
              <a:solidFill>
                <a:schemeClr val="dk1"/>
              </a:solidFill>
              <a:effectLst/>
              <a:latin typeface="+mn-lt"/>
              <a:ea typeface="+mn-ea"/>
              <a:cs typeface="+mn-cs"/>
            </a:rPr>
            <a:t>の増により、</a:t>
          </a:r>
          <a:r>
            <a:rPr kumimoji="1" lang="en-US" altLang="ja-JP" sz="1100">
              <a:solidFill>
                <a:schemeClr val="dk1"/>
              </a:solidFill>
              <a:effectLst/>
              <a:latin typeface="+mn-lt"/>
              <a:ea typeface="+mn-ea"/>
              <a:cs typeface="+mn-cs"/>
            </a:rPr>
            <a:t>3.4</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5,770</a:t>
          </a:r>
          <a:r>
            <a:rPr kumimoji="1" lang="ja-JP" altLang="ja-JP" sz="1100">
              <a:solidFill>
                <a:schemeClr val="dk1"/>
              </a:solidFill>
              <a:effectLst/>
              <a:latin typeface="+mn-lt"/>
              <a:ea typeface="+mn-ea"/>
              <a:cs typeface="+mn-cs"/>
            </a:rPr>
            <a:t>円）の増となっている。衛生費では、新型コロナウイルスワクチン接種委託料</a:t>
          </a:r>
          <a:r>
            <a:rPr kumimoji="1" lang="ja-JP" altLang="en-US" sz="1100">
              <a:solidFill>
                <a:schemeClr val="dk1"/>
              </a:solidFill>
              <a:effectLst/>
              <a:latin typeface="+mn-lt"/>
              <a:ea typeface="+mn-ea"/>
              <a:cs typeface="+mn-cs"/>
            </a:rPr>
            <a:t>や水道料金支援事業補助金</a:t>
          </a:r>
          <a:r>
            <a:rPr kumimoji="1" lang="ja-JP" altLang="ja-JP" sz="1100">
              <a:solidFill>
                <a:schemeClr val="dk1"/>
              </a:solidFill>
              <a:effectLst/>
              <a:latin typeface="+mn-lt"/>
              <a:ea typeface="+mn-ea"/>
              <a:cs typeface="+mn-cs"/>
            </a:rPr>
            <a:t>の増により、</a:t>
          </a:r>
          <a:r>
            <a:rPr kumimoji="1" lang="en-US" altLang="ja-JP" sz="1100">
              <a:solidFill>
                <a:schemeClr val="dk1"/>
              </a:solidFill>
              <a:effectLst/>
              <a:latin typeface="+mn-lt"/>
              <a:ea typeface="+mn-ea"/>
              <a:cs typeface="+mn-cs"/>
            </a:rPr>
            <a:t>4.3</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1,719</a:t>
          </a:r>
          <a:r>
            <a:rPr kumimoji="1" lang="ja-JP" altLang="ja-JP" sz="1100">
              <a:solidFill>
                <a:schemeClr val="dk1"/>
              </a:solidFill>
              <a:effectLst/>
              <a:latin typeface="+mn-lt"/>
              <a:ea typeface="+mn-ea"/>
              <a:cs typeface="+mn-cs"/>
            </a:rPr>
            <a:t>円）の増となっている。商工費については、新しい生活様式対応支援委託料の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により、</a:t>
          </a:r>
          <a:r>
            <a:rPr kumimoji="1" lang="en-US" altLang="ja-JP" sz="1100">
              <a:solidFill>
                <a:schemeClr val="dk1"/>
              </a:solidFill>
              <a:effectLst/>
              <a:latin typeface="+mn-lt"/>
              <a:ea typeface="+mn-ea"/>
              <a:cs typeface="+mn-cs"/>
            </a:rPr>
            <a:t>53.2</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4,648</a:t>
          </a:r>
          <a:r>
            <a:rPr kumimoji="1" lang="ja-JP" altLang="ja-JP" sz="1100">
              <a:solidFill>
                <a:schemeClr val="dk1"/>
              </a:solidFill>
              <a:effectLst/>
              <a:latin typeface="+mn-lt"/>
              <a:ea typeface="+mn-ea"/>
              <a:cs typeface="+mn-cs"/>
            </a:rPr>
            <a:t>円）の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となっている</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土木費では、読谷補助飛行場跡地「大木地区」整備整備事業工事費や</a:t>
          </a:r>
          <a:r>
            <a:rPr kumimoji="1" lang="ja-JP" altLang="en-US" sz="1100">
              <a:solidFill>
                <a:schemeClr val="dk1"/>
              </a:solidFill>
              <a:effectLst/>
              <a:latin typeface="+mn-lt"/>
              <a:ea typeface="+mn-ea"/>
              <a:cs typeface="+mn-cs"/>
            </a:rPr>
            <a:t>村道比謝牧原線整備事業工事費</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により、</a:t>
          </a:r>
          <a:r>
            <a:rPr kumimoji="1" lang="en-US" altLang="ja-JP" sz="1100">
              <a:solidFill>
                <a:schemeClr val="dk1"/>
              </a:solidFill>
              <a:effectLst/>
              <a:latin typeface="+mn-lt"/>
              <a:ea typeface="+mn-ea"/>
              <a:cs typeface="+mn-cs"/>
            </a:rPr>
            <a:t>32.5</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14,221</a:t>
          </a:r>
          <a:r>
            <a:rPr kumimoji="1" lang="ja-JP" altLang="ja-JP" sz="1100">
              <a:solidFill>
                <a:schemeClr val="dk1"/>
              </a:solidFill>
              <a:effectLst/>
              <a:latin typeface="+mn-lt"/>
              <a:ea typeface="+mn-ea"/>
              <a:cs typeface="+mn-cs"/>
            </a:rPr>
            <a:t>円）の減となっており、教育費では、</a:t>
          </a:r>
          <a:r>
            <a:rPr kumimoji="1" lang="ja-JP" altLang="en-US" sz="1100">
              <a:solidFill>
                <a:schemeClr val="dk1"/>
              </a:solidFill>
              <a:effectLst/>
              <a:latin typeface="+mn-lt"/>
              <a:ea typeface="+mn-ea"/>
              <a:cs typeface="+mn-cs"/>
            </a:rPr>
            <a:t>古堅南小学校校舎新増改築事業</a:t>
          </a:r>
          <a:r>
            <a:rPr kumimoji="1" lang="ja-JP" altLang="ja-JP" sz="1100">
              <a:solidFill>
                <a:schemeClr val="dk1"/>
              </a:solidFill>
              <a:effectLst/>
              <a:latin typeface="+mn-lt"/>
              <a:ea typeface="+mn-ea"/>
              <a:cs typeface="+mn-cs"/>
            </a:rPr>
            <a:t>工事費</a:t>
          </a:r>
          <a:r>
            <a:rPr kumimoji="1" lang="ja-JP" altLang="en-US" sz="1100">
              <a:solidFill>
                <a:schemeClr val="dk1"/>
              </a:solidFill>
              <a:effectLst/>
              <a:latin typeface="+mn-lt"/>
              <a:ea typeface="+mn-ea"/>
              <a:cs typeface="+mn-cs"/>
            </a:rPr>
            <a:t>や給食調理場建設事業工事費</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により、</a:t>
          </a:r>
          <a:r>
            <a:rPr kumimoji="1" lang="en-US" altLang="ja-JP" sz="1100">
              <a:solidFill>
                <a:schemeClr val="dk1"/>
              </a:solidFill>
              <a:effectLst/>
              <a:latin typeface="+mn-lt"/>
              <a:ea typeface="+mn-ea"/>
              <a:cs typeface="+mn-cs"/>
            </a:rPr>
            <a:t>81.3</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43,158</a:t>
          </a:r>
          <a:r>
            <a:rPr kumimoji="1" lang="ja-JP" altLang="ja-JP" sz="1100">
              <a:solidFill>
                <a:schemeClr val="dk1"/>
              </a:solidFill>
              <a:effectLst/>
              <a:latin typeface="+mn-lt"/>
              <a:ea typeface="+mn-ea"/>
              <a:cs typeface="+mn-cs"/>
            </a:rPr>
            <a:t>円）の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となっている。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沖縄県読谷村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mn-lt"/>
              <a:ea typeface="+mn-ea"/>
              <a:cs typeface="+mn-cs"/>
            </a:rPr>
            <a:t>　実質収支比率に係る経年分析については、</a:t>
          </a:r>
          <a:r>
            <a:rPr kumimoji="1" lang="en-US" altLang="ja-JP" sz="1100">
              <a:solidFill>
                <a:schemeClr val="dk1"/>
              </a:solidFill>
              <a:effectLst/>
              <a:latin typeface="+mn-lt"/>
              <a:ea typeface="+mn-ea"/>
              <a:cs typeface="+mn-cs"/>
            </a:rPr>
            <a:t>H29</a:t>
          </a:r>
          <a:r>
            <a:rPr kumimoji="1" lang="ja-JP" altLang="ja-JP" sz="1100">
              <a:solidFill>
                <a:schemeClr val="dk1"/>
              </a:solidFill>
              <a:effectLst/>
              <a:latin typeface="+mn-lt"/>
              <a:ea typeface="+mn-ea"/>
              <a:cs typeface="+mn-cs"/>
            </a:rPr>
            <a:t>年度に前年度比</a:t>
          </a:r>
          <a:r>
            <a:rPr kumimoji="1" lang="en-US" altLang="ja-JP" sz="1100">
              <a:solidFill>
                <a:schemeClr val="dk1"/>
              </a:solidFill>
              <a:effectLst/>
              <a:latin typeface="+mn-lt"/>
              <a:ea typeface="+mn-ea"/>
              <a:cs typeface="+mn-cs"/>
            </a:rPr>
            <a:t>0.59</a:t>
          </a:r>
          <a:r>
            <a:rPr kumimoji="1" lang="ja-JP" altLang="ja-JP" sz="1100">
              <a:solidFill>
                <a:schemeClr val="dk1"/>
              </a:solidFill>
              <a:effectLst/>
              <a:latin typeface="+mn-lt"/>
              <a:ea typeface="+mn-ea"/>
              <a:cs typeface="+mn-cs"/>
            </a:rPr>
            <a:t>％増の</a:t>
          </a:r>
          <a:r>
            <a:rPr kumimoji="1" lang="en-US" altLang="ja-JP" sz="1100">
              <a:solidFill>
                <a:schemeClr val="dk1"/>
              </a:solidFill>
              <a:effectLst/>
              <a:latin typeface="+mn-lt"/>
              <a:ea typeface="+mn-ea"/>
              <a:cs typeface="+mn-cs"/>
            </a:rPr>
            <a:t>6.80</a:t>
          </a:r>
          <a:r>
            <a:rPr kumimoji="1" lang="ja-JP" altLang="ja-JP" sz="1100">
              <a:solidFill>
                <a:schemeClr val="dk1"/>
              </a:solidFill>
              <a:effectLst/>
              <a:latin typeface="+mn-lt"/>
              <a:ea typeface="+mn-ea"/>
              <a:cs typeface="+mn-cs"/>
            </a:rPr>
            <a:t>％となっていたが、</a:t>
          </a:r>
          <a:r>
            <a:rPr kumimoji="1" lang="en-US" altLang="ja-JP" sz="1100">
              <a:solidFill>
                <a:schemeClr val="dk1"/>
              </a:solidFill>
              <a:effectLst/>
              <a:latin typeface="+mn-lt"/>
              <a:ea typeface="+mn-ea"/>
              <a:cs typeface="+mn-cs"/>
            </a:rPr>
            <a:t>H30</a:t>
          </a:r>
          <a:r>
            <a:rPr kumimoji="1" lang="ja-JP" altLang="ja-JP" sz="1100">
              <a:solidFill>
                <a:schemeClr val="dk1"/>
              </a:solidFill>
              <a:effectLst/>
              <a:latin typeface="+mn-lt"/>
              <a:ea typeface="+mn-ea"/>
              <a:cs typeface="+mn-cs"/>
            </a:rPr>
            <a:t>年度には再び</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％代となった。</a:t>
          </a:r>
          <a:r>
            <a:rPr kumimoji="1" lang="en-US" altLang="ja-JP" sz="1100">
              <a:solidFill>
                <a:schemeClr val="dk1"/>
              </a:solidFill>
              <a:effectLst/>
              <a:latin typeface="+mn-lt"/>
              <a:ea typeface="+mn-ea"/>
              <a:cs typeface="+mn-cs"/>
            </a:rPr>
            <a:t>R1</a:t>
          </a:r>
          <a:r>
            <a:rPr kumimoji="1" lang="ja-JP" altLang="ja-JP" sz="1100">
              <a:solidFill>
                <a:schemeClr val="dk1"/>
              </a:solidFill>
              <a:effectLst/>
              <a:latin typeface="+mn-lt"/>
              <a:ea typeface="+mn-ea"/>
              <a:cs typeface="+mn-cs"/>
            </a:rPr>
            <a:t>年度は地方税の滞納整理強化により徴収率が増加となった影響もから</a:t>
          </a:r>
          <a:r>
            <a:rPr kumimoji="1" lang="en-US" altLang="ja-JP" sz="1100">
              <a:solidFill>
                <a:schemeClr val="dk1"/>
              </a:solidFill>
              <a:effectLst/>
              <a:latin typeface="+mn-lt"/>
              <a:ea typeface="+mn-ea"/>
              <a:cs typeface="+mn-cs"/>
            </a:rPr>
            <a:t>5.89</a:t>
          </a:r>
          <a:r>
            <a:rPr kumimoji="1" lang="ja-JP" altLang="ja-JP" sz="1100">
              <a:solidFill>
                <a:schemeClr val="dk1"/>
              </a:solidFill>
              <a:effectLst/>
              <a:latin typeface="+mn-lt"/>
              <a:ea typeface="+mn-ea"/>
              <a:cs typeface="+mn-cs"/>
            </a:rPr>
            <a:t>％となり、</a:t>
          </a:r>
          <a:r>
            <a:rPr kumimoji="1" lang="en-US" altLang="ja-JP" sz="1100">
              <a:solidFill>
                <a:schemeClr val="dk1"/>
              </a:solidFill>
              <a:effectLst/>
              <a:latin typeface="+mn-lt"/>
              <a:ea typeface="+mn-ea"/>
              <a:cs typeface="+mn-cs"/>
            </a:rPr>
            <a:t>R4</a:t>
          </a:r>
          <a:r>
            <a:rPr kumimoji="1" lang="ja-JP" altLang="ja-JP" sz="1100">
              <a:solidFill>
                <a:schemeClr val="dk1"/>
              </a:solidFill>
              <a:effectLst/>
              <a:latin typeface="+mn-lt"/>
              <a:ea typeface="+mn-ea"/>
              <a:cs typeface="+mn-cs"/>
            </a:rPr>
            <a:t>年度は</a:t>
          </a:r>
          <a:r>
            <a:rPr kumimoji="1" lang="en-US" altLang="ja-JP" sz="1100">
              <a:solidFill>
                <a:schemeClr val="dk1"/>
              </a:solidFill>
              <a:effectLst/>
              <a:latin typeface="+mn-lt"/>
              <a:ea typeface="+mn-ea"/>
              <a:cs typeface="+mn-cs"/>
            </a:rPr>
            <a:t>7.00</a:t>
          </a:r>
          <a:r>
            <a:rPr kumimoji="1" lang="ja-JP" altLang="ja-JP" sz="1100">
              <a:solidFill>
                <a:schemeClr val="dk1"/>
              </a:solidFill>
              <a:effectLst/>
              <a:latin typeface="+mn-lt"/>
              <a:ea typeface="+mn-ea"/>
              <a:cs typeface="+mn-cs"/>
            </a:rPr>
            <a:t>％となっている。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財政調整基金残高については、標準財政規模の</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％以上を確保している。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今後も実質収支比率については</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％程度を目指すとともに、財政調整基金においても</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％程度を確保できるよう健全な財政運営に努める。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沖縄県読谷村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b="0" i="0" baseline="0">
              <a:solidFill>
                <a:schemeClr val="dk1"/>
              </a:solidFill>
              <a:effectLst/>
              <a:latin typeface="+mn-lt"/>
              <a:ea typeface="+mn-ea"/>
              <a:cs typeface="+mn-cs"/>
            </a:rPr>
            <a:t>　全会計で黒字となっているが、「後期高齢者医療特別会計」については、黒字の割合はわずかであるため注意が必要である。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今後もそれぞれの会計で赤字に陥らないよう健全な財政運営に努めながら、全体として黒字額を伸ばしていけるよう努力していく。</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85" zoomScaleNormal="85"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379" t="s">
        <v>84</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75" thickBot="1" x14ac:dyDescent="0.2">
      <c r="B2" s="182" t="s">
        <v>85</v>
      </c>
      <c r="C2" s="182"/>
      <c r="D2" s="183"/>
    </row>
    <row r="3" spans="1:119" ht="18.75" customHeight="1" thickBot="1" x14ac:dyDescent="0.2">
      <c r="A3" s="181"/>
      <c r="B3" s="380" t="s">
        <v>86</v>
      </c>
      <c r="C3" s="381"/>
      <c r="D3" s="381"/>
      <c r="E3" s="382"/>
      <c r="F3" s="382"/>
      <c r="G3" s="382"/>
      <c r="H3" s="382"/>
      <c r="I3" s="382"/>
      <c r="J3" s="382"/>
      <c r="K3" s="382"/>
      <c r="L3" s="382" t="s">
        <v>87</v>
      </c>
      <c r="M3" s="382"/>
      <c r="N3" s="382"/>
      <c r="O3" s="382"/>
      <c r="P3" s="382"/>
      <c r="Q3" s="382"/>
      <c r="R3" s="389"/>
      <c r="S3" s="389"/>
      <c r="T3" s="389"/>
      <c r="U3" s="389"/>
      <c r="V3" s="390"/>
      <c r="W3" s="364" t="s">
        <v>88</v>
      </c>
      <c r="X3" s="365"/>
      <c r="Y3" s="365"/>
      <c r="Z3" s="365"/>
      <c r="AA3" s="365"/>
      <c r="AB3" s="381"/>
      <c r="AC3" s="389" t="s">
        <v>89</v>
      </c>
      <c r="AD3" s="365"/>
      <c r="AE3" s="365"/>
      <c r="AF3" s="365"/>
      <c r="AG3" s="365"/>
      <c r="AH3" s="365"/>
      <c r="AI3" s="365"/>
      <c r="AJ3" s="365"/>
      <c r="AK3" s="365"/>
      <c r="AL3" s="366"/>
      <c r="AM3" s="364" t="s">
        <v>90</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91</v>
      </c>
      <c r="BO3" s="365"/>
      <c r="BP3" s="365"/>
      <c r="BQ3" s="365"/>
      <c r="BR3" s="365"/>
      <c r="BS3" s="365"/>
      <c r="BT3" s="365"/>
      <c r="BU3" s="366"/>
      <c r="BV3" s="364" t="s">
        <v>92</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93</v>
      </c>
      <c r="CU3" s="365"/>
      <c r="CV3" s="365"/>
      <c r="CW3" s="365"/>
      <c r="CX3" s="365"/>
      <c r="CY3" s="365"/>
      <c r="CZ3" s="365"/>
      <c r="DA3" s="366"/>
      <c r="DB3" s="364" t="s">
        <v>94</v>
      </c>
      <c r="DC3" s="365"/>
      <c r="DD3" s="365"/>
      <c r="DE3" s="365"/>
      <c r="DF3" s="365"/>
      <c r="DG3" s="365"/>
      <c r="DH3" s="365"/>
      <c r="DI3" s="366"/>
    </row>
    <row r="4" spans="1:119" ht="18.75" customHeight="1" x14ac:dyDescent="0.15">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95</v>
      </c>
      <c r="AZ4" s="368"/>
      <c r="BA4" s="368"/>
      <c r="BB4" s="368"/>
      <c r="BC4" s="368"/>
      <c r="BD4" s="368"/>
      <c r="BE4" s="368"/>
      <c r="BF4" s="368"/>
      <c r="BG4" s="368"/>
      <c r="BH4" s="368"/>
      <c r="BI4" s="368"/>
      <c r="BJ4" s="368"/>
      <c r="BK4" s="368"/>
      <c r="BL4" s="368"/>
      <c r="BM4" s="369"/>
      <c r="BN4" s="370">
        <v>21396603</v>
      </c>
      <c r="BO4" s="371"/>
      <c r="BP4" s="371"/>
      <c r="BQ4" s="371"/>
      <c r="BR4" s="371"/>
      <c r="BS4" s="371"/>
      <c r="BT4" s="371"/>
      <c r="BU4" s="372"/>
      <c r="BV4" s="370">
        <v>20184960</v>
      </c>
      <c r="BW4" s="371"/>
      <c r="BX4" s="371"/>
      <c r="BY4" s="371"/>
      <c r="BZ4" s="371"/>
      <c r="CA4" s="371"/>
      <c r="CB4" s="371"/>
      <c r="CC4" s="372"/>
      <c r="CD4" s="373" t="s">
        <v>96</v>
      </c>
      <c r="CE4" s="374"/>
      <c r="CF4" s="374"/>
      <c r="CG4" s="374"/>
      <c r="CH4" s="374"/>
      <c r="CI4" s="374"/>
      <c r="CJ4" s="374"/>
      <c r="CK4" s="374"/>
      <c r="CL4" s="374"/>
      <c r="CM4" s="374"/>
      <c r="CN4" s="374"/>
      <c r="CO4" s="374"/>
      <c r="CP4" s="374"/>
      <c r="CQ4" s="374"/>
      <c r="CR4" s="374"/>
      <c r="CS4" s="375"/>
      <c r="CT4" s="376">
        <v>7</v>
      </c>
      <c r="CU4" s="377"/>
      <c r="CV4" s="377"/>
      <c r="CW4" s="377"/>
      <c r="CX4" s="377"/>
      <c r="CY4" s="377"/>
      <c r="CZ4" s="377"/>
      <c r="DA4" s="378"/>
      <c r="DB4" s="376">
        <v>5.4</v>
      </c>
      <c r="DC4" s="377"/>
      <c r="DD4" s="377"/>
      <c r="DE4" s="377"/>
      <c r="DF4" s="377"/>
      <c r="DG4" s="377"/>
      <c r="DH4" s="377"/>
      <c r="DI4" s="378"/>
    </row>
    <row r="5" spans="1:119" ht="18.75" customHeight="1" x14ac:dyDescent="0.15">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97</v>
      </c>
      <c r="AN5" s="437"/>
      <c r="AO5" s="437"/>
      <c r="AP5" s="437"/>
      <c r="AQ5" s="437"/>
      <c r="AR5" s="437"/>
      <c r="AS5" s="437"/>
      <c r="AT5" s="438"/>
      <c r="AU5" s="439" t="s">
        <v>98</v>
      </c>
      <c r="AV5" s="440"/>
      <c r="AW5" s="440"/>
      <c r="AX5" s="440"/>
      <c r="AY5" s="441" t="s">
        <v>99</v>
      </c>
      <c r="AZ5" s="442"/>
      <c r="BA5" s="442"/>
      <c r="BB5" s="442"/>
      <c r="BC5" s="442"/>
      <c r="BD5" s="442"/>
      <c r="BE5" s="442"/>
      <c r="BF5" s="442"/>
      <c r="BG5" s="442"/>
      <c r="BH5" s="442"/>
      <c r="BI5" s="442"/>
      <c r="BJ5" s="442"/>
      <c r="BK5" s="442"/>
      <c r="BL5" s="442"/>
      <c r="BM5" s="443"/>
      <c r="BN5" s="407">
        <v>20667484</v>
      </c>
      <c r="BO5" s="408"/>
      <c r="BP5" s="408"/>
      <c r="BQ5" s="408"/>
      <c r="BR5" s="408"/>
      <c r="BS5" s="408"/>
      <c r="BT5" s="408"/>
      <c r="BU5" s="409"/>
      <c r="BV5" s="407">
        <v>19570915</v>
      </c>
      <c r="BW5" s="408"/>
      <c r="BX5" s="408"/>
      <c r="BY5" s="408"/>
      <c r="BZ5" s="408"/>
      <c r="CA5" s="408"/>
      <c r="CB5" s="408"/>
      <c r="CC5" s="409"/>
      <c r="CD5" s="410" t="s">
        <v>100</v>
      </c>
      <c r="CE5" s="411"/>
      <c r="CF5" s="411"/>
      <c r="CG5" s="411"/>
      <c r="CH5" s="411"/>
      <c r="CI5" s="411"/>
      <c r="CJ5" s="411"/>
      <c r="CK5" s="411"/>
      <c r="CL5" s="411"/>
      <c r="CM5" s="411"/>
      <c r="CN5" s="411"/>
      <c r="CO5" s="411"/>
      <c r="CP5" s="411"/>
      <c r="CQ5" s="411"/>
      <c r="CR5" s="411"/>
      <c r="CS5" s="412"/>
      <c r="CT5" s="404">
        <v>81.7</v>
      </c>
      <c r="CU5" s="405"/>
      <c r="CV5" s="405"/>
      <c r="CW5" s="405"/>
      <c r="CX5" s="405"/>
      <c r="CY5" s="405"/>
      <c r="CZ5" s="405"/>
      <c r="DA5" s="406"/>
      <c r="DB5" s="404">
        <v>80.099999999999994</v>
      </c>
      <c r="DC5" s="405"/>
      <c r="DD5" s="405"/>
      <c r="DE5" s="405"/>
      <c r="DF5" s="405"/>
      <c r="DG5" s="405"/>
      <c r="DH5" s="405"/>
      <c r="DI5" s="406"/>
    </row>
    <row r="6" spans="1:119" ht="18.75" customHeight="1" x14ac:dyDescent="0.15">
      <c r="A6" s="181"/>
      <c r="B6" s="413" t="s">
        <v>101</v>
      </c>
      <c r="C6" s="414"/>
      <c r="D6" s="414"/>
      <c r="E6" s="415"/>
      <c r="F6" s="415"/>
      <c r="G6" s="415"/>
      <c r="H6" s="415"/>
      <c r="I6" s="415"/>
      <c r="J6" s="415"/>
      <c r="K6" s="415"/>
      <c r="L6" s="415" t="s">
        <v>102</v>
      </c>
      <c r="M6" s="415"/>
      <c r="N6" s="415"/>
      <c r="O6" s="415"/>
      <c r="P6" s="415"/>
      <c r="Q6" s="415"/>
      <c r="R6" s="419"/>
      <c r="S6" s="419"/>
      <c r="T6" s="419"/>
      <c r="U6" s="419"/>
      <c r="V6" s="420"/>
      <c r="W6" s="423" t="s">
        <v>103</v>
      </c>
      <c r="X6" s="424"/>
      <c r="Y6" s="424"/>
      <c r="Z6" s="424"/>
      <c r="AA6" s="424"/>
      <c r="AB6" s="414"/>
      <c r="AC6" s="427" t="s">
        <v>104</v>
      </c>
      <c r="AD6" s="428"/>
      <c r="AE6" s="428"/>
      <c r="AF6" s="428"/>
      <c r="AG6" s="428"/>
      <c r="AH6" s="428"/>
      <c r="AI6" s="428"/>
      <c r="AJ6" s="428"/>
      <c r="AK6" s="428"/>
      <c r="AL6" s="429"/>
      <c r="AM6" s="436" t="s">
        <v>105</v>
      </c>
      <c r="AN6" s="437"/>
      <c r="AO6" s="437"/>
      <c r="AP6" s="437"/>
      <c r="AQ6" s="437"/>
      <c r="AR6" s="437"/>
      <c r="AS6" s="437"/>
      <c r="AT6" s="438"/>
      <c r="AU6" s="439" t="s">
        <v>106</v>
      </c>
      <c r="AV6" s="440"/>
      <c r="AW6" s="440"/>
      <c r="AX6" s="440"/>
      <c r="AY6" s="441" t="s">
        <v>107</v>
      </c>
      <c r="AZ6" s="442"/>
      <c r="BA6" s="442"/>
      <c r="BB6" s="442"/>
      <c r="BC6" s="442"/>
      <c r="BD6" s="442"/>
      <c r="BE6" s="442"/>
      <c r="BF6" s="442"/>
      <c r="BG6" s="442"/>
      <c r="BH6" s="442"/>
      <c r="BI6" s="442"/>
      <c r="BJ6" s="442"/>
      <c r="BK6" s="442"/>
      <c r="BL6" s="442"/>
      <c r="BM6" s="443"/>
      <c r="BN6" s="407">
        <v>729119</v>
      </c>
      <c r="BO6" s="408"/>
      <c r="BP6" s="408"/>
      <c r="BQ6" s="408"/>
      <c r="BR6" s="408"/>
      <c r="BS6" s="408"/>
      <c r="BT6" s="408"/>
      <c r="BU6" s="409"/>
      <c r="BV6" s="407">
        <v>614045</v>
      </c>
      <c r="BW6" s="408"/>
      <c r="BX6" s="408"/>
      <c r="BY6" s="408"/>
      <c r="BZ6" s="408"/>
      <c r="CA6" s="408"/>
      <c r="CB6" s="408"/>
      <c r="CC6" s="409"/>
      <c r="CD6" s="410" t="s">
        <v>108</v>
      </c>
      <c r="CE6" s="411"/>
      <c r="CF6" s="411"/>
      <c r="CG6" s="411"/>
      <c r="CH6" s="411"/>
      <c r="CI6" s="411"/>
      <c r="CJ6" s="411"/>
      <c r="CK6" s="411"/>
      <c r="CL6" s="411"/>
      <c r="CM6" s="411"/>
      <c r="CN6" s="411"/>
      <c r="CO6" s="411"/>
      <c r="CP6" s="411"/>
      <c r="CQ6" s="411"/>
      <c r="CR6" s="411"/>
      <c r="CS6" s="412"/>
      <c r="CT6" s="444">
        <v>83</v>
      </c>
      <c r="CU6" s="445"/>
      <c r="CV6" s="445"/>
      <c r="CW6" s="445"/>
      <c r="CX6" s="445"/>
      <c r="CY6" s="445"/>
      <c r="CZ6" s="445"/>
      <c r="DA6" s="446"/>
      <c r="DB6" s="444">
        <v>84.5</v>
      </c>
      <c r="DC6" s="445"/>
      <c r="DD6" s="445"/>
      <c r="DE6" s="445"/>
      <c r="DF6" s="445"/>
      <c r="DG6" s="445"/>
      <c r="DH6" s="445"/>
      <c r="DI6" s="446"/>
    </row>
    <row r="7" spans="1:119" ht="18.75" customHeight="1" x14ac:dyDescent="0.15">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109</v>
      </c>
      <c r="AN7" s="437"/>
      <c r="AO7" s="437"/>
      <c r="AP7" s="437"/>
      <c r="AQ7" s="437"/>
      <c r="AR7" s="437"/>
      <c r="AS7" s="437"/>
      <c r="AT7" s="438"/>
      <c r="AU7" s="439" t="s">
        <v>110</v>
      </c>
      <c r="AV7" s="440"/>
      <c r="AW7" s="440"/>
      <c r="AX7" s="440"/>
      <c r="AY7" s="441" t="s">
        <v>111</v>
      </c>
      <c r="AZ7" s="442"/>
      <c r="BA7" s="442"/>
      <c r="BB7" s="442"/>
      <c r="BC7" s="442"/>
      <c r="BD7" s="442"/>
      <c r="BE7" s="442"/>
      <c r="BF7" s="442"/>
      <c r="BG7" s="442"/>
      <c r="BH7" s="442"/>
      <c r="BI7" s="442"/>
      <c r="BJ7" s="442"/>
      <c r="BK7" s="442"/>
      <c r="BL7" s="442"/>
      <c r="BM7" s="443"/>
      <c r="BN7" s="407">
        <v>135075</v>
      </c>
      <c r="BO7" s="408"/>
      <c r="BP7" s="408"/>
      <c r="BQ7" s="408"/>
      <c r="BR7" s="408"/>
      <c r="BS7" s="408"/>
      <c r="BT7" s="408"/>
      <c r="BU7" s="409"/>
      <c r="BV7" s="407">
        <v>151313</v>
      </c>
      <c r="BW7" s="408"/>
      <c r="BX7" s="408"/>
      <c r="BY7" s="408"/>
      <c r="BZ7" s="408"/>
      <c r="CA7" s="408"/>
      <c r="CB7" s="408"/>
      <c r="CC7" s="409"/>
      <c r="CD7" s="410" t="s">
        <v>112</v>
      </c>
      <c r="CE7" s="411"/>
      <c r="CF7" s="411"/>
      <c r="CG7" s="411"/>
      <c r="CH7" s="411"/>
      <c r="CI7" s="411"/>
      <c r="CJ7" s="411"/>
      <c r="CK7" s="411"/>
      <c r="CL7" s="411"/>
      <c r="CM7" s="411"/>
      <c r="CN7" s="411"/>
      <c r="CO7" s="411"/>
      <c r="CP7" s="411"/>
      <c r="CQ7" s="411"/>
      <c r="CR7" s="411"/>
      <c r="CS7" s="412"/>
      <c r="CT7" s="407">
        <v>8519750</v>
      </c>
      <c r="CU7" s="408"/>
      <c r="CV7" s="408"/>
      <c r="CW7" s="408"/>
      <c r="CX7" s="408"/>
      <c r="CY7" s="408"/>
      <c r="CZ7" s="408"/>
      <c r="DA7" s="409"/>
      <c r="DB7" s="407">
        <v>8570288</v>
      </c>
      <c r="DC7" s="408"/>
      <c r="DD7" s="408"/>
      <c r="DE7" s="408"/>
      <c r="DF7" s="408"/>
      <c r="DG7" s="408"/>
      <c r="DH7" s="408"/>
      <c r="DI7" s="409"/>
    </row>
    <row r="8" spans="1:119" ht="18.75" customHeight="1" thickBot="1" x14ac:dyDescent="0.2">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113</v>
      </c>
      <c r="AN8" s="437"/>
      <c r="AO8" s="437"/>
      <c r="AP8" s="437"/>
      <c r="AQ8" s="437"/>
      <c r="AR8" s="437"/>
      <c r="AS8" s="437"/>
      <c r="AT8" s="438"/>
      <c r="AU8" s="439" t="s">
        <v>114</v>
      </c>
      <c r="AV8" s="440"/>
      <c r="AW8" s="440"/>
      <c r="AX8" s="440"/>
      <c r="AY8" s="441" t="s">
        <v>115</v>
      </c>
      <c r="AZ8" s="442"/>
      <c r="BA8" s="442"/>
      <c r="BB8" s="442"/>
      <c r="BC8" s="442"/>
      <c r="BD8" s="442"/>
      <c r="BE8" s="442"/>
      <c r="BF8" s="442"/>
      <c r="BG8" s="442"/>
      <c r="BH8" s="442"/>
      <c r="BI8" s="442"/>
      <c r="BJ8" s="442"/>
      <c r="BK8" s="442"/>
      <c r="BL8" s="442"/>
      <c r="BM8" s="443"/>
      <c r="BN8" s="407">
        <v>594044</v>
      </c>
      <c r="BO8" s="408"/>
      <c r="BP8" s="408"/>
      <c r="BQ8" s="408"/>
      <c r="BR8" s="408"/>
      <c r="BS8" s="408"/>
      <c r="BT8" s="408"/>
      <c r="BU8" s="409"/>
      <c r="BV8" s="407">
        <v>462732</v>
      </c>
      <c r="BW8" s="408"/>
      <c r="BX8" s="408"/>
      <c r="BY8" s="408"/>
      <c r="BZ8" s="408"/>
      <c r="CA8" s="408"/>
      <c r="CB8" s="408"/>
      <c r="CC8" s="409"/>
      <c r="CD8" s="410" t="s">
        <v>116</v>
      </c>
      <c r="CE8" s="411"/>
      <c r="CF8" s="411"/>
      <c r="CG8" s="411"/>
      <c r="CH8" s="411"/>
      <c r="CI8" s="411"/>
      <c r="CJ8" s="411"/>
      <c r="CK8" s="411"/>
      <c r="CL8" s="411"/>
      <c r="CM8" s="411"/>
      <c r="CN8" s="411"/>
      <c r="CO8" s="411"/>
      <c r="CP8" s="411"/>
      <c r="CQ8" s="411"/>
      <c r="CR8" s="411"/>
      <c r="CS8" s="412"/>
      <c r="CT8" s="447">
        <v>0.62</v>
      </c>
      <c r="CU8" s="448"/>
      <c r="CV8" s="448"/>
      <c r="CW8" s="448"/>
      <c r="CX8" s="448"/>
      <c r="CY8" s="448"/>
      <c r="CZ8" s="448"/>
      <c r="DA8" s="449"/>
      <c r="DB8" s="447">
        <v>0.62</v>
      </c>
      <c r="DC8" s="448"/>
      <c r="DD8" s="448"/>
      <c r="DE8" s="448"/>
      <c r="DF8" s="448"/>
      <c r="DG8" s="448"/>
      <c r="DH8" s="448"/>
      <c r="DI8" s="449"/>
    </row>
    <row r="9" spans="1:119" ht="18.75" customHeight="1" thickBot="1" x14ac:dyDescent="0.2">
      <c r="A9" s="181"/>
      <c r="B9" s="401" t="s">
        <v>117</v>
      </c>
      <c r="C9" s="402"/>
      <c r="D9" s="402"/>
      <c r="E9" s="402"/>
      <c r="F9" s="402"/>
      <c r="G9" s="402"/>
      <c r="H9" s="402"/>
      <c r="I9" s="402"/>
      <c r="J9" s="402"/>
      <c r="K9" s="450"/>
      <c r="L9" s="451" t="s">
        <v>118</v>
      </c>
      <c r="M9" s="452"/>
      <c r="N9" s="452"/>
      <c r="O9" s="452"/>
      <c r="P9" s="452"/>
      <c r="Q9" s="453"/>
      <c r="R9" s="454">
        <v>41206</v>
      </c>
      <c r="S9" s="455"/>
      <c r="T9" s="455"/>
      <c r="U9" s="455"/>
      <c r="V9" s="456"/>
      <c r="W9" s="364" t="s">
        <v>119</v>
      </c>
      <c r="X9" s="365"/>
      <c r="Y9" s="365"/>
      <c r="Z9" s="365"/>
      <c r="AA9" s="365"/>
      <c r="AB9" s="365"/>
      <c r="AC9" s="365"/>
      <c r="AD9" s="365"/>
      <c r="AE9" s="365"/>
      <c r="AF9" s="365"/>
      <c r="AG9" s="365"/>
      <c r="AH9" s="365"/>
      <c r="AI9" s="365"/>
      <c r="AJ9" s="365"/>
      <c r="AK9" s="365"/>
      <c r="AL9" s="366"/>
      <c r="AM9" s="436" t="s">
        <v>120</v>
      </c>
      <c r="AN9" s="437"/>
      <c r="AO9" s="437"/>
      <c r="AP9" s="437"/>
      <c r="AQ9" s="437"/>
      <c r="AR9" s="437"/>
      <c r="AS9" s="437"/>
      <c r="AT9" s="438"/>
      <c r="AU9" s="439" t="s">
        <v>121</v>
      </c>
      <c r="AV9" s="440"/>
      <c r="AW9" s="440"/>
      <c r="AX9" s="440"/>
      <c r="AY9" s="441" t="s">
        <v>122</v>
      </c>
      <c r="AZ9" s="442"/>
      <c r="BA9" s="442"/>
      <c r="BB9" s="442"/>
      <c r="BC9" s="442"/>
      <c r="BD9" s="442"/>
      <c r="BE9" s="442"/>
      <c r="BF9" s="442"/>
      <c r="BG9" s="442"/>
      <c r="BH9" s="442"/>
      <c r="BI9" s="442"/>
      <c r="BJ9" s="442"/>
      <c r="BK9" s="442"/>
      <c r="BL9" s="442"/>
      <c r="BM9" s="443"/>
      <c r="BN9" s="407">
        <v>131312</v>
      </c>
      <c r="BO9" s="408"/>
      <c r="BP9" s="408"/>
      <c r="BQ9" s="408"/>
      <c r="BR9" s="408"/>
      <c r="BS9" s="408"/>
      <c r="BT9" s="408"/>
      <c r="BU9" s="409"/>
      <c r="BV9" s="407">
        <v>-61563</v>
      </c>
      <c r="BW9" s="408"/>
      <c r="BX9" s="408"/>
      <c r="BY9" s="408"/>
      <c r="BZ9" s="408"/>
      <c r="CA9" s="408"/>
      <c r="CB9" s="408"/>
      <c r="CC9" s="409"/>
      <c r="CD9" s="410" t="s">
        <v>123</v>
      </c>
      <c r="CE9" s="411"/>
      <c r="CF9" s="411"/>
      <c r="CG9" s="411"/>
      <c r="CH9" s="411"/>
      <c r="CI9" s="411"/>
      <c r="CJ9" s="411"/>
      <c r="CK9" s="411"/>
      <c r="CL9" s="411"/>
      <c r="CM9" s="411"/>
      <c r="CN9" s="411"/>
      <c r="CO9" s="411"/>
      <c r="CP9" s="411"/>
      <c r="CQ9" s="411"/>
      <c r="CR9" s="411"/>
      <c r="CS9" s="412"/>
      <c r="CT9" s="404">
        <v>6.3</v>
      </c>
      <c r="CU9" s="405"/>
      <c r="CV9" s="405"/>
      <c r="CW9" s="405"/>
      <c r="CX9" s="405"/>
      <c r="CY9" s="405"/>
      <c r="CZ9" s="405"/>
      <c r="DA9" s="406"/>
      <c r="DB9" s="404">
        <v>6.7</v>
      </c>
      <c r="DC9" s="405"/>
      <c r="DD9" s="405"/>
      <c r="DE9" s="405"/>
      <c r="DF9" s="405"/>
      <c r="DG9" s="405"/>
      <c r="DH9" s="405"/>
      <c r="DI9" s="406"/>
    </row>
    <row r="10" spans="1:119" ht="18.75" customHeight="1" thickBot="1" x14ac:dyDescent="0.2">
      <c r="A10" s="181"/>
      <c r="B10" s="401"/>
      <c r="C10" s="402"/>
      <c r="D10" s="402"/>
      <c r="E10" s="402"/>
      <c r="F10" s="402"/>
      <c r="G10" s="402"/>
      <c r="H10" s="402"/>
      <c r="I10" s="402"/>
      <c r="J10" s="402"/>
      <c r="K10" s="450"/>
      <c r="L10" s="457" t="s">
        <v>124</v>
      </c>
      <c r="M10" s="437"/>
      <c r="N10" s="437"/>
      <c r="O10" s="437"/>
      <c r="P10" s="437"/>
      <c r="Q10" s="438"/>
      <c r="R10" s="458">
        <v>39504</v>
      </c>
      <c r="S10" s="459"/>
      <c r="T10" s="459"/>
      <c r="U10" s="459"/>
      <c r="V10" s="460"/>
      <c r="W10" s="395"/>
      <c r="X10" s="396"/>
      <c r="Y10" s="396"/>
      <c r="Z10" s="396"/>
      <c r="AA10" s="396"/>
      <c r="AB10" s="396"/>
      <c r="AC10" s="396"/>
      <c r="AD10" s="396"/>
      <c r="AE10" s="396"/>
      <c r="AF10" s="396"/>
      <c r="AG10" s="396"/>
      <c r="AH10" s="396"/>
      <c r="AI10" s="396"/>
      <c r="AJ10" s="396"/>
      <c r="AK10" s="396"/>
      <c r="AL10" s="399"/>
      <c r="AM10" s="436" t="s">
        <v>125</v>
      </c>
      <c r="AN10" s="437"/>
      <c r="AO10" s="437"/>
      <c r="AP10" s="437"/>
      <c r="AQ10" s="437"/>
      <c r="AR10" s="437"/>
      <c r="AS10" s="437"/>
      <c r="AT10" s="438"/>
      <c r="AU10" s="439" t="s">
        <v>126</v>
      </c>
      <c r="AV10" s="440"/>
      <c r="AW10" s="440"/>
      <c r="AX10" s="440"/>
      <c r="AY10" s="441" t="s">
        <v>127</v>
      </c>
      <c r="AZ10" s="442"/>
      <c r="BA10" s="442"/>
      <c r="BB10" s="442"/>
      <c r="BC10" s="442"/>
      <c r="BD10" s="442"/>
      <c r="BE10" s="442"/>
      <c r="BF10" s="442"/>
      <c r="BG10" s="442"/>
      <c r="BH10" s="442"/>
      <c r="BI10" s="442"/>
      <c r="BJ10" s="442"/>
      <c r="BK10" s="442"/>
      <c r="BL10" s="442"/>
      <c r="BM10" s="443"/>
      <c r="BN10" s="407">
        <v>574000</v>
      </c>
      <c r="BO10" s="408"/>
      <c r="BP10" s="408"/>
      <c r="BQ10" s="408"/>
      <c r="BR10" s="408"/>
      <c r="BS10" s="408"/>
      <c r="BT10" s="408"/>
      <c r="BU10" s="409"/>
      <c r="BV10" s="407">
        <v>312000</v>
      </c>
      <c r="BW10" s="408"/>
      <c r="BX10" s="408"/>
      <c r="BY10" s="408"/>
      <c r="BZ10" s="408"/>
      <c r="CA10" s="408"/>
      <c r="CB10" s="408"/>
      <c r="CC10" s="409"/>
      <c r="CD10" s="184" t="s">
        <v>128</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401"/>
      <c r="C11" s="402"/>
      <c r="D11" s="402"/>
      <c r="E11" s="402"/>
      <c r="F11" s="402"/>
      <c r="G11" s="402"/>
      <c r="H11" s="402"/>
      <c r="I11" s="402"/>
      <c r="J11" s="402"/>
      <c r="K11" s="450"/>
      <c r="L11" s="461" t="s">
        <v>129</v>
      </c>
      <c r="M11" s="462"/>
      <c r="N11" s="462"/>
      <c r="O11" s="462"/>
      <c r="P11" s="462"/>
      <c r="Q11" s="463"/>
      <c r="R11" s="464" t="s">
        <v>130</v>
      </c>
      <c r="S11" s="465"/>
      <c r="T11" s="465"/>
      <c r="U11" s="465"/>
      <c r="V11" s="466"/>
      <c r="W11" s="395"/>
      <c r="X11" s="396"/>
      <c r="Y11" s="396"/>
      <c r="Z11" s="396"/>
      <c r="AA11" s="396"/>
      <c r="AB11" s="396"/>
      <c r="AC11" s="396"/>
      <c r="AD11" s="396"/>
      <c r="AE11" s="396"/>
      <c r="AF11" s="396"/>
      <c r="AG11" s="396"/>
      <c r="AH11" s="396"/>
      <c r="AI11" s="396"/>
      <c r="AJ11" s="396"/>
      <c r="AK11" s="396"/>
      <c r="AL11" s="399"/>
      <c r="AM11" s="436" t="s">
        <v>131</v>
      </c>
      <c r="AN11" s="437"/>
      <c r="AO11" s="437"/>
      <c r="AP11" s="437"/>
      <c r="AQ11" s="437"/>
      <c r="AR11" s="437"/>
      <c r="AS11" s="437"/>
      <c r="AT11" s="438"/>
      <c r="AU11" s="439" t="s">
        <v>110</v>
      </c>
      <c r="AV11" s="440"/>
      <c r="AW11" s="440"/>
      <c r="AX11" s="440"/>
      <c r="AY11" s="441" t="s">
        <v>132</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0</v>
      </c>
      <c r="BW11" s="408"/>
      <c r="BX11" s="408"/>
      <c r="BY11" s="408"/>
      <c r="BZ11" s="408"/>
      <c r="CA11" s="408"/>
      <c r="CB11" s="408"/>
      <c r="CC11" s="409"/>
      <c r="CD11" s="410" t="s">
        <v>133</v>
      </c>
      <c r="CE11" s="411"/>
      <c r="CF11" s="411"/>
      <c r="CG11" s="411"/>
      <c r="CH11" s="411"/>
      <c r="CI11" s="411"/>
      <c r="CJ11" s="411"/>
      <c r="CK11" s="411"/>
      <c r="CL11" s="411"/>
      <c r="CM11" s="411"/>
      <c r="CN11" s="411"/>
      <c r="CO11" s="411"/>
      <c r="CP11" s="411"/>
      <c r="CQ11" s="411"/>
      <c r="CR11" s="411"/>
      <c r="CS11" s="412"/>
      <c r="CT11" s="447" t="s">
        <v>134</v>
      </c>
      <c r="CU11" s="448"/>
      <c r="CV11" s="448"/>
      <c r="CW11" s="448"/>
      <c r="CX11" s="448"/>
      <c r="CY11" s="448"/>
      <c r="CZ11" s="448"/>
      <c r="DA11" s="449"/>
      <c r="DB11" s="447" t="s">
        <v>134</v>
      </c>
      <c r="DC11" s="448"/>
      <c r="DD11" s="448"/>
      <c r="DE11" s="448"/>
      <c r="DF11" s="448"/>
      <c r="DG11" s="448"/>
      <c r="DH11" s="448"/>
      <c r="DI11" s="449"/>
    </row>
    <row r="12" spans="1:119" ht="18.75" customHeight="1" x14ac:dyDescent="0.15">
      <c r="A12" s="181"/>
      <c r="B12" s="467" t="s">
        <v>135</v>
      </c>
      <c r="C12" s="468"/>
      <c r="D12" s="468"/>
      <c r="E12" s="468"/>
      <c r="F12" s="468"/>
      <c r="G12" s="468"/>
      <c r="H12" s="468"/>
      <c r="I12" s="468"/>
      <c r="J12" s="468"/>
      <c r="K12" s="469"/>
      <c r="L12" s="476" t="s">
        <v>136</v>
      </c>
      <c r="M12" s="477"/>
      <c r="N12" s="477"/>
      <c r="O12" s="477"/>
      <c r="P12" s="477"/>
      <c r="Q12" s="478"/>
      <c r="R12" s="479">
        <v>42041</v>
      </c>
      <c r="S12" s="480"/>
      <c r="T12" s="480"/>
      <c r="U12" s="480"/>
      <c r="V12" s="481"/>
      <c r="W12" s="482" t="s">
        <v>1</v>
      </c>
      <c r="X12" s="440"/>
      <c r="Y12" s="440"/>
      <c r="Z12" s="440"/>
      <c r="AA12" s="440"/>
      <c r="AB12" s="483"/>
      <c r="AC12" s="484" t="s">
        <v>137</v>
      </c>
      <c r="AD12" s="485"/>
      <c r="AE12" s="485"/>
      <c r="AF12" s="485"/>
      <c r="AG12" s="486"/>
      <c r="AH12" s="484" t="s">
        <v>138</v>
      </c>
      <c r="AI12" s="485"/>
      <c r="AJ12" s="485"/>
      <c r="AK12" s="485"/>
      <c r="AL12" s="487"/>
      <c r="AM12" s="436" t="s">
        <v>139</v>
      </c>
      <c r="AN12" s="437"/>
      <c r="AO12" s="437"/>
      <c r="AP12" s="437"/>
      <c r="AQ12" s="437"/>
      <c r="AR12" s="437"/>
      <c r="AS12" s="437"/>
      <c r="AT12" s="438"/>
      <c r="AU12" s="439" t="s">
        <v>140</v>
      </c>
      <c r="AV12" s="440"/>
      <c r="AW12" s="440"/>
      <c r="AX12" s="440"/>
      <c r="AY12" s="441" t="s">
        <v>141</v>
      </c>
      <c r="AZ12" s="442"/>
      <c r="BA12" s="442"/>
      <c r="BB12" s="442"/>
      <c r="BC12" s="442"/>
      <c r="BD12" s="442"/>
      <c r="BE12" s="442"/>
      <c r="BF12" s="442"/>
      <c r="BG12" s="442"/>
      <c r="BH12" s="442"/>
      <c r="BI12" s="442"/>
      <c r="BJ12" s="442"/>
      <c r="BK12" s="442"/>
      <c r="BL12" s="442"/>
      <c r="BM12" s="443"/>
      <c r="BN12" s="407">
        <v>728000</v>
      </c>
      <c r="BO12" s="408"/>
      <c r="BP12" s="408"/>
      <c r="BQ12" s="408"/>
      <c r="BR12" s="408"/>
      <c r="BS12" s="408"/>
      <c r="BT12" s="408"/>
      <c r="BU12" s="409"/>
      <c r="BV12" s="407">
        <v>220000</v>
      </c>
      <c r="BW12" s="408"/>
      <c r="BX12" s="408"/>
      <c r="BY12" s="408"/>
      <c r="BZ12" s="408"/>
      <c r="CA12" s="408"/>
      <c r="CB12" s="408"/>
      <c r="CC12" s="409"/>
      <c r="CD12" s="410" t="s">
        <v>142</v>
      </c>
      <c r="CE12" s="411"/>
      <c r="CF12" s="411"/>
      <c r="CG12" s="411"/>
      <c r="CH12" s="411"/>
      <c r="CI12" s="411"/>
      <c r="CJ12" s="411"/>
      <c r="CK12" s="411"/>
      <c r="CL12" s="411"/>
      <c r="CM12" s="411"/>
      <c r="CN12" s="411"/>
      <c r="CO12" s="411"/>
      <c r="CP12" s="411"/>
      <c r="CQ12" s="411"/>
      <c r="CR12" s="411"/>
      <c r="CS12" s="412"/>
      <c r="CT12" s="447" t="s">
        <v>143</v>
      </c>
      <c r="CU12" s="448"/>
      <c r="CV12" s="448"/>
      <c r="CW12" s="448"/>
      <c r="CX12" s="448"/>
      <c r="CY12" s="448"/>
      <c r="CZ12" s="448"/>
      <c r="DA12" s="449"/>
      <c r="DB12" s="447" t="s">
        <v>144</v>
      </c>
      <c r="DC12" s="448"/>
      <c r="DD12" s="448"/>
      <c r="DE12" s="448"/>
      <c r="DF12" s="448"/>
      <c r="DG12" s="448"/>
      <c r="DH12" s="448"/>
      <c r="DI12" s="449"/>
    </row>
    <row r="13" spans="1:119" ht="18.75" customHeight="1" x14ac:dyDescent="0.15">
      <c r="A13" s="181"/>
      <c r="B13" s="470"/>
      <c r="C13" s="471"/>
      <c r="D13" s="471"/>
      <c r="E13" s="471"/>
      <c r="F13" s="471"/>
      <c r="G13" s="471"/>
      <c r="H13" s="471"/>
      <c r="I13" s="471"/>
      <c r="J13" s="471"/>
      <c r="K13" s="472"/>
      <c r="L13" s="190"/>
      <c r="M13" s="498" t="s">
        <v>145</v>
      </c>
      <c r="N13" s="499"/>
      <c r="O13" s="499"/>
      <c r="P13" s="499"/>
      <c r="Q13" s="500"/>
      <c r="R13" s="491">
        <v>41249</v>
      </c>
      <c r="S13" s="492"/>
      <c r="T13" s="492"/>
      <c r="U13" s="492"/>
      <c r="V13" s="493"/>
      <c r="W13" s="423" t="s">
        <v>146</v>
      </c>
      <c r="X13" s="424"/>
      <c r="Y13" s="424"/>
      <c r="Z13" s="424"/>
      <c r="AA13" s="424"/>
      <c r="AB13" s="414"/>
      <c r="AC13" s="458">
        <v>422</v>
      </c>
      <c r="AD13" s="459"/>
      <c r="AE13" s="459"/>
      <c r="AF13" s="459"/>
      <c r="AG13" s="501"/>
      <c r="AH13" s="458">
        <v>457</v>
      </c>
      <c r="AI13" s="459"/>
      <c r="AJ13" s="459"/>
      <c r="AK13" s="459"/>
      <c r="AL13" s="460"/>
      <c r="AM13" s="436" t="s">
        <v>147</v>
      </c>
      <c r="AN13" s="437"/>
      <c r="AO13" s="437"/>
      <c r="AP13" s="437"/>
      <c r="AQ13" s="437"/>
      <c r="AR13" s="437"/>
      <c r="AS13" s="437"/>
      <c r="AT13" s="438"/>
      <c r="AU13" s="439" t="s">
        <v>148</v>
      </c>
      <c r="AV13" s="440"/>
      <c r="AW13" s="440"/>
      <c r="AX13" s="440"/>
      <c r="AY13" s="441" t="s">
        <v>149</v>
      </c>
      <c r="AZ13" s="442"/>
      <c r="BA13" s="442"/>
      <c r="BB13" s="442"/>
      <c r="BC13" s="442"/>
      <c r="BD13" s="442"/>
      <c r="BE13" s="442"/>
      <c r="BF13" s="442"/>
      <c r="BG13" s="442"/>
      <c r="BH13" s="442"/>
      <c r="BI13" s="442"/>
      <c r="BJ13" s="442"/>
      <c r="BK13" s="442"/>
      <c r="BL13" s="442"/>
      <c r="BM13" s="443"/>
      <c r="BN13" s="407">
        <v>-22688</v>
      </c>
      <c r="BO13" s="408"/>
      <c r="BP13" s="408"/>
      <c r="BQ13" s="408"/>
      <c r="BR13" s="408"/>
      <c r="BS13" s="408"/>
      <c r="BT13" s="408"/>
      <c r="BU13" s="409"/>
      <c r="BV13" s="407">
        <v>30437</v>
      </c>
      <c r="BW13" s="408"/>
      <c r="BX13" s="408"/>
      <c r="BY13" s="408"/>
      <c r="BZ13" s="408"/>
      <c r="CA13" s="408"/>
      <c r="CB13" s="408"/>
      <c r="CC13" s="409"/>
      <c r="CD13" s="410" t="s">
        <v>150</v>
      </c>
      <c r="CE13" s="411"/>
      <c r="CF13" s="411"/>
      <c r="CG13" s="411"/>
      <c r="CH13" s="411"/>
      <c r="CI13" s="411"/>
      <c r="CJ13" s="411"/>
      <c r="CK13" s="411"/>
      <c r="CL13" s="411"/>
      <c r="CM13" s="411"/>
      <c r="CN13" s="411"/>
      <c r="CO13" s="411"/>
      <c r="CP13" s="411"/>
      <c r="CQ13" s="411"/>
      <c r="CR13" s="411"/>
      <c r="CS13" s="412"/>
      <c r="CT13" s="404">
        <v>4.4000000000000004</v>
      </c>
      <c r="CU13" s="405"/>
      <c r="CV13" s="405"/>
      <c r="CW13" s="405"/>
      <c r="CX13" s="405"/>
      <c r="CY13" s="405"/>
      <c r="CZ13" s="405"/>
      <c r="DA13" s="406"/>
      <c r="DB13" s="404">
        <v>4.5</v>
      </c>
      <c r="DC13" s="405"/>
      <c r="DD13" s="405"/>
      <c r="DE13" s="405"/>
      <c r="DF13" s="405"/>
      <c r="DG13" s="405"/>
      <c r="DH13" s="405"/>
      <c r="DI13" s="406"/>
    </row>
    <row r="14" spans="1:119" ht="18.75" customHeight="1" thickBot="1" x14ac:dyDescent="0.2">
      <c r="A14" s="181"/>
      <c r="B14" s="470"/>
      <c r="C14" s="471"/>
      <c r="D14" s="471"/>
      <c r="E14" s="471"/>
      <c r="F14" s="471"/>
      <c r="G14" s="471"/>
      <c r="H14" s="471"/>
      <c r="I14" s="471"/>
      <c r="J14" s="471"/>
      <c r="K14" s="472"/>
      <c r="L14" s="488" t="s">
        <v>151</v>
      </c>
      <c r="M14" s="489"/>
      <c r="N14" s="489"/>
      <c r="O14" s="489"/>
      <c r="P14" s="489"/>
      <c r="Q14" s="490"/>
      <c r="R14" s="491">
        <v>41793</v>
      </c>
      <c r="S14" s="492"/>
      <c r="T14" s="492"/>
      <c r="U14" s="492"/>
      <c r="V14" s="493"/>
      <c r="W14" s="397"/>
      <c r="X14" s="398"/>
      <c r="Y14" s="398"/>
      <c r="Z14" s="398"/>
      <c r="AA14" s="398"/>
      <c r="AB14" s="387"/>
      <c r="AC14" s="494">
        <v>2.8</v>
      </c>
      <c r="AD14" s="495"/>
      <c r="AE14" s="495"/>
      <c r="AF14" s="495"/>
      <c r="AG14" s="496"/>
      <c r="AH14" s="494">
        <v>3.1</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152</v>
      </c>
      <c r="CE14" s="503"/>
      <c r="CF14" s="503"/>
      <c r="CG14" s="503"/>
      <c r="CH14" s="503"/>
      <c r="CI14" s="503"/>
      <c r="CJ14" s="503"/>
      <c r="CK14" s="503"/>
      <c r="CL14" s="503"/>
      <c r="CM14" s="503"/>
      <c r="CN14" s="503"/>
      <c r="CO14" s="503"/>
      <c r="CP14" s="503"/>
      <c r="CQ14" s="503"/>
      <c r="CR14" s="503"/>
      <c r="CS14" s="504"/>
      <c r="CT14" s="505" t="s">
        <v>153</v>
      </c>
      <c r="CU14" s="506"/>
      <c r="CV14" s="506"/>
      <c r="CW14" s="506"/>
      <c r="CX14" s="506"/>
      <c r="CY14" s="506"/>
      <c r="CZ14" s="506"/>
      <c r="DA14" s="507"/>
      <c r="DB14" s="505" t="s">
        <v>153</v>
      </c>
      <c r="DC14" s="506"/>
      <c r="DD14" s="506"/>
      <c r="DE14" s="506"/>
      <c r="DF14" s="506"/>
      <c r="DG14" s="506"/>
      <c r="DH14" s="506"/>
      <c r="DI14" s="507"/>
    </row>
    <row r="15" spans="1:119" ht="18.75" customHeight="1" x14ac:dyDescent="0.15">
      <c r="A15" s="181"/>
      <c r="B15" s="470"/>
      <c r="C15" s="471"/>
      <c r="D15" s="471"/>
      <c r="E15" s="471"/>
      <c r="F15" s="471"/>
      <c r="G15" s="471"/>
      <c r="H15" s="471"/>
      <c r="I15" s="471"/>
      <c r="J15" s="471"/>
      <c r="K15" s="472"/>
      <c r="L15" s="190"/>
      <c r="M15" s="498" t="s">
        <v>154</v>
      </c>
      <c r="N15" s="499"/>
      <c r="O15" s="499"/>
      <c r="P15" s="499"/>
      <c r="Q15" s="500"/>
      <c r="R15" s="491">
        <v>41093</v>
      </c>
      <c r="S15" s="492"/>
      <c r="T15" s="492"/>
      <c r="U15" s="492"/>
      <c r="V15" s="493"/>
      <c r="W15" s="423" t="s">
        <v>155</v>
      </c>
      <c r="X15" s="424"/>
      <c r="Y15" s="424"/>
      <c r="Z15" s="424"/>
      <c r="AA15" s="424"/>
      <c r="AB15" s="414"/>
      <c r="AC15" s="458">
        <v>2462</v>
      </c>
      <c r="AD15" s="459"/>
      <c r="AE15" s="459"/>
      <c r="AF15" s="459"/>
      <c r="AG15" s="501"/>
      <c r="AH15" s="458">
        <v>2670</v>
      </c>
      <c r="AI15" s="459"/>
      <c r="AJ15" s="459"/>
      <c r="AK15" s="459"/>
      <c r="AL15" s="460"/>
      <c r="AM15" s="436"/>
      <c r="AN15" s="437"/>
      <c r="AO15" s="437"/>
      <c r="AP15" s="437"/>
      <c r="AQ15" s="437"/>
      <c r="AR15" s="437"/>
      <c r="AS15" s="437"/>
      <c r="AT15" s="438"/>
      <c r="AU15" s="439"/>
      <c r="AV15" s="440"/>
      <c r="AW15" s="440"/>
      <c r="AX15" s="440"/>
      <c r="AY15" s="367" t="s">
        <v>156</v>
      </c>
      <c r="AZ15" s="368"/>
      <c r="BA15" s="368"/>
      <c r="BB15" s="368"/>
      <c r="BC15" s="368"/>
      <c r="BD15" s="368"/>
      <c r="BE15" s="368"/>
      <c r="BF15" s="368"/>
      <c r="BG15" s="368"/>
      <c r="BH15" s="368"/>
      <c r="BI15" s="368"/>
      <c r="BJ15" s="368"/>
      <c r="BK15" s="368"/>
      <c r="BL15" s="368"/>
      <c r="BM15" s="369"/>
      <c r="BN15" s="370">
        <v>4440789</v>
      </c>
      <c r="BO15" s="371"/>
      <c r="BP15" s="371"/>
      <c r="BQ15" s="371"/>
      <c r="BR15" s="371"/>
      <c r="BS15" s="371"/>
      <c r="BT15" s="371"/>
      <c r="BU15" s="372"/>
      <c r="BV15" s="370">
        <v>4186977</v>
      </c>
      <c r="BW15" s="371"/>
      <c r="BX15" s="371"/>
      <c r="BY15" s="371"/>
      <c r="BZ15" s="371"/>
      <c r="CA15" s="371"/>
      <c r="CB15" s="371"/>
      <c r="CC15" s="372"/>
      <c r="CD15" s="508" t="s">
        <v>157</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470"/>
      <c r="C16" s="471"/>
      <c r="D16" s="471"/>
      <c r="E16" s="471"/>
      <c r="F16" s="471"/>
      <c r="G16" s="471"/>
      <c r="H16" s="471"/>
      <c r="I16" s="471"/>
      <c r="J16" s="471"/>
      <c r="K16" s="472"/>
      <c r="L16" s="488" t="s">
        <v>158</v>
      </c>
      <c r="M16" s="511"/>
      <c r="N16" s="511"/>
      <c r="O16" s="511"/>
      <c r="P16" s="511"/>
      <c r="Q16" s="512"/>
      <c r="R16" s="513" t="s">
        <v>159</v>
      </c>
      <c r="S16" s="514"/>
      <c r="T16" s="514"/>
      <c r="U16" s="514"/>
      <c r="V16" s="515"/>
      <c r="W16" s="397"/>
      <c r="X16" s="398"/>
      <c r="Y16" s="398"/>
      <c r="Z16" s="398"/>
      <c r="AA16" s="398"/>
      <c r="AB16" s="387"/>
      <c r="AC16" s="494">
        <v>16.600000000000001</v>
      </c>
      <c r="AD16" s="495"/>
      <c r="AE16" s="495"/>
      <c r="AF16" s="495"/>
      <c r="AG16" s="496"/>
      <c r="AH16" s="494">
        <v>18.3</v>
      </c>
      <c r="AI16" s="495"/>
      <c r="AJ16" s="495"/>
      <c r="AK16" s="495"/>
      <c r="AL16" s="497"/>
      <c r="AM16" s="436"/>
      <c r="AN16" s="437"/>
      <c r="AO16" s="437"/>
      <c r="AP16" s="437"/>
      <c r="AQ16" s="437"/>
      <c r="AR16" s="437"/>
      <c r="AS16" s="437"/>
      <c r="AT16" s="438"/>
      <c r="AU16" s="439"/>
      <c r="AV16" s="440"/>
      <c r="AW16" s="440"/>
      <c r="AX16" s="440"/>
      <c r="AY16" s="441" t="s">
        <v>160</v>
      </c>
      <c r="AZ16" s="442"/>
      <c r="BA16" s="442"/>
      <c r="BB16" s="442"/>
      <c r="BC16" s="442"/>
      <c r="BD16" s="442"/>
      <c r="BE16" s="442"/>
      <c r="BF16" s="442"/>
      <c r="BG16" s="442"/>
      <c r="BH16" s="442"/>
      <c r="BI16" s="442"/>
      <c r="BJ16" s="442"/>
      <c r="BK16" s="442"/>
      <c r="BL16" s="442"/>
      <c r="BM16" s="443"/>
      <c r="BN16" s="407">
        <v>7188493</v>
      </c>
      <c r="BO16" s="408"/>
      <c r="BP16" s="408"/>
      <c r="BQ16" s="408"/>
      <c r="BR16" s="408"/>
      <c r="BS16" s="408"/>
      <c r="BT16" s="408"/>
      <c r="BU16" s="409"/>
      <c r="BV16" s="407">
        <v>6972727</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
      <c r="A17" s="181"/>
      <c r="B17" s="473"/>
      <c r="C17" s="474"/>
      <c r="D17" s="474"/>
      <c r="E17" s="474"/>
      <c r="F17" s="474"/>
      <c r="G17" s="474"/>
      <c r="H17" s="474"/>
      <c r="I17" s="474"/>
      <c r="J17" s="474"/>
      <c r="K17" s="475"/>
      <c r="L17" s="195"/>
      <c r="M17" s="518" t="s">
        <v>161</v>
      </c>
      <c r="N17" s="519"/>
      <c r="O17" s="519"/>
      <c r="P17" s="519"/>
      <c r="Q17" s="520"/>
      <c r="R17" s="513" t="s">
        <v>162</v>
      </c>
      <c r="S17" s="514"/>
      <c r="T17" s="514"/>
      <c r="U17" s="514"/>
      <c r="V17" s="515"/>
      <c r="W17" s="423" t="s">
        <v>163</v>
      </c>
      <c r="X17" s="424"/>
      <c r="Y17" s="424"/>
      <c r="Z17" s="424"/>
      <c r="AA17" s="424"/>
      <c r="AB17" s="414"/>
      <c r="AC17" s="458">
        <v>11930</v>
      </c>
      <c r="AD17" s="459"/>
      <c r="AE17" s="459"/>
      <c r="AF17" s="459"/>
      <c r="AG17" s="501"/>
      <c r="AH17" s="458">
        <v>11444</v>
      </c>
      <c r="AI17" s="459"/>
      <c r="AJ17" s="459"/>
      <c r="AK17" s="459"/>
      <c r="AL17" s="460"/>
      <c r="AM17" s="436"/>
      <c r="AN17" s="437"/>
      <c r="AO17" s="437"/>
      <c r="AP17" s="437"/>
      <c r="AQ17" s="437"/>
      <c r="AR17" s="437"/>
      <c r="AS17" s="437"/>
      <c r="AT17" s="438"/>
      <c r="AU17" s="439"/>
      <c r="AV17" s="440"/>
      <c r="AW17" s="440"/>
      <c r="AX17" s="440"/>
      <c r="AY17" s="441" t="s">
        <v>164</v>
      </c>
      <c r="AZ17" s="442"/>
      <c r="BA17" s="442"/>
      <c r="BB17" s="442"/>
      <c r="BC17" s="442"/>
      <c r="BD17" s="442"/>
      <c r="BE17" s="442"/>
      <c r="BF17" s="442"/>
      <c r="BG17" s="442"/>
      <c r="BH17" s="442"/>
      <c r="BI17" s="442"/>
      <c r="BJ17" s="442"/>
      <c r="BK17" s="442"/>
      <c r="BL17" s="442"/>
      <c r="BM17" s="443"/>
      <c r="BN17" s="407">
        <v>5617238</v>
      </c>
      <c r="BO17" s="408"/>
      <c r="BP17" s="408"/>
      <c r="BQ17" s="408"/>
      <c r="BR17" s="408"/>
      <c r="BS17" s="408"/>
      <c r="BT17" s="408"/>
      <c r="BU17" s="409"/>
      <c r="BV17" s="407">
        <v>5296023</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
      <c r="A18" s="181"/>
      <c r="B18" s="532" t="s">
        <v>165</v>
      </c>
      <c r="C18" s="450"/>
      <c r="D18" s="450"/>
      <c r="E18" s="533"/>
      <c r="F18" s="533"/>
      <c r="G18" s="533"/>
      <c r="H18" s="533"/>
      <c r="I18" s="533"/>
      <c r="J18" s="533"/>
      <c r="K18" s="533"/>
      <c r="L18" s="534">
        <v>35.28</v>
      </c>
      <c r="M18" s="534"/>
      <c r="N18" s="534"/>
      <c r="O18" s="534"/>
      <c r="P18" s="534"/>
      <c r="Q18" s="534"/>
      <c r="R18" s="535"/>
      <c r="S18" s="535"/>
      <c r="T18" s="535"/>
      <c r="U18" s="535"/>
      <c r="V18" s="536"/>
      <c r="W18" s="425"/>
      <c r="X18" s="426"/>
      <c r="Y18" s="426"/>
      <c r="Z18" s="426"/>
      <c r="AA18" s="426"/>
      <c r="AB18" s="417"/>
      <c r="AC18" s="537">
        <v>80.5</v>
      </c>
      <c r="AD18" s="538"/>
      <c r="AE18" s="538"/>
      <c r="AF18" s="538"/>
      <c r="AG18" s="539"/>
      <c r="AH18" s="537">
        <v>78.5</v>
      </c>
      <c r="AI18" s="538"/>
      <c r="AJ18" s="538"/>
      <c r="AK18" s="538"/>
      <c r="AL18" s="540"/>
      <c r="AM18" s="436"/>
      <c r="AN18" s="437"/>
      <c r="AO18" s="437"/>
      <c r="AP18" s="437"/>
      <c r="AQ18" s="437"/>
      <c r="AR18" s="437"/>
      <c r="AS18" s="437"/>
      <c r="AT18" s="438"/>
      <c r="AU18" s="439"/>
      <c r="AV18" s="440"/>
      <c r="AW18" s="440"/>
      <c r="AX18" s="440"/>
      <c r="AY18" s="441" t="s">
        <v>166</v>
      </c>
      <c r="AZ18" s="442"/>
      <c r="BA18" s="442"/>
      <c r="BB18" s="442"/>
      <c r="BC18" s="442"/>
      <c r="BD18" s="442"/>
      <c r="BE18" s="442"/>
      <c r="BF18" s="442"/>
      <c r="BG18" s="442"/>
      <c r="BH18" s="442"/>
      <c r="BI18" s="442"/>
      <c r="BJ18" s="442"/>
      <c r="BK18" s="442"/>
      <c r="BL18" s="442"/>
      <c r="BM18" s="443"/>
      <c r="BN18" s="407">
        <v>8021265</v>
      </c>
      <c r="BO18" s="408"/>
      <c r="BP18" s="408"/>
      <c r="BQ18" s="408"/>
      <c r="BR18" s="408"/>
      <c r="BS18" s="408"/>
      <c r="BT18" s="408"/>
      <c r="BU18" s="409"/>
      <c r="BV18" s="407">
        <v>7927706</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
      <c r="A19" s="181"/>
      <c r="B19" s="532" t="s">
        <v>167</v>
      </c>
      <c r="C19" s="450"/>
      <c r="D19" s="450"/>
      <c r="E19" s="533"/>
      <c r="F19" s="533"/>
      <c r="G19" s="533"/>
      <c r="H19" s="533"/>
      <c r="I19" s="533"/>
      <c r="J19" s="533"/>
      <c r="K19" s="533"/>
      <c r="L19" s="541">
        <v>1168</v>
      </c>
      <c r="M19" s="541"/>
      <c r="N19" s="541"/>
      <c r="O19" s="541"/>
      <c r="P19" s="541"/>
      <c r="Q19" s="541"/>
      <c r="R19" s="542"/>
      <c r="S19" s="542"/>
      <c r="T19" s="542"/>
      <c r="U19" s="542"/>
      <c r="V19" s="543"/>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168</v>
      </c>
      <c r="AZ19" s="442"/>
      <c r="BA19" s="442"/>
      <c r="BB19" s="442"/>
      <c r="BC19" s="442"/>
      <c r="BD19" s="442"/>
      <c r="BE19" s="442"/>
      <c r="BF19" s="442"/>
      <c r="BG19" s="442"/>
      <c r="BH19" s="442"/>
      <c r="BI19" s="442"/>
      <c r="BJ19" s="442"/>
      <c r="BK19" s="442"/>
      <c r="BL19" s="442"/>
      <c r="BM19" s="443"/>
      <c r="BN19" s="407">
        <v>12234905</v>
      </c>
      <c r="BO19" s="408"/>
      <c r="BP19" s="408"/>
      <c r="BQ19" s="408"/>
      <c r="BR19" s="408"/>
      <c r="BS19" s="408"/>
      <c r="BT19" s="408"/>
      <c r="BU19" s="409"/>
      <c r="BV19" s="407">
        <v>11864358</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
      <c r="A20" s="181"/>
      <c r="B20" s="532" t="s">
        <v>169</v>
      </c>
      <c r="C20" s="450"/>
      <c r="D20" s="450"/>
      <c r="E20" s="533"/>
      <c r="F20" s="533"/>
      <c r="G20" s="533"/>
      <c r="H20" s="533"/>
      <c r="I20" s="533"/>
      <c r="J20" s="533"/>
      <c r="K20" s="533"/>
      <c r="L20" s="541">
        <v>15672</v>
      </c>
      <c r="M20" s="541"/>
      <c r="N20" s="541"/>
      <c r="O20" s="541"/>
      <c r="P20" s="541"/>
      <c r="Q20" s="541"/>
      <c r="R20" s="542"/>
      <c r="S20" s="542"/>
      <c r="T20" s="542"/>
      <c r="U20" s="542"/>
      <c r="V20" s="543"/>
      <c r="W20" s="425"/>
      <c r="X20" s="426"/>
      <c r="Y20" s="426"/>
      <c r="Z20" s="426"/>
      <c r="AA20" s="426"/>
      <c r="AB20" s="426"/>
      <c r="AC20" s="544"/>
      <c r="AD20" s="544"/>
      <c r="AE20" s="544"/>
      <c r="AF20" s="544"/>
      <c r="AG20" s="544"/>
      <c r="AH20" s="544"/>
      <c r="AI20" s="544"/>
      <c r="AJ20" s="544"/>
      <c r="AK20" s="544"/>
      <c r="AL20" s="545"/>
      <c r="AM20" s="546"/>
      <c r="AN20" s="462"/>
      <c r="AO20" s="462"/>
      <c r="AP20" s="462"/>
      <c r="AQ20" s="462"/>
      <c r="AR20" s="462"/>
      <c r="AS20" s="462"/>
      <c r="AT20" s="463"/>
      <c r="AU20" s="547"/>
      <c r="AV20" s="548"/>
      <c r="AW20" s="548"/>
      <c r="AX20" s="549"/>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
      <c r="A21" s="181"/>
      <c r="B21" s="523" t="s">
        <v>170</v>
      </c>
      <c r="C21" s="524"/>
      <c r="D21" s="524"/>
      <c r="E21" s="524"/>
      <c r="F21" s="524"/>
      <c r="G21" s="524"/>
      <c r="H21" s="524"/>
      <c r="I21" s="524"/>
      <c r="J21" s="524"/>
      <c r="K21" s="524"/>
      <c r="L21" s="524"/>
      <c r="M21" s="524"/>
      <c r="N21" s="524"/>
      <c r="O21" s="524"/>
      <c r="P21" s="524"/>
      <c r="Q21" s="524"/>
      <c r="R21" s="524"/>
      <c r="S21" s="524"/>
      <c r="T21" s="524"/>
      <c r="U21" s="524"/>
      <c r="V21" s="524"/>
      <c r="W21" s="524"/>
      <c r="X21" s="524"/>
      <c r="Y21" s="524"/>
      <c r="Z21" s="524"/>
      <c r="AA21" s="524"/>
      <c r="AB21" s="524"/>
      <c r="AC21" s="524"/>
      <c r="AD21" s="524"/>
      <c r="AE21" s="524"/>
      <c r="AF21" s="524"/>
      <c r="AG21" s="524"/>
      <c r="AH21" s="524"/>
      <c r="AI21" s="524"/>
      <c r="AJ21" s="524"/>
      <c r="AK21" s="524"/>
      <c r="AL21" s="524"/>
      <c r="AM21" s="524"/>
      <c r="AN21" s="524"/>
      <c r="AO21" s="524"/>
      <c r="AP21" s="524"/>
      <c r="AQ21" s="524"/>
      <c r="AR21" s="524"/>
      <c r="AS21" s="524"/>
      <c r="AT21" s="524"/>
      <c r="AU21" s="524"/>
      <c r="AV21" s="524"/>
      <c r="AW21" s="524"/>
      <c r="AX21" s="525"/>
      <c r="AY21" s="526"/>
      <c r="AZ21" s="527"/>
      <c r="BA21" s="527"/>
      <c r="BB21" s="527"/>
      <c r="BC21" s="527"/>
      <c r="BD21" s="527"/>
      <c r="BE21" s="527"/>
      <c r="BF21" s="527"/>
      <c r="BG21" s="527"/>
      <c r="BH21" s="527"/>
      <c r="BI21" s="527"/>
      <c r="BJ21" s="527"/>
      <c r="BK21" s="527"/>
      <c r="BL21" s="527"/>
      <c r="BM21" s="528"/>
      <c r="BN21" s="529"/>
      <c r="BO21" s="530"/>
      <c r="BP21" s="530"/>
      <c r="BQ21" s="530"/>
      <c r="BR21" s="530"/>
      <c r="BS21" s="530"/>
      <c r="BT21" s="530"/>
      <c r="BU21" s="531"/>
      <c r="BV21" s="529"/>
      <c r="BW21" s="530"/>
      <c r="BX21" s="530"/>
      <c r="BY21" s="530"/>
      <c r="BZ21" s="530"/>
      <c r="CA21" s="530"/>
      <c r="CB21" s="530"/>
      <c r="CC21" s="531"/>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15">
      <c r="A22" s="181"/>
      <c r="B22" s="577" t="s">
        <v>171</v>
      </c>
      <c r="C22" s="551"/>
      <c r="D22" s="552"/>
      <c r="E22" s="419" t="s">
        <v>1</v>
      </c>
      <c r="F22" s="424"/>
      <c r="G22" s="424"/>
      <c r="H22" s="424"/>
      <c r="I22" s="424"/>
      <c r="J22" s="424"/>
      <c r="K22" s="414"/>
      <c r="L22" s="419" t="s">
        <v>172</v>
      </c>
      <c r="M22" s="424"/>
      <c r="N22" s="424"/>
      <c r="O22" s="424"/>
      <c r="P22" s="414"/>
      <c r="Q22" s="582" t="s">
        <v>173</v>
      </c>
      <c r="R22" s="583"/>
      <c r="S22" s="583"/>
      <c r="T22" s="583"/>
      <c r="U22" s="583"/>
      <c r="V22" s="584"/>
      <c r="W22" s="550" t="s">
        <v>174</v>
      </c>
      <c r="X22" s="551"/>
      <c r="Y22" s="552"/>
      <c r="Z22" s="419" t="s">
        <v>1</v>
      </c>
      <c r="AA22" s="424"/>
      <c r="AB22" s="424"/>
      <c r="AC22" s="424"/>
      <c r="AD22" s="424"/>
      <c r="AE22" s="424"/>
      <c r="AF22" s="424"/>
      <c r="AG22" s="414"/>
      <c r="AH22" s="588" t="s">
        <v>175</v>
      </c>
      <c r="AI22" s="424"/>
      <c r="AJ22" s="424"/>
      <c r="AK22" s="424"/>
      <c r="AL22" s="414"/>
      <c r="AM22" s="588" t="s">
        <v>176</v>
      </c>
      <c r="AN22" s="589"/>
      <c r="AO22" s="589"/>
      <c r="AP22" s="589"/>
      <c r="AQ22" s="589"/>
      <c r="AR22" s="590"/>
      <c r="AS22" s="582" t="s">
        <v>173</v>
      </c>
      <c r="AT22" s="583"/>
      <c r="AU22" s="583"/>
      <c r="AV22" s="583"/>
      <c r="AW22" s="583"/>
      <c r="AX22" s="594"/>
      <c r="AY22" s="367" t="s">
        <v>177</v>
      </c>
      <c r="AZ22" s="368"/>
      <c r="BA22" s="368"/>
      <c r="BB22" s="368"/>
      <c r="BC22" s="368"/>
      <c r="BD22" s="368"/>
      <c r="BE22" s="368"/>
      <c r="BF22" s="368"/>
      <c r="BG22" s="368"/>
      <c r="BH22" s="368"/>
      <c r="BI22" s="368"/>
      <c r="BJ22" s="368"/>
      <c r="BK22" s="368"/>
      <c r="BL22" s="368"/>
      <c r="BM22" s="369"/>
      <c r="BN22" s="370">
        <v>8217586</v>
      </c>
      <c r="BO22" s="371"/>
      <c r="BP22" s="371"/>
      <c r="BQ22" s="371"/>
      <c r="BR22" s="371"/>
      <c r="BS22" s="371"/>
      <c r="BT22" s="371"/>
      <c r="BU22" s="372"/>
      <c r="BV22" s="370">
        <v>8506666</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15">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178</v>
      </c>
      <c r="AZ23" s="442"/>
      <c r="BA23" s="442"/>
      <c r="BB23" s="442"/>
      <c r="BC23" s="442"/>
      <c r="BD23" s="442"/>
      <c r="BE23" s="442"/>
      <c r="BF23" s="442"/>
      <c r="BG23" s="442"/>
      <c r="BH23" s="442"/>
      <c r="BI23" s="442"/>
      <c r="BJ23" s="442"/>
      <c r="BK23" s="442"/>
      <c r="BL23" s="442"/>
      <c r="BM23" s="443"/>
      <c r="BN23" s="407">
        <v>7576757</v>
      </c>
      <c r="BO23" s="408"/>
      <c r="BP23" s="408"/>
      <c r="BQ23" s="408"/>
      <c r="BR23" s="408"/>
      <c r="BS23" s="408"/>
      <c r="BT23" s="408"/>
      <c r="BU23" s="409"/>
      <c r="BV23" s="407">
        <v>7777120</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
      <c r="A24" s="181"/>
      <c r="B24" s="578"/>
      <c r="C24" s="554"/>
      <c r="D24" s="555"/>
      <c r="E24" s="457" t="s">
        <v>179</v>
      </c>
      <c r="F24" s="437"/>
      <c r="G24" s="437"/>
      <c r="H24" s="437"/>
      <c r="I24" s="437"/>
      <c r="J24" s="437"/>
      <c r="K24" s="438"/>
      <c r="L24" s="458">
        <v>1</v>
      </c>
      <c r="M24" s="459"/>
      <c r="N24" s="459"/>
      <c r="O24" s="459"/>
      <c r="P24" s="501"/>
      <c r="Q24" s="458">
        <v>7570</v>
      </c>
      <c r="R24" s="459"/>
      <c r="S24" s="459"/>
      <c r="T24" s="459"/>
      <c r="U24" s="459"/>
      <c r="V24" s="501"/>
      <c r="W24" s="553"/>
      <c r="X24" s="554"/>
      <c r="Y24" s="555"/>
      <c r="Z24" s="457" t="s">
        <v>180</v>
      </c>
      <c r="AA24" s="437"/>
      <c r="AB24" s="437"/>
      <c r="AC24" s="437"/>
      <c r="AD24" s="437"/>
      <c r="AE24" s="437"/>
      <c r="AF24" s="437"/>
      <c r="AG24" s="438"/>
      <c r="AH24" s="458">
        <v>233</v>
      </c>
      <c r="AI24" s="459"/>
      <c r="AJ24" s="459"/>
      <c r="AK24" s="459"/>
      <c r="AL24" s="501"/>
      <c r="AM24" s="458">
        <v>720669</v>
      </c>
      <c r="AN24" s="459"/>
      <c r="AO24" s="459"/>
      <c r="AP24" s="459"/>
      <c r="AQ24" s="459"/>
      <c r="AR24" s="501"/>
      <c r="AS24" s="458">
        <v>3093</v>
      </c>
      <c r="AT24" s="459"/>
      <c r="AU24" s="459"/>
      <c r="AV24" s="459"/>
      <c r="AW24" s="459"/>
      <c r="AX24" s="460"/>
      <c r="AY24" s="526" t="s">
        <v>181</v>
      </c>
      <c r="AZ24" s="527"/>
      <c r="BA24" s="527"/>
      <c r="BB24" s="527"/>
      <c r="BC24" s="527"/>
      <c r="BD24" s="527"/>
      <c r="BE24" s="527"/>
      <c r="BF24" s="527"/>
      <c r="BG24" s="527"/>
      <c r="BH24" s="527"/>
      <c r="BI24" s="527"/>
      <c r="BJ24" s="527"/>
      <c r="BK24" s="527"/>
      <c r="BL24" s="527"/>
      <c r="BM24" s="528"/>
      <c r="BN24" s="407">
        <v>3728886</v>
      </c>
      <c r="BO24" s="408"/>
      <c r="BP24" s="408"/>
      <c r="BQ24" s="408"/>
      <c r="BR24" s="408"/>
      <c r="BS24" s="408"/>
      <c r="BT24" s="408"/>
      <c r="BU24" s="409"/>
      <c r="BV24" s="407">
        <v>3790275</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15">
      <c r="A25" s="181"/>
      <c r="B25" s="578"/>
      <c r="C25" s="554"/>
      <c r="D25" s="555"/>
      <c r="E25" s="457" t="s">
        <v>182</v>
      </c>
      <c r="F25" s="437"/>
      <c r="G25" s="437"/>
      <c r="H25" s="437"/>
      <c r="I25" s="437"/>
      <c r="J25" s="437"/>
      <c r="K25" s="438"/>
      <c r="L25" s="458">
        <v>1</v>
      </c>
      <c r="M25" s="459"/>
      <c r="N25" s="459"/>
      <c r="O25" s="459"/>
      <c r="P25" s="501"/>
      <c r="Q25" s="458">
        <v>6130</v>
      </c>
      <c r="R25" s="459"/>
      <c r="S25" s="459"/>
      <c r="T25" s="459"/>
      <c r="U25" s="459"/>
      <c r="V25" s="501"/>
      <c r="W25" s="553"/>
      <c r="X25" s="554"/>
      <c r="Y25" s="555"/>
      <c r="Z25" s="457" t="s">
        <v>183</v>
      </c>
      <c r="AA25" s="437"/>
      <c r="AB25" s="437"/>
      <c r="AC25" s="437"/>
      <c r="AD25" s="437"/>
      <c r="AE25" s="437"/>
      <c r="AF25" s="437"/>
      <c r="AG25" s="438"/>
      <c r="AH25" s="458" t="s">
        <v>143</v>
      </c>
      <c r="AI25" s="459"/>
      <c r="AJ25" s="459"/>
      <c r="AK25" s="459"/>
      <c r="AL25" s="501"/>
      <c r="AM25" s="458" t="s">
        <v>143</v>
      </c>
      <c r="AN25" s="459"/>
      <c r="AO25" s="459"/>
      <c r="AP25" s="459"/>
      <c r="AQ25" s="459"/>
      <c r="AR25" s="501"/>
      <c r="AS25" s="458" t="s">
        <v>153</v>
      </c>
      <c r="AT25" s="459"/>
      <c r="AU25" s="459"/>
      <c r="AV25" s="459"/>
      <c r="AW25" s="459"/>
      <c r="AX25" s="460"/>
      <c r="AY25" s="367" t="s">
        <v>184</v>
      </c>
      <c r="AZ25" s="368"/>
      <c r="BA25" s="368"/>
      <c r="BB25" s="368"/>
      <c r="BC25" s="368"/>
      <c r="BD25" s="368"/>
      <c r="BE25" s="368"/>
      <c r="BF25" s="368"/>
      <c r="BG25" s="368"/>
      <c r="BH25" s="368"/>
      <c r="BI25" s="368"/>
      <c r="BJ25" s="368"/>
      <c r="BK25" s="368"/>
      <c r="BL25" s="368"/>
      <c r="BM25" s="369"/>
      <c r="BN25" s="370">
        <v>5873126</v>
      </c>
      <c r="BO25" s="371"/>
      <c r="BP25" s="371"/>
      <c r="BQ25" s="371"/>
      <c r="BR25" s="371"/>
      <c r="BS25" s="371"/>
      <c r="BT25" s="371"/>
      <c r="BU25" s="372"/>
      <c r="BV25" s="370">
        <v>1124663</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15">
      <c r="A26" s="181"/>
      <c r="B26" s="578"/>
      <c r="C26" s="554"/>
      <c r="D26" s="555"/>
      <c r="E26" s="457" t="s">
        <v>185</v>
      </c>
      <c r="F26" s="437"/>
      <c r="G26" s="437"/>
      <c r="H26" s="437"/>
      <c r="I26" s="437"/>
      <c r="J26" s="437"/>
      <c r="K26" s="438"/>
      <c r="L26" s="458">
        <v>1</v>
      </c>
      <c r="M26" s="459"/>
      <c r="N26" s="459"/>
      <c r="O26" s="459"/>
      <c r="P26" s="501"/>
      <c r="Q26" s="458">
        <v>6070</v>
      </c>
      <c r="R26" s="459"/>
      <c r="S26" s="459"/>
      <c r="T26" s="459"/>
      <c r="U26" s="459"/>
      <c r="V26" s="501"/>
      <c r="W26" s="553"/>
      <c r="X26" s="554"/>
      <c r="Y26" s="555"/>
      <c r="Z26" s="457" t="s">
        <v>186</v>
      </c>
      <c r="AA26" s="559"/>
      <c r="AB26" s="559"/>
      <c r="AC26" s="559"/>
      <c r="AD26" s="559"/>
      <c r="AE26" s="559"/>
      <c r="AF26" s="559"/>
      <c r="AG26" s="560"/>
      <c r="AH26" s="458">
        <v>21</v>
      </c>
      <c r="AI26" s="459"/>
      <c r="AJ26" s="459"/>
      <c r="AK26" s="459"/>
      <c r="AL26" s="501"/>
      <c r="AM26" s="458">
        <v>67557</v>
      </c>
      <c r="AN26" s="459"/>
      <c r="AO26" s="459"/>
      <c r="AP26" s="459"/>
      <c r="AQ26" s="459"/>
      <c r="AR26" s="501"/>
      <c r="AS26" s="458">
        <v>3217</v>
      </c>
      <c r="AT26" s="459"/>
      <c r="AU26" s="459"/>
      <c r="AV26" s="459"/>
      <c r="AW26" s="459"/>
      <c r="AX26" s="460"/>
      <c r="AY26" s="410" t="s">
        <v>187</v>
      </c>
      <c r="AZ26" s="411"/>
      <c r="BA26" s="411"/>
      <c r="BB26" s="411"/>
      <c r="BC26" s="411"/>
      <c r="BD26" s="411"/>
      <c r="BE26" s="411"/>
      <c r="BF26" s="411"/>
      <c r="BG26" s="411"/>
      <c r="BH26" s="411"/>
      <c r="BI26" s="411"/>
      <c r="BJ26" s="411"/>
      <c r="BK26" s="411"/>
      <c r="BL26" s="411"/>
      <c r="BM26" s="412"/>
      <c r="BN26" s="407" t="s">
        <v>143</v>
      </c>
      <c r="BO26" s="408"/>
      <c r="BP26" s="408"/>
      <c r="BQ26" s="408"/>
      <c r="BR26" s="408"/>
      <c r="BS26" s="408"/>
      <c r="BT26" s="408"/>
      <c r="BU26" s="409"/>
      <c r="BV26" s="407" t="s">
        <v>153</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
      <c r="A27" s="181"/>
      <c r="B27" s="578"/>
      <c r="C27" s="554"/>
      <c r="D27" s="555"/>
      <c r="E27" s="457" t="s">
        <v>188</v>
      </c>
      <c r="F27" s="437"/>
      <c r="G27" s="437"/>
      <c r="H27" s="437"/>
      <c r="I27" s="437"/>
      <c r="J27" s="437"/>
      <c r="K27" s="438"/>
      <c r="L27" s="458">
        <v>1</v>
      </c>
      <c r="M27" s="459"/>
      <c r="N27" s="459"/>
      <c r="O27" s="459"/>
      <c r="P27" s="501"/>
      <c r="Q27" s="458">
        <v>3440</v>
      </c>
      <c r="R27" s="459"/>
      <c r="S27" s="459"/>
      <c r="T27" s="459"/>
      <c r="U27" s="459"/>
      <c r="V27" s="501"/>
      <c r="W27" s="553"/>
      <c r="X27" s="554"/>
      <c r="Y27" s="555"/>
      <c r="Z27" s="457" t="s">
        <v>189</v>
      </c>
      <c r="AA27" s="437"/>
      <c r="AB27" s="437"/>
      <c r="AC27" s="437"/>
      <c r="AD27" s="437"/>
      <c r="AE27" s="437"/>
      <c r="AF27" s="437"/>
      <c r="AG27" s="438"/>
      <c r="AH27" s="458">
        <v>18</v>
      </c>
      <c r="AI27" s="459"/>
      <c r="AJ27" s="459"/>
      <c r="AK27" s="459"/>
      <c r="AL27" s="501"/>
      <c r="AM27" s="458">
        <v>57360</v>
      </c>
      <c r="AN27" s="459"/>
      <c r="AO27" s="459"/>
      <c r="AP27" s="459"/>
      <c r="AQ27" s="459"/>
      <c r="AR27" s="501"/>
      <c r="AS27" s="458">
        <v>3187</v>
      </c>
      <c r="AT27" s="459"/>
      <c r="AU27" s="459"/>
      <c r="AV27" s="459"/>
      <c r="AW27" s="459"/>
      <c r="AX27" s="460"/>
      <c r="AY27" s="502" t="s">
        <v>190</v>
      </c>
      <c r="AZ27" s="503"/>
      <c r="BA27" s="503"/>
      <c r="BB27" s="503"/>
      <c r="BC27" s="503"/>
      <c r="BD27" s="503"/>
      <c r="BE27" s="503"/>
      <c r="BF27" s="503"/>
      <c r="BG27" s="503"/>
      <c r="BH27" s="503"/>
      <c r="BI27" s="503"/>
      <c r="BJ27" s="503"/>
      <c r="BK27" s="503"/>
      <c r="BL27" s="503"/>
      <c r="BM27" s="504"/>
      <c r="BN27" s="529">
        <v>140000</v>
      </c>
      <c r="BO27" s="530"/>
      <c r="BP27" s="530"/>
      <c r="BQ27" s="530"/>
      <c r="BR27" s="530"/>
      <c r="BS27" s="530"/>
      <c r="BT27" s="530"/>
      <c r="BU27" s="531"/>
      <c r="BV27" s="529">
        <v>200000</v>
      </c>
      <c r="BW27" s="530"/>
      <c r="BX27" s="530"/>
      <c r="BY27" s="530"/>
      <c r="BZ27" s="530"/>
      <c r="CA27" s="530"/>
      <c r="CB27" s="530"/>
      <c r="CC27" s="531"/>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15">
      <c r="A28" s="181"/>
      <c r="B28" s="578"/>
      <c r="C28" s="554"/>
      <c r="D28" s="555"/>
      <c r="E28" s="457" t="s">
        <v>191</v>
      </c>
      <c r="F28" s="437"/>
      <c r="G28" s="437"/>
      <c r="H28" s="437"/>
      <c r="I28" s="437"/>
      <c r="J28" s="437"/>
      <c r="K28" s="438"/>
      <c r="L28" s="458">
        <v>1</v>
      </c>
      <c r="M28" s="459"/>
      <c r="N28" s="459"/>
      <c r="O28" s="459"/>
      <c r="P28" s="501"/>
      <c r="Q28" s="458">
        <v>2640</v>
      </c>
      <c r="R28" s="459"/>
      <c r="S28" s="459"/>
      <c r="T28" s="459"/>
      <c r="U28" s="459"/>
      <c r="V28" s="501"/>
      <c r="W28" s="553"/>
      <c r="X28" s="554"/>
      <c r="Y28" s="555"/>
      <c r="Z28" s="457" t="s">
        <v>192</v>
      </c>
      <c r="AA28" s="437"/>
      <c r="AB28" s="437"/>
      <c r="AC28" s="437"/>
      <c r="AD28" s="437"/>
      <c r="AE28" s="437"/>
      <c r="AF28" s="437"/>
      <c r="AG28" s="438"/>
      <c r="AH28" s="458">
        <v>2</v>
      </c>
      <c r="AI28" s="459"/>
      <c r="AJ28" s="459"/>
      <c r="AK28" s="459"/>
      <c r="AL28" s="501"/>
      <c r="AM28" s="458" t="s">
        <v>193</v>
      </c>
      <c r="AN28" s="459"/>
      <c r="AO28" s="459"/>
      <c r="AP28" s="459"/>
      <c r="AQ28" s="459"/>
      <c r="AR28" s="501"/>
      <c r="AS28" s="458" t="s">
        <v>193</v>
      </c>
      <c r="AT28" s="459"/>
      <c r="AU28" s="459"/>
      <c r="AV28" s="459"/>
      <c r="AW28" s="459"/>
      <c r="AX28" s="460"/>
      <c r="AY28" s="561" t="s">
        <v>194</v>
      </c>
      <c r="AZ28" s="562"/>
      <c r="BA28" s="562"/>
      <c r="BB28" s="563"/>
      <c r="BC28" s="367" t="s">
        <v>50</v>
      </c>
      <c r="BD28" s="368"/>
      <c r="BE28" s="368"/>
      <c r="BF28" s="368"/>
      <c r="BG28" s="368"/>
      <c r="BH28" s="368"/>
      <c r="BI28" s="368"/>
      <c r="BJ28" s="368"/>
      <c r="BK28" s="368"/>
      <c r="BL28" s="368"/>
      <c r="BM28" s="369"/>
      <c r="BN28" s="370">
        <v>2640000</v>
      </c>
      <c r="BO28" s="371"/>
      <c r="BP28" s="371"/>
      <c r="BQ28" s="371"/>
      <c r="BR28" s="371"/>
      <c r="BS28" s="371"/>
      <c r="BT28" s="371"/>
      <c r="BU28" s="372"/>
      <c r="BV28" s="370">
        <v>2794000</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15">
      <c r="A29" s="181"/>
      <c r="B29" s="578"/>
      <c r="C29" s="554"/>
      <c r="D29" s="555"/>
      <c r="E29" s="457" t="s">
        <v>195</v>
      </c>
      <c r="F29" s="437"/>
      <c r="G29" s="437"/>
      <c r="H29" s="437"/>
      <c r="I29" s="437"/>
      <c r="J29" s="437"/>
      <c r="K29" s="438"/>
      <c r="L29" s="458">
        <v>17</v>
      </c>
      <c r="M29" s="459"/>
      <c r="N29" s="459"/>
      <c r="O29" s="459"/>
      <c r="P29" s="501"/>
      <c r="Q29" s="458">
        <v>2430</v>
      </c>
      <c r="R29" s="459"/>
      <c r="S29" s="459"/>
      <c r="T29" s="459"/>
      <c r="U29" s="459"/>
      <c r="V29" s="501"/>
      <c r="W29" s="556"/>
      <c r="X29" s="557"/>
      <c r="Y29" s="558"/>
      <c r="Z29" s="457" t="s">
        <v>196</v>
      </c>
      <c r="AA29" s="437"/>
      <c r="AB29" s="437"/>
      <c r="AC29" s="437"/>
      <c r="AD29" s="437"/>
      <c r="AE29" s="437"/>
      <c r="AF29" s="437"/>
      <c r="AG29" s="438"/>
      <c r="AH29" s="458">
        <v>253</v>
      </c>
      <c r="AI29" s="459"/>
      <c r="AJ29" s="459"/>
      <c r="AK29" s="459"/>
      <c r="AL29" s="501"/>
      <c r="AM29" s="458">
        <v>781969</v>
      </c>
      <c r="AN29" s="459"/>
      <c r="AO29" s="459"/>
      <c r="AP29" s="459"/>
      <c r="AQ29" s="459"/>
      <c r="AR29" s="501"/>
      <c r="AS29" s="458">
        <v>3091</v>
      </c>
      <c r="AT29" s="459"/>
      <c r="AU29" s="459"/>
      <c r="AV29" s="459"/>
      <c r="AW29" s="459"/>
      <c r="AX29" s="460"/>
      <c r="AY29" s="564"/>
      <c r="AZ29" s="565"/>
      <c r="BA29" s="565"/>
      <c r="BB29" s="566"/>
      <c r="BC29" s="441" t="s">
        <v>197</v>
      </c>
      <c r="BD29" s="442"/>
      <c r="BE29" s="442"/>
      <c r="BF29" s="442"/>
      <c r="BG29" s="442"/>
      <c r="BH29" s="442"/>
      <c r="BI29" s="442"/>
      <c r="BJ29" s="442"/>
      <c r="BK29" s="442"/>
      <c r="BL29" s="442"/>
      <c r="BM29" s="443"/>
      <c r="BN29" s="407">
        <v>610374</v>
      </c>
      <c r="BO29" s="408"/>
      <c r="BP29" s="408"/>
      <c r="BQ29" s="408"/>
      <c r="BR29" s="408"/>
      <c r="BS29" s="408"/>
      <c r="BT29" s="408"/>
      <c r="BU29" s="409"/>
      <c r="BV29" s="407">
        <v>671174</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198</v>
      </c>
      <c r="X30" s="575"/>
      <c r="Y30" s="575"/>
      <c r="Z30" s="575"/>
      <c r="AA30" s="575"/>
      <c r="AB30" s="575"/>
      <c r="AC30" s="575"/>
      <c r="AD30" s="575"/>
      <c r="AE30" s="575"/>
      <c r="AF30" s="575"/>
      <c r="AG30" s="576"/>
      <c r="AH30" s="537">
        <v>98.3</v>
      </c>
      <c r="AI30" s="538"/>
      <c r="AJ30" s="538"/>
      <c r="AK30" s="538"/>
      <c r="AL30" s="538"/>
      <c r="AM30" s="538"/>
      <c r="AN30" s="538"/>
      <c r="AO30" s="538"/>
      <c r="AP30" s="538"/>
      <c r="AQ30" s="538"/>
      <c r="AR30" s="538"/>
      <c r="AS30" s="538"/>
      <c r="AT30" s="538"/>
      <c r="AU30" s="538"/>
      <c r="AV30" s="538"/>
      <c r="AW30" s="538"/>
      <c r="AX30" s="540"/>
      <c r="AY30" s="567"/>
      <c r="AZ30" s="568"/>
      <c r="BA30" s="568"/>
      <c r="BB30" s="569"/>
      <c r="BC30" s="526" t="s">
        <v>52</v>
      </c>
      <c r="BD30" s="527"/>
      <c r="BE30" s="527"/>
      <c r="BF30" s="527"/>
      <c r="BG30" s="527"/>
      <c r="BH30" s="527"/>
      <c r="BI30" s="527"/>
      <c r="BJ30" s="527"/>
      <c r="BK30" s="527"/>
      <c r="BL30" s="527"/>
      <c r="BM30" s="528"/>
      <c r="BN30" s="529">
        <v>5345362</v>
      </c>
      <c r="BO30" s="530"/>
      <c r="BP30" s="530"/>
      <c r="BQ30" s="530"/>
      <c r="BR30" s="530"/>
      <c r="BS30" s="530"/>
      <c r="BT30" s="530"/>
      <c r="BU30" s="531"/>
      <c r="BV30" s="529">
        <v>5254898</v>
      </c>
      <c r="BW30" s="530"/>
      <c r="BX30" s="530"/>
      <c r="BY30" s="530"/>
      <c r="BZ30" s="530"/>
      <c r="CA30" s="530"/>
      <c r="CB30" s="530"/>
      <c r="CC30" s="531"/>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570" t="s">
        <v>199</v>
      </c>
      <c r="D32" s="570"/>
      <c r="E32" s="570"/>
      <c r="F32" s="570"/>
      <c r="G32" s="570"/>
      <c r="H32" s="570"/>
      <c r="I32" s="570"/>
      <c r="J32" s="570"/>
      <c r="K32" s="570"/>
      <c r="L32" s="570"/>
      <c r="M32" s="570"/>
      <c r="N32" s="570"/>
      <c r="O32" s="570"/>
      <c r="P32" s="570"/>
      <c r="Q32" s="570"/>
      <c r="R32" s="570"/>
      <c r="S32" s="570"/>
      <c r="U32" s="411" t="s">
        <v>200</v>
      </c>
      <c r="V32" s="411"/>
      <c r="W32" s="411"/>
      <c r="X32" s="411"/>
      <c r="Y32" s="411"/>
      <c r="Z32" s="411"/>
      <c r="AA32" s="411"/>
      <c r="AB32" s="411"/>
      <c r="AC32" s="411"/>
      <c r="AD32" s="411"/>
      <c r="AE32" s="411"/>
      <c r="AF32" s="411"/>
      <c r="AG32" s="411"/>
      <c r="AH32" s="411"/>
      <c r="AI32" s="411"/>
      <c r="AJ32" s="411"/>
      <c r="AK32" s="411"/>
      <c r="AM32" s="411" t="s">
        <v>201</v>
      </c>
      <c r="AN32" s="411"/>
      <c r="AO32" s="411"/>
      <c r="AP32" s="411"/>
      <c r="AQ32" s="411"/>
      <c r="AR32" s="411"/>
      <c r="AS32" s="411"/>
      <c r="AT32" s="411"/>
      <c r="AU32" s="411"/>
      <c r="AV32" s="411"/>
      <c r="AW32" s="411"/>
      <c r="AX32" s="411"/>
      <c r="AY32" s="411"/>
      <c r="AZ32" s="411"/>
      <c r="BA32" s="411"/>
      <c r="BB32" s="411"/>
      <c r="BC32" s="411"/>
      <c r="BE32" s="411" t="s">
        <v>202</v>
      </c>
      <c r="BF32" s="411"/>
      <c r="BG32" s="411"/>
      <c r="BH32" s="411"/>
      <c r="BI32" s="411"/>
      <c r="BJ32" s="411"/>
      <c r="BK32" s="411"/>
      <c r="BL32" s="411"/>
      <c r="BM32" s="411"/>
      <c r="BN32" s="411"/>
      <c r="BO32" s="411"/>
      <c r="BP32" s="411"/>
      <c r="BQ32" s="411"/>
      <c r="BR32" s="411"/>
      <c r="BS32" s="411"/>
      <c r="BT32" s="411"/>
      <c r="BU32" s="411"/>
      <c r="BW32" s="411" t="s">
        <v>203</v>
      </c>
      <c r="BX32" s="411"/>
      <c r="BY32" s="411"/>
      <c r="BZ32" s="411"/>
      <c r="CA32" s="411"/>
      <c r="CB32" s="411"/>
      <c r="CC32" s="411"/>
      <c r="CD32" s="411"/>
      <c r="CE32" s="411"/>
      <c r="CF32" s="411"/>
      <c r="CG32" s="411"/>
      <c r="CH32" s="411"/>
      <c r="CI32" s="411"/>
      <c r="CJ32" s="411"/>
      <c r="CK32" s="411"/>
      <c r="CL32" s="411"/>
      <c r="CM32" s="411"/>
      <c r="CO32" s="411" t="s">
        <v>204</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15">
      <c r="A33" s="181"/>
      <c r="B33" s="205"/>
      <c r="C33" s="431" t="s">
        <v>205</v>
      </c>
      <c r="D33" s="431"/>
      <c r="E33" s="396" t="s">
        <v>206</v>
      </c>
      <c r="F33" s="396"/>
      <c r="G33" s="396"/>
      <c r="H33" s="396"/>
      <c r="I33" s="396"/>
      <c r="J33" s="396"/>
      <c r="K33" s="396"/>
      <c r="L33" s="396"/>
      <c r="M33" s="396"/>
      <c r="N33" s="396"/>
      <c r="O33" s="396"/>
      <c r="P33" s="396"/>
      <c r="Q33" s="396"/>
      <c r="R33" s="396"/>
      <c r="S33" s="396"/>
      <c r="T33" s="206"/>
      <c r="U33" s="431" t="s">
        <v>205</v>
      </c>
      <c r="V33" s="431"/>
      <c r="W33" s="396" t="s">
        <v>207</v>
      </c>
      <c r="X33" s="396"/>
      <c r="Y33" s="396"/>
      <c r="Z33" s="396"/>
      <c r="AA33" s="396"/>
      <c r="AB33" s="396"/>
      <c r="AC33" s="396"/>
      <c r="AD33" s="396"/>
      <c r="AE33" s="396"/>
      <c r="AF33" s="396"/>
      <c r="AG33" s="396"/>
      <c r="AH33" s="396"/>
      <c r="AI33" s="396"/>
      <c r="AJ33" s="396"/>
      <c r="AK33" s="396"/>
      <c r="AL33" s="206"/>
      <c r="AM33" s="431" t="s">
        <v>205</v>
      </c>
      <c r="AN33" s="431"/>
      <c r="AO33" s="396" t="s">
        <v>206</v>
      </c>
      <c r="AP33" s="396"/>
      <c r="AQ33" s="396"/>
      <c r="AR33" s="396"/>
      <c r="AS33" s="396"/>
      <c r="AT33" s="396"/>
      <c r="AU33" s="396"/>
      <c r="AV33" s="396"/>
      <c r="AW33" s="396"/>
      <c r="AX33" s="396"/>
      <c r="AY33" s="396"/>
      <c r="AZ33" s="396"/>
      <c r="BA33" s="396"/>
      <c r="BB33" s="396"/>
      <c r="BC33" s="396"/>
      <c r="BD33" s="207"/>
      <c r="BE33" s="396" t="s">
        <v>208</v>
      </c>
      <c r="BF33" s="396"/>
      <c r="BG33" s="396" t="s">
        <v>209</v>
      </c>
      <c r="BH33" s="396"/>
      <c r="BI33" s="396"/>
      <c r="BJ33" s="396"/>
      <c r="BK33" s="396"/>
      <c r="BL33" s="396"/>
      <c r="BM33" s="396"/>
      <c r="BN33" s="396"/>
      <c r="BO33" s="396"/>
      <c r="BP33" s="396"/>
      <c r="BQ33" s="396"/>
      <c r="BR33" s="396"/>
      <c r="BS33" s="396"/>
      <c r="BT33" s="396"/>
      <c r="BU33" s="396"/>
      <c r="BV33" s="207"/>
      <c r="BW33" s="431" t="s">
        <v>208</v>
      </c>
      <c r="BX33" s="431"/>
      <c r="BY33" s="396" t="s">
        <v>210</v>
      </c>
      <c r="BZ33" s="396"/>
      <c r="CA33" s="396"/>
      <c r="CB33" s="396"/>
      <c r="CC33" s="396"/>
      <c r="CD33" s="396"/>
      <c r="CE33" s="396"/>
      <c r="CF33" s="396"/>
      <c r="CG33" s="396"/>
      <c r="CH33" s="396"/>
      <c r="CI33" s="396"/>
      <c r="CJ33" s="396"/>
      <c r="CK33" s="396"/>
      <c r="CL33" s="396"/>
      <c r="CM33" s="396"/>
      <c r="CN33" s="206"/>
      <c r="CO33" s="431" t="s">
        <v>205</v>
      </c>
      <c r="CP33" s="431"/>
      <c r="CQ33" s="396" t="s">
        <v>211</v>
      </c>
      <c r="CR33" s="396"/>
      <c r="CS33" s="396"/>
      <c r="CT33" s="396"/>
      <c r="CU33" s="396"/>
      <c r="CV33" s="396"/>
      <c r="CW33" s="396"/>
      <c r="CX33" s="396"/>
      <c r="CY33" s="396"/>
      <c r="CZ33" s="396"/>
      <c r="DA33" s="396"/>
      <c r="DB33" s="396"/>
      <c r="DC33" s="396"/>
      <c r="DD33" s="396"/>
      <c r="DE33" s="396"/>
      <c r="DF33" s="206"/>
      <c r="DG33" s="596" t="s">
        <v>212</v>
      </c>
      <c r="DH33" s="596"/>
      <c r="DI33" s="208"/>
    </row>
    <row r="34" spans="1:113" ht="32.25" customHeight="1" x14ac:dyDescent="0.15">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2</v>
      </c>
      <c r="V34" s="597"/>
      <c r="W34" s="598" t="str">
        <f>IF('各会計、関係団体の財政状況及び健全化判断比率'!B28="","",'各会計、関係団体の財政状況及び健全化判断比率'!B28)</f>
        <v>国民健康保険特別会計</v>
      </c>
      <c r="X34" s="598"/>
      <c r="Y34" s="598"/>
      <c r="Z34" s="598"/>
      <c r="AA34" s="598"/>
      <c r="AB34" s="598"/>
      <c r="AC34" s="598"/>
      <c r="AD34" s="598"/>
      <c r="AE34" s="598"/>
      <c r="AF34" s="598"/>
      <c r="AG34" s="598"/>
      <c r="AH34" s="598"/>
      <c r="AI34" s="598"/>
      <c r="AJ34" s="598"/>
      <c r="AK34" s="598"/>
      <c r="AL34" s="181"/>
      <c r="AM34" s="597">
        <f>IF(AO34="","",MAX(C34:D43,U34:V43)+1)</f>
        <v>4</v>
      </c>
      <c r="AN34" s="597"/>
      <c r="AO34" s="598" t="str">
        <f>IF('各会計、関係団体の財政状況及び健全化判断比率'!B30="","",'各会計、関係団体の財政状況及び健全化判断比率'!B30)</f>
        <v>水道事業会計</v>
      </c>
      <c r="AP34" s="598"/>
      <c r="AQ34" s="598"/>
      <c r="AR34" s="598"/>
      <c r="AS34" s="598"/>
      <c r="AT34" s="598"/>
      <c r="AU34" s="598"/>
      <c r="AV34" s="598"/>
      <c r="AW34" s="598"/>
      <c r="AX34" s="598"/>
      <c r="AY34" s="598"/>
      <c r="AZ34" s="598"/>
      <c r="BA34" s="598"/>
      <c r="BB34" s="598"/>
      <c r="BC34" s="598"/>
      <c r="BD34" s="181"/>
      <c r="BE34" s="597" t="str">
        <f>IF(BG34="","",MAX(C34:D43,U34:V43,AM34:AN43)+1)</f>
        <v/>
      </c>
      <c r="BF34" s="597"/>
      <c r="BG34" s="598"/>
      <c r="BH34" s="598"/>
      <c r="BI34" s="598"/>
      <c r="BJ34" s="598"/>
      <c r="BK34" s="598"/>
      <c r="BL34" s="598"/>
      <c r="BM34" s="598"/>
      <c r="BN34" s="598"/>
      <c r="BO34" s="598"/>
      <c r="BP34" s="598"/>
      <c r="BQ34" s="598"/>
      <c r="BR34" s="598"/>
      <c r="BS34" s="598"/>
      <c r="BT34" s="598"/>
      <c r="BU34" s="598"/>
      <c r="BV34" s="181"/>
      <c r="BW34" s="597" t="str">
        <f>IF(BY34="","",MAX(C34:D43,U34:V43,AM34:AN43,BE34:BF43)+1)</f>
        <v/>
      </c>
      <c r="BX34" s="597"/>
      <c r="BY34" s="598" t="str">
        <f>IF('各会計、関係団体の財政状況及び健全化判断比率'!B68="","",'各会計、関係団体の財政状況及び健全化判断比率'!B68)</f>
        <v/>
      </c>
      <c r="BZ34" s="598"/>
      <c r="CA34" s="598"/>
      <c r="CB34" s="598"/>
      <c r="CC34" s="598"/>
      <c r="CD34" s="598"/>
      <c r="CE34" s="598"/>
      <c r="CF34" s="598"/>
      <c r="CG34" s="598"/>
      <c r="CH34" s="598"/>
      <c r="CI34" s="598"/>
      <c r="CJ34" s="598"/>
      <c r="CK34" s="598"/>
      <c r="CL34" s="598"/>
      <c r="CM34" s="598"/>
      <c r="CN34" s="181"/>
      <c r="CO34" s="597" t="str">
        <f>IF(CQ34="","",MAX(C34:D43,U34:V43,AM34:AN43,BE34:BF43,BW34:BX43)+1)</f>
        <v/>
      </c>
      <c r="CP34" s="597"/>
      <c r="CQ34" s="598" t="str">
        <f>IF('各会計、関係団体の財政状況及び健全化判断比率'!BS7="","",'各会計、関係団体の財政状況及び健全化判断比率'!BS7)</f>
        <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15">
      <c r="A35" s="181"/>
      <c r="B35" s="205"/>
      <c r="C35" s="597" t="str">
        <f>IF(E35="","",C34+1)</f>
        <v/>
      </c>
      <c r="D35" s="597"/>
      <c r="E35" s="598" t="str">
        <f>IF('各会計、関係団体の財政状況及び健全化判断比率'!B8="","",'各会計、関係団体の財政状況及び健全化判断比率'!B8)</f>
        <v/>
      </c>
      <c r="F35" s="598"/>
      <c r="G35" s="598"/>
      <c r="H35" s="598"/>
      <c r="I35" s="598"/>
      <c r="J35" s="598"/>
      <c r="K35" s="598"/>
      <c r="L35" s="598"/>
      <c r="M35" s="598"/>
      <c r="N35" s="598"/>
      <c r="O35" s="598"/>
      <c r="P35" s="598"/>
      <c r="Q35" s="598"/>
      <c r="R35" s="598"/>
      <c r="S35" s="598"/>
      <c r="T35" s="181"/>
      <c r="U35" s="597">
        <f>IF(W35="","",U34+1)</f>
        <v>3</v>
      </c>
      <c r="V35" s="597"/>
      <c r="W35" s="598" t="str">
        <f>IF('各会計、関係団体の財政状況及び健全化判断比率'!B29="","",'各会計、関係団体の財政状況及び健全化判断比率'!B29)</f>
        <v>後期高齢者医療特別会計</v>
      </c>
      <c r="X35" s="598"/>
      <c r="Y35" s="598"/>
      <c r="Z35" s="598"/>
      <c r="AA35" s="598"/>
      <c r="AB35" s="598"/>
      <c r="AC35" s="598"/>
      <c r="AD35" s="598"/>
      <c r="AE35" s="598"/>
      <c r="AF35" s="598"/>
      <c r="AG35" s="598"/>
      <c r="AH35" s="598"/>
      <c r="AI35" s="598"/>
      <c r="AJ35" s="598"/>
      <c r="AK35" s="598"/>
      <c r="AL35" s="181"/>
      <c r="AM35" s="597">
        <f t="shared" ref="AM35:AM43" si="0">IF(AO35="","",AM34+1)</f>
        <v>5</v>
      </c>
      <c r="AN35" s="597"/>
      <c r="AO35" s="598" t="str">
        <f>IF('各会計、関係団体の財政状況及び健全化判断比率'!B31="","",'各会計、関係団体の財政状況及び健全化判断比率'!B31)</f>
        <v>下水道事業会計</v>
      </c>
      <c r="AP35" s="598"/>
      <c r="AQ35" s="598"/>
      <c r="AR35" s="598"/>
      <c r="AS35" s="598"/>
      <c r="AT35" s="598"/>
      <c r="AU35" s="598"/>
      <c r="AV35" s="598"/>
      <c r="AW35" s="598"/>
      <c r="AX35" s="598"/>
      <c r="AY35" s="598"/>
      <c r="AZ35" s="598"/>
      <c r="BA35" s="598"/>
      <c r="BB35" s="598"/>
      <c r="BC35" s="598"/>
      <c r="BD35" s="181"/>
      <c r="BE35" s="597" t="str">
        <f t="shared" ref="BE35:BE43" si="1">IF(BG35="","",BE34+1)</f>
        <v/>
      </c>
      <c r="BF35" s="597"/>
      <c r="BG35" s="598"/>
      <c r="BH35" s="598"/>
      <c r="BI35" s="598"/>
      <c r="BJ35" s="598"/>
      <c r="BK35" s="598"/>
      <c r="BL35" s="598"/>
      <c r="BM35" s="598"/>
      <c r="BN35" s="598"/>
      <c r="BO35" s="598"/>
      <c r="BP35" s="598"/>
      <c r="BQ35" s="598"/>
      <c r="BR35" s="598"/>
      <c r="BS35" s="598"/>
      <c r="BT35" s="598"/>
      <c r="BU35" s="598"/>
      <c r="BV35" s="181"/>
      <c r="BW35" s="597" t="str">
        <f t="shared" ref="BW35:BW43" si="2">IF(BY35="","",BW34+1)</f>
        <v/>
      </c>
      <c r="BX35" s="597"/>
      <c r="BY35" s="598" t="str">
        <f>IF('各会計、関係団体の財政状況及び健全化判断比率'!B69="","",'各会計、関係団体の財政状況及び健全化判断比率'!B69)</f>
        <v/>
      </c>
      <c r="BZ35" s="598"/>
      <c r="CA35" s="598"/>
      <c r="CB35" s="598"/>
      <c r="CC35" s="598"/>
      <c r="CD35" s="598"/>
      <c r="CE35" s="598"/>
      <c r="CF35" s="598"/>
      <c r="CG35" s="598"/>
      <c r="CH35" s="598"/>
      <c r="CI35" s="598"/>
      <c r="CJ35" s="598"/>
      <c r="CK35" s="598"/>
      <c r="CL35" s="598"/>
      <c r="CM35" s="598"/>
      <c r="CN35" s="181"/>
      <c r="CO35" s="597" t="str">
        <f t="shared" ref="CO35:CO43" si="3">IF(CQ35="","",CO34+1)</f>
        <v/>
      </c>
      <c r="CP35" s="597"/>
      <c r="CQ35" s="598" t="str">
        <f>IF('各会計、関係団体の財政状況及び健全化判断比率'!BS8="","",'各会計、関係団体の財政状況及び健全化判断比率'!BS8)</f>
        <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15">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t="str">
        <f t="shared" ref="U36:U43" si="4">IF(W36="","",U35+1)</f>
        <v/>
      </c>
      <c r="V36" s="597"/>
      <c r="W36" s="598"/>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t="str">
        <f t="shared" si="2"/>
        <v/>
      </c>
      <c r="BX36" s="597"/>
      <c r="BY36" s="598" t="str">
        <f>IF('各会計、関係団体の財政状況及び健全化判断比率'!B70="","",'各会計、関係団体の財政状況及び健全化判断比率'!B70)</f>
        <v/>
      </c>
      <c r="BZ36" s="598"/>
      <c r="CA36" s="598"/>
      <c r="CB36" s="598"/>
      <c r="CC36" s="598"/>
      <c r="CD36" s="598"/>
      <c r="CE36" s="598"/>
      <c r="CF36" s="598"/>
      <c r="CG36" s="598"/>
      <c r="CH36" s="598"/>
      <c r="CI36" s="598"/>
      <c r="CJ36" s="598"/>
      <c r="CK36" s="598"/>
      <c r="CL36" s="598"/>
      <c r="CM36" s="598"/>
      <c r="CN36" s="181"/>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15">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t="str">
        <f t="shared" si="4"/>
        <v/>
      </c>
      <c r="V37" s="597"/>
      <c r="W37" s="598"/>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t="str">
        <f t="shared" si="2"/>
        <v/>
      </c>
      <c r="BX37" s="597"/>
      <c r="BY37" s="598" t="str">
        <f>IF('各会計、関係団体の財政状況及び健全化判断比率'!B71="","",'各会計、関係団体の財政状況及び健全化判断比率'!B71)</f>
        <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15">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t="str">
        <f t="shared" si="2"/>
        <v/>
      </c>
      <c r="BX38" s="597"/>
      <c r="BY38" s="598" t="str">
        <f>IF('各会計、関係団体の財政状況及び健全化判断比率'!B72="","",'各会計、関係団体の財政状況及び健全化判断比率'!B72)</f>
        <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15">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t="str">
        <f t="shared" si="2"/>
        <v/>
      </c>
      <c r="BX39" s="597"/>
      <c r="BY39" s="598" t="str">
        <f>IF('各会計、関係団体の財政状況及び健全化判断比率'!B73="","",'各会計、関係団体の財政状況及び健全化判断比率'!B73)</f>
        <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15">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t="str">
        <f t="shared" si="2"/>
        <v/>
      </c>
      <c r="BX40" s="597"/>
      <c r="BY40" s="598" t="str">
        <f>IF('各会計、関係団体の財政状況及び健全化判断比率'!B74="","",'各会計、関係団体の財政状況及び健全化判断比率'!B74)</f>
        <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15">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t="str">
        <f t="shared" si="2"/>
        <v/>
      </c>
      <c r="BX41" s="597"/>
      <c r="BY41" s="598" t="str">
        <f>IF('各会計、関係団体の財政状況及び健全化判断比率'!B75="","",'各会計、関係団体の財政状況及び健全化判断比率'!B75)</f>
        <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15">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t="str">
        <f t="shared" si="2"/>
        <v/>
      </c>
      <c r="BX42" s="597"/>
      <c r="BY42" s="598" t="str">
        <f>IF('各会計、関係団体の財政状況及び健全化判断比率'!B76="","",'各会計、関係団体の財政状況及び健全化判断比率'!B76)</f>
        <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15">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213</v>
      </c>
      <c r="E46" s="600" t="s">
        <v>214</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15">
      <c r="E47" s="600" t="s">
        <v>215</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15">
      <c r="E48" s="600" t="s">
        <v>216</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15">
      <c r="E49" s="601" t="s">
        <v>217</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15">
      <c r="E50" s="600" t="s">
        <v>218</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15">
      <c r="E51" s="600" t="s">
        <v>219</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15">
      <c r="E52" s="600" t="s">
        <v>220</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15">
      <c r="E53" s="600" t="s">
        <v>221</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15"/>
    <row r="55" spans="5:113" x14ac:dyDescent="0.15"/>
    <row r="56" spans="5:113" x14ac:dyDescent="0.15"/>
  </sheetData>
  <sheetProtection algorithmName="SHA-512" hashValue="FX8tX+/RaarkJk96j1MLhmUJ+Nds9Yqy3sWFNBtgN2ORWtTNnqgfYLOZPObmfphxCrhWqfDmqXTfF7GXiht5Dw==" saltValue="CCE4L6mY9wSnmD5DWLn5zQ=="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558</v>
      </c>
      <c r="G33" s="29" t="s">
        <v>559</v>
      </c>
      <c r="H33" s="29" t="s">
        <v>560</v>
      </c>
      <c r="I33" s="29" t="s">
        <v>561</v>
      </c>
      <c r="J33" s="30" t="s">
        <v>562</v>
      </c>
      <c r="K33" s="22"/>
      <c r="L33" s="22"/>
      <c r="M33" s="22"/>
      <c r="N33" s="22"/>
      <c r="O33" s="22"/>
      <c r="P33" s="22"/>
    </row>
    <row r="34" spans="1:16" ht="39" customHeight="1" x14ac:dyDescent="0.15">
      <c r="A34" s="22"/>
      <c r="B34" s="31"/>
      <c r="C34" s="1151" t="s">
        <v>565</v>
      </c>
      <c r="D34" s="1151"/>
      <c r="E34" s="1152"/>
      <c r="F34" s="32">
        <v>12.04</v>
      </c>
      <c r="G34" s="33">
        <v>11.58</v>
      </c>
      <c r="H34" s="33">
        <v>10.97</v>
      </c>
      <c r="I34" s="33">
        <v>13.25</v>
      </c>
      <c r="J34" s="34">
        <v>13.81</v>
      </c>
      <c r="K34" s="22"/>
      <c r="L34" s="22"/>
      <c r="M34" s="22"/>
      <c r="N34" s="22"/>
      <c r="O34" s="22"/>
      <c r="P34" s="22"/>
    </row>
    <row r="35" spans="1:16" ht="39" customHeight="1" x14ac:dyDescent="0.15">
      <c r="A35" s="22"/>
      <c r="B35" s="35"/>
      <c r="C35" s="1145" t="s">
        <v>566</v>
      </c>
      <c r="D35" s="1146"/>
      <c r="E35" s="1147"/>
      <c r="F35" s="36">
        <v>5.39</v>
      </c>
      <c r="G35" s="37">
        <v>5.5</v>
      </c>
      <c r="H35" s="37">
        <v>5.88</v>
      </c>
      <c r="I35" s="37">
        <v>4.93</v>
      </c>
      <c r="J35" s="38">
        <v>6.97</v>
      </c>
      <c r="K35" s="22"/>
      <c r="L35" s="22"/>
      <c r="M35" s="22"/>
      <c r="N35" s="22"/>
      <c r="O35" s="22"/>
      <c r="P35" s="22"/>
    </row>
    <row r="36" spans="1:16" ht="39" customHeight="1" x14ac:dyDescent="0.15">
      <c r="A36" s="22"/>
      <c r="B36" s="35"/>
      <c r="C36" s="1145" t="s">
        <v>567</v>
      </c>
      <c r="D36" s="1146"/>
      <c r="E36" s="1147"/>
      <c r="F36" s="36">
        <v>3.69</v>
      </c>
      <c r="G36" s="37">
        <v>2.8</v>
      </c>
      <c r="H36" s="37">
        <v>3.25</v>
      </c>
      <c r="I36" s="37">
        <v>5.12</v>
      </c>
      <c r="J36" s="38">
        <v>3.56</v>
      </c>
      <c r="K36" s="22"/>
      <c r="L36" s="22"/>
      <c r="M36" s="22"/>
      <c r="N36" s="22"/>
      <c r="O36" s="22"/>
      <c r="P36" s="22"/>
    </row>
    <row r="37" spans="1:16" ht="39" customHeight="1" x14ac:dyDescent="0.15">
      <c r="A37" s="22"/>
      <c r="B37" s="35"/>
      <c r="C37" s="1145" t="s">
        <v>568</v>
      </c>
      <c r="D37" s="1146"/>
      <c r="E37" s="1147"/>
      <c r="F37" s="36" t="s">
        <v>516</v>
      </c>
      <c r="G37" s="37" t="s">
        <v>516</v>
      </c>
      <c r="H37" s="37">
        <v>0.59</v>
      </c>
      <c r="I37" s="37">
        <v>0.81</v>
      </c>
      <c r="J37" s="38">
        <v>1.03</v>
      </c>
      <c r="K37" s="22"/>
      <c r="L37" s="22"/>
      <c r="M37" s="22"/>
      <c r="N37" s="22"/>
      <c r="O37" s="22"/>
      <c r="P37" s="22"/>
    </row>
    <row r="38" spans="1:16" ht="39" customHeight="1" x14ac:dyDescent="0.15">
      <c r="A38" s="22"/>
      <c r="B38" s="35"/>
      <c r="C38" s="1145" t="s">
        <v>569</v>
      </c>
      <c r="D38" s="1146"/>
      <c r="E38" s="1147"/>
      <c r="F38" s="36">
        <v>0.01</v>
      </c>
      <c r="G38" s="37">
        <v>0.05</v>
      </c>
      <c r="H38" s="37">
        <v>0.08</v>
      </c>
      <c r="I38" s="37">
        <v>0.05</v>
      </c>
      <c r="J38" s="38">
        <v>0.11</v>
      </c>
      <c r="K38" s="22"/>
      <c r="L38" s="22"/>
      <c r="M38" s="22"/>
      <c r="N38" s="22"/>
      <c r="O38" s="22"/>
      <c r="P38" s="22"/>
    </row>
    <row r="39" spans="1:16" ht="39" customHeight="1" x14ac:dyDescent="0.15">
      <c r="A39" s="22"/>
      <c r="B39" s="35"/>
      <c r="C39" s="1145"/>
      <c r="D39" s="1146"/>
      <c r="E39" s="1147"/>
      <c r="F39" s="36"/>
      <c r="G39" s="37"/>
      <c r="H39" s="37"/>
      <c r="I39" s="37"/>
      <c r="J39" s="38"/>
      <c r="K39" s="22"/>
      <c r="L39" s="22"/>
      <c r="M39" s="22"/>
      <c r="N39" s="22"/>
      <c r="O39" s="22"/>
      <c r="P39" s="22"/>
    </row>
    <row r="40" spans="1:16" ht="39" customHeight="1" x14ac:dyDescent="0.15">
      <c r="A40" s="22"/>
      <c r="B40" s="35"/>
      <c r="C40" s="1145"/>
      <c r="D40" s="1146"/>
      <c r="E40" s="1147"/>
      <c r="F40" s="36"/>
      <c r="G40" s="37"/>
      <c r="H40" s="37"/>
      <c r="I40" s="37"/>
      <c r="J40" s="38"/>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570</v>
      </c>
      <c r="D42" s="1146"/>
      <c r="E42" s="1147"/>
      <c r="F42" s="36" t="s">
        <v>516</v>
      </c>
      <c r="G42" s="37" t="s">
        <v>516</v>
      </c>
      <c r="H42" s="37" t="s">
        <v>516</v>
      </c>
      <c r="I42" s="37" t="s">
        <v>516</v>
      </c>
      <c r="J42" s="38" t="s">
        <v>516</v>
      </c>
      <c r="K42" s="22"/>
      <c r="L42" s="22"/>
      <c r="M42" s="22"/>
      <c r="N42" s="22"/>
      <c r="O42" s="22"/>
      <c r="P42" s="22"/>
    </row>
    <row r="43" spans="1:16" ht="39" customHeight="1" thickBot="1" x14ac:dyDescent="0.2">
      <c r="A43" s="22"/>
      <c r="B43" s="40"/>
      <c r="C43" s="1148" t="s">
        <v>571</v>
      </c>
      <c r="D43" s="1149"/>
      <c r="E43" s="1150"/>
      <c r="F43" s="41">
        <v>1.06</v>
      </c>
      <c r="G43" s="42">
        <v>0.7</v>
      </c>
      <c r="H43" s="42">
        <v>0.63</v>
      </c>
      <c r="I43" s="42">
        <v>0.46</v>
      </c>
      <c r="J43" s="43" t="s">
        <v>516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k11qeilg+JKC89rhCYtT139XraXZBSWbC7OC0Pgi+ByQQJPp+heHfgPd84xwObSbK2WhmEqNaMLjCMZ9BM12lA==" saltValue="+FuHuUw4u0IeQc3dKbDx8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85" zoomScaleNormal="85" zoomScaleSheetLayoutView="55" workbookViewId="0">
      <selection activeCell="Q64" sqref="Q64"/>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558</v>
      </c>
      <c r="L44" s="56" t="s">
        <v>559</v>
      </c>
      <c r="M44" s="56" t="s">
        <v>560</v>
      </c>
      <c r="N44" s="56" t="s">
        <v>561</v>
      </c>
      <c r="O44" s="57" t="s">
        <v>562</v>
      </c>
      <c r="P44" s="48"/>
      <c r="Q44" s="48"/>
      <c r="R44" s="48"/>
      <c r="S44" s="48"/>
      <c r="T44" s="48"/>
      <c r="U44" s="48"/>
    </row>
    <row r="45" spans="1:21" ht="30.75" customHeight="1" x14ac:dyDescent="0.15">
      <c r="A45" s="48"/>
      <c r="B45" s="1153" t="s">
        <v>11</v>
      </c>
      <c r="C45" s="1154"/>
      <c r="D45" s="58"/>
      <c r="E45" s="1159" t="s">
        <v>12</v>
      </c>
      <c r="F45" s="1159"/>
      <c r="G45" s="1159"/>
      <c r="H45" s="1159"/>
      <c r="I45" s="1159"/>
      <c r="J45" s="1160"/>
      <c r="K45" s="59">
        <v>709</v>
      </c>
      <c r="L45" s="60">
        <v>775</v>
      </c>
      <c r="M45" s="60">
        <v>814</v>
      </c>
      <c r="N45" s="60">
        <v>827</v>
      </c>
      <c r="O45" s="61">
        <v>800</v>
      </c>
      <c r="P45" s="48"/>
      <c r="Q45" s="48"/>
      <c r="R45" s="48"/>
      <c r="S45" s="48"/>
      <c r="T45" s="48"/>
      <c r="U45" s="48"/>
    </row>
    <row r="46" spans="1:21" ht="30.75" customHeight="1" x14ac:dyDescent="0.15">
      <c r="A46" s="48"/>
      <c r="B46" s="1155"/>
      <c r="C46" s="1156"/>
      <c r="D46" s="62"/>
      <c r="E46" s="1161" t="s">
        <v>13</v>
      </c>
      <c r="F46" s="1161"/>
      <c r="G46" s="1161"/>
      <c r="H46" s="1161"/>
      <c r="I46" s="1161"/>
      <c r="J46" s="1162"/>
      <c r="K46" s="63" t="s">
        <v>516</v>
      </c>
      <c r="L46" s="64" t="s">
        <v>516</v>
      </c>
      <c r="M46" s="64" t="s">
        <v>516</v>
      </c>
      <c r="N46" s="64" t="s">
        <v>516</v>
      </c>
      <c r="O46" s="65" t="s">
        <v>516</v>
      </c>
      <c r="P46" s="48"/>
      <c r="Q46" s="48"/>
      <c r="R46" s="48"/>
      <c r="S46" s="48"/>
      <c r="T46" s="48"/>
      <c r="U46" s="48"/>
    </row>
    <row r="47" spans="1:21" ht="30.75" customHeight="1" x14ac:dyDescent="0.15">
      <c r="A47" s="48"/>
      <c r="B47" s="1155"/>
      <c r="C47" s="1156"/>
      <c r="D47" s="62"/>
      <c r="E47" s="1161" t="s">
        <v>14</v>
      </c>
      <c r="F47" s="1161"/>
      <c r="G47" s="1161"/>
      <c r="H47" s="1161"/>
      <c r="I47" s="1161"/>
      <c r="J47" s="1162"/>
      <c r="K47" s="63" t="s">
        <v>516</v>
      </c>
      <c r="L47" s="64" t="s">
        <v>516</v>
      </c>
      <c r="M47" s="64" t="s">
        <v>516</v>
      </c>
      <c r="N47" s="64" t="s">
        <v>516</v>
      </c>
      <c r="O47" s="65" t="s">
        <v>516</v>
      </c>
      <c r="P47" s="48"/>
      <c r="Q47" s="48"/>
      <c r="R47" s="48"/>
      <c r="S47" s="48"/>
      <c r="T47" s="48"/>
      <c r="U47" s="48"/>
    </row>
    <row r="48" spans="1:21" ht="30.75" customHeight="1" x14ac:dyDescent="0.15">
      <c r="A48" s="48"/>
      <c r="B48" s="1155"/>
      <c r="C48" s="1156"/>
      <c r="D48" s="62"/>
      <c r="E48" s="1161" t="s">
        <v>15</v>
      </c>
      <c r="F48" s="1161"/>
      <c r="G48" s="1161"/>
      <c r="H48" s="1161"/>
      <c r="I48" s="1161"/>
      <c r="J48" s="1162"/>
      <c r="K48" s="63">
        <v>82</v>
      </c>
      <c r="L48" s="64">
        <v>92</v>
      </c>
      <c r="M48" s="64">
        <v>52</v>
      </c>
      <c r="N48" s="64">
        <v>60</v>
      </c>
      <c r="O48" s="65">
        <v>67</v>
      </c>
      <c r="P48" s="48"/>
      <c r="Q48" s="48"/>
      <c r="R48" s="48"/>
      <c r="S48" s="48"/>
      <c r="T48" s="48"/>
      <c r="U48" s="48"/>
    </row>
    <row r="49" spans="1:21" ht="30.75" customHeight="1" x14ac:dyDescent="0.15">
      <c r="A49" s="48"/>
      <c r="B49" s="1155"/>
      <c r="C49" s="1156"/>
      <c r="D49" s="62"/>
      <c r="E49" s="1161" t="s">
        <v>16</v>
      </c>
      <c r="F49" s="1161"/>
      <c r="G49" s="1161"/>
      <c r="H49" s="1161"/>
      <c r="I49" s="1161"/>
      <c r="J49" s="1162"/>
      <c r="K49" s="63">
        <v>84</v>
      </c>
      <c r="L49" s="64">
        <v>101</v>
      </c>
      <c r="M49" s="64">
        <v>135</v>
      </c>
      <c r="N49" s="64">
        <v>110</v>
      </c>
      <c r="O49" s="65">
        <v>111</v>
      </c>
      <c r="P49" s="48"/>
      <c r="Q49" s="48"/>
      <c r="R49" s="48"/>
      <c r="S49" s="48"/>
      <c r="T49" s="48"/>
      <c r="U49" s="48"/>
    </row>
    <row r="50" spans="1:21" ht="30.75" customHeight="1" x14ac:dyDescent="0.15">
      <c r="A50" s="48"/>
      <c r="B50" s="1155"/>
      <c r="C50" s="1156"/>
      <c r="D50" s="62"/>
      <c r="E50" s="1161" t="s">
        <v>17</v>
      </c>
      <c r="F50" s="1161"/>
      <c r="G50" s="1161"/>
      <c r="H50" s="1161"/>
      <c r="I50" s="1161"/>
      <c r="J50" s="1162"/>
      <c r="K50" s="63" t="s">
        <v>516</v>
      </c>
      <c r="L50" s="64" t="s">
        <v>516</v>
      </c>
      <c r="M50" s="64" t="s">
        <v>516</v>
      </c>
      <c r="N50" s="64" t="s">
        <v>516</v>
      </c>
      <c r="O50" s="65" t="s">
        <v>516</v>
      </c>
      <c r="P50" s="48"/>
      <c r="Q50" s="48"/>
      <c r="R50" s="48"/>
      <c r="S50" s="48"/>
      <c r="T50" s="48"/>
      <c r="U50" s="48"/>
    </row>
    <row r="51" spans="1:21" ht="30.75" customHeight="1" x14ac:dyDescent="0.15">
      <c r="A51" s="48"/>
      <c r="B51" s="1157"/>
      <c r="C51" s="1158"/>
      <c r="D51" s="66"/>
      <c r="E51" s="1161" t="s">
        <v>18</v>
      </c>
      <c r="F51" s="1161"/>
      <c r="G51" s="1161"/>
      <c r="H51" s="1161"/>
      <c r="I51" s="1161"/>
      <c r="J51" s="1162"/>
      <c r="K51" s="63">
        <v>0</v>
      </c>
      <c r="L51" s="64" t="s">
        <v>516</v>
      </c>
      <c r="M51" s="64" t="s">
        <v>516</v>
      </c>
      <c r="N51" s="64" t="s">
        <v>516</v>
      </c>
      <c r="O51" s="65" t="s">
        <v>516</v>
      </c>
      <c r="P51" s="48"/>
      <c r="Q51" s="48"/>
      <c r="R51" s="48"/>
      <c r="S51" s="48"/>
      <c r="T51" s="48"/>
      <c r="U51" s="48"/>
    </row>
    <row r="52" spans="1:21" ht="30.75" customHeight="1" x14ac:dyDescent="0.15">
      <c r="A52" s="48"/>
      <c r="B52" s="1163" t="s">
        <v>19</v>
      </c>
      <c r="C52" s="1164"/>
      <c r="D52" s="66"/>
      <c r="E52" s="1161" t="s">
        <v>20</v>
      </c>
      <c r="F52" s="1161"/>
      <c r="G52" s="1161"/>
      <c r="H52" s="1161"/>
      <c r="I52" s="1161"/>
      <c r="J52" s="1162"/>
      <c r="K52" s="63">
        <v>657</v>
      </c>
      <c r="L52" s="64">
        <v>652</v>
      </c>
      <c r="M52" s="64">
        <v>651</v>
      </c>
      <c r="N52" s="64">
        <v>648</v>
      </c>
      <c r="O52" s="65">
        <v>645</v>
      </c>
      <c r="P52" s="48"/>
      <c r="Q52" s="48"/>
      <c r="R52" s="48"/>
      <c r="S52" s="48"/>
      <c r="T52" s="48"/>
      <c r="U52" s="48"/>
    </row>
    <row r="53" spans="1:21" ht="30.75" customHeight="1" thickBot="1" x14ac:dyDescent="0.2">
      <c r="A53" s="48"/>
      <c r="B53" s="1165" t="s">
        <v>21</v>
      </c>
      <c r="C53" s="1166"/>
      <c r="D53" s="67"/>
      <c r="E53" s="1167" t="s">
        <v>22</v>
      </c>
      <c r="F53" s="1167"/>
      <c r="G53" s="1167"/>
      <c r="H53" s="1167"/>
      <c r="I53" s="1167"/>
      <c r="J53" s="1168"/>
      <c r="K53" s="68">
        <v>218</v>
      </c>
      <c r="L53" s="69">
        <v>316</v>
      </c>
      <c r="M53" s="69">
        <v>350</v>
      </c>
      <c r="N53" s="69">
        <v>349</v>
      </c>
      <c r="O53" s="70">
        <v>333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572</v>
      </c>
      <c r="P56" s="48"/>
      <c r="Q56" s="48"/>
      <c r="R56" s="48"/>
      <c r="S56" s="48"/>
      <c r="T56" s="48"/>
      <c r="U56" s="48"/>
    </row>
    <row r="57" spans="1:21" ht="31.5" customHeight="1" thickBot="1" x14ac:dyDescent="0.2">
      <c r="A57" s="48"/>
      <c r="B57" s="76"/>
      <c r="C57" s="77"/>
      <c r="D57" s="77"/>
      <c r="E57" s="78"/>
      <c r="F57" s="78"/>
      <c r="G57" s="78"/>
      <c r="H57" s="78"/>
      <c r="I57" s="78"/>
      <c r="J57" s="79" t="s">
        <v>2</v>
      </c>
      <c r="K57" s="80" t="s">
        <v>573</v>
      </c>
      <c r="L57" s="81" t="s">
        <v>574</v>
      </c>
      <c r="M57" s="81" t="s">
        <v>575</v>
      </c>
      <c r="N57" s="81" t="s">
        <v>576</v>
      </c>
      <c r="O57" s="82" t="s">
        <v>577</v>
      </c>
      <c r="P57" s="48"/>
      <c r="Q57" s="48"/>
      <c r="R57" s="48"/>
      <c r="S57" s="48"/>
      <c r="T57" s="48"/>
      <c r="U57" s="48"/>
    </row>
    <row r="58" spans="1:21" ht="31.5" customHeight="1" x14ac:dyDescent="0.15">
      <c r="B58" s="1169" t="s">
        <v>26</v>
      </c>
      <c r="C58" s="1170"/>
      <c r="D58" s="1175" t="s">
        <v>27</v>
      </c>
      <c r="E58" s="1176"/>
      <c r="F58" s="1176"/>
      <c r="G58" s="1176"/>
      <c r="H58" s="1176"/>
      <c r="I58" s="1176"/>
      <c r="J58" s="1177"/>
      <c r="K58" s="83"/>
      <c r="L58" s="84"/>
      <c r="M58" s="84"/>
      <c r="N58" s="84"/>
      <c r="O58" s="85"/>
    </row>
    <row r="59" spans="1:21" ht="31.5" customHeight="1" x14ac:dyDescent="0.15">
      <c r="B59" s="1171"/>
      <c r="C59" s="1172"/>
      <c r="D59" s="1178" t="s">
        <v>28</v>
      </c>
      <c r="E59" s="1179"/>
      <c r="F59" s="1179"/>
      <c r="G59" s="1179"/>
      <c r="H59" s="1179"/>
      <c r="I59" s="1179"/>
      <c r="J59" s="1180"/>
      <c r="K59" s="86"/>
      <c r="L59" s="87"/>
      <c r="M59" s="87"/>
      <c r="N59" s="87"/>
      <c r="O59" s="88"/>
    </row>
    <row r="60" spans="1:21" ht="31.5" customHeight="1" thickBot="1" x14ac:dyDescent="0.2">
      <c r="B60" s="1173"/>
      <c r="C60" s="1174"/>
      <c r="D60" s="1181" t="s">
        <v>29</v>
      </c>
      <c r="E60" s="1182"/>
      <c r="F60" s="1182"/>
      <c r="G60" s="1182"/>
      <c r="H60" s="1182"/>
      <c r="I60" s="1182"/>
      <c r="J60" s="1183"/>
      <c r="K60" s="89"/>
      <c r="L60" s="90"/>
      <c r="M60" s="90"/>
      <c r="N60" s="90"/>
      <c r="O60" s="91"/>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6TBrXww0+3hNVaMyDDkPomoR0wJ+PR1KGmnK/e+Ox6Ow77lAFynuq70zGmHQ4Qcb5XMcklKBAuSSxWfH3O6KOA==" saltValue="do+CiAG99wWvNUtqlrUffQ=="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3" orientation="landscape"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election activeCell="M45" sqref="M45"/>
    </sheetView>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558</v>
      </c>
      <c r="J40" s="103" t="s">
        <v>559</v>
      </c>
      <c r="K40" s="103" t="s">
        <v>560</v>
      </c>
      <c r="L40" s="103" t="s">
        <v>561</v>
      </c>
      <c r="M40" s="104" t="s">
        <v>562</v>
      </c>
    </row>
    <row r="41" spans="2:13" ht="27.75" customHeight="1" x14ac:dyDescent="0.15">
      <c r="B41" s="1184" t="s">
        <v>32</v>
      </c>
      <c r="C41" s="1185"/>
      <c r="D41" s="105"/>
      <c r="E41" s="1190" t="s">
        <v>33</v>
      </c>
      <c r="F41" s="1190"/>
      <c r="G41" s="1190"/>
      <c r="H41" s="1191"/>
      <c r="I41" s="355">
        <v>8959</v>
      </c>
      <c r="J41" s="356">
        <v>8702</v>
      </c>
      <c r="K41" s="356">
        <v>8579</v>
      </c>
      <c r="L41" s="356">
        <v>8507</v>
      </c>
      <c r="M41" s="357">
        <v>8218</v>
      </c>
    </row>
    <row r="42" spans="2:13" ht="27.75" customHeight="1" x14ac:dyDescent="0.15">
      <c r="B42" s="1186"/>
      <c r="C42" s="1187"/>
      <c r="D42" s="106"/>
      <c r="E42" s="1192" t="s">
        <v>34</v>
      </c>
      <c r="F42" s="1192"/>
      <c r="G42" s="1192"/>
      <c r="H42" s="1193"/>
      <c r="I42" s="358" t="s">
        <v>516</v>
      </c>
      <c r="J42" s="359">
        <v>7</v>
      </c>
      <c r="K42" s="359" t="s">
        <v>516</v>
      </c>
      <c r="L42" s="359" t="s">
        <v>516</v>
      </c>
      <c r="M42" s="360" t="s">
        <v>516</v>
      </c>
    </row>
    <row r="43" spans="2:13" ht="27.75" customHeight="1" x14ac:dyDescent="0.15">
      <c r="B43" s="1186"/>
      <c r="C43" s="1187"/>
      <c r="D43" s="106"/>
      <c r="E43" s="1192" t="s">
        <v>35</v>
      </c>
      <c r="F43" s="1192"/>
      <c r="G43" s="1192"/>
      <c r="H43" s="1193"/>
      <c r="I43" s="358">
        <v>1525</v>
      </c>
      <c r="J43" s="359">
        <v>1482</v>
      </c>
      <c r="K43" s="359">
        <v>1220</v>
      </c>
      <c r="L43" s="359">
        <v>1048</v>
      </c>
      <c r="M43" s="360">
        <v>907</v>
      </c>
    </row>
    <row r="44" spans="2:13" ht="27.75" customHeight="1" x14ac:dyDescent="0.15">
      <c r="B44" s="1186"/>
      <c r="C44" s="1187"/>
      <c r="D44" s="106"/>
      <c r="E44" s="1192" t="s">
        <v>36</v>
      </c>
      <c r="F44" s="1192"/>
      <c r="G44" s="1192"/>
      <c r="H44" s="1193"/>
      <c r="I44" s="358">
        <v>866</v>
      </c>
      <c r="J44" s="359">
        <v>1197</v>
      </c>
      <c r="K44" s="359">
        <v>1102</v>
      </c>
      <c r="L44" s="359">
        <v>954</v>
      </c>
      <c r="M44" s="360">
        <v>803</v>
      </c>
    </row>
    <row r="45" spans="2:13" ht="27.75" customHeight="1" x14ac:dyDescent="0.15">
      <c r="B45" s="1186"/>
      <c r="C45" s="1187"/>
      <c r="D45" s="106"/>
      <c r="E45" s="1192" t="s">
        <v>37</v>
      </c>
      <c r="F45" s="1192"/>
      <c r="G45" s="1192"/>
      <c r="H45" s="1193"/>
      <c r="I45" s="358">
        <v>471</v>
      </c>
      <c r="J45" s="359">
        <v>453</v>
      </c>
      <c r="K45" s="359">
        <v>330</v>
      </c>
      <c r="L45" s="359">
        <v>236</v>
      </c>
      <c r="M45" s="360">
        <v>286</v>
      </c>
    </row>
    <row r="46" spans="2:13" ht="27.75" customHeight="1" x14ac:dyDescent="0.15">
      <c r="B46" s="1186"/>
      <c r="C46" s="1187"/>
      <c r="D46" s="107"/>
      <c r="E46" s="1192" t="s">
        <v>38</v>
      </c>
      <c r="F46" s="1192"/>
      <c r="G46" s="1192"/>
      <c r="H46" s="1193"/>
      <c r="I46" s="358" t="s">
        <v>516</v>
      </c>
      <c r="J46" s="359" t="s">
        <v>516</v>
      </c>
      <c r="K46" s="359" t="s">
        <v>516</v>
      </c>
      <c r="L46" s="359" t="s">
        <v>516</v>
      </c>
      <c r="M46" s="360" t="s">
        <v>516</v>
      </c>
    </row>
    <row r="47" spans="2:13" ht="27.75" customHeight="1" x14ac:dyDescent="0.15">
      <c r="B47" s="1186"/>
      <c r="C47" s="1187"/>
      <c r="D47" s="108"/>
      <c r="E47" s="1194" t="s">
        <v>39</v>
      </c>
      <c r="F47" s="1195"/>
      <c r="G47" s="1195"/>
      <c r="H47" s="1196"/>
      <c r="I47" s="358" t="s">
        <v>516</v>
      </c>
      <c r="J47" s="359" t="s">
        <v>516</v>
      </c>
      <c r="K47" s="359" t="s">
        <v>516</v>
      </c>
      <c r="L47" s="359" t="s">
        <v>516</v>
      </c>
      <c r="M47" s="360" t="s">
        <v>516</v>
      </c>
    </row>
    <row r="48" spans="2:13" ht="27.75" customHeight="1" x14ac:dyDescent="0.15">
      <c r="B48" s="1186"/>
      <c r="C48" s="1187"/>
      <c r="D48" s="106"/>
      <c r="E48" s="1192" t="s">
        <v>40</v>
      </c>
      <c r="F48" s="1192"/>
      <c r="G48" s="1192"/>
      <c r="H48" s="1193"/>
      <c r="I48" s="358" t="s">
        <v>516</v>
      </c>
      <c r="J48" s="359" t="s">
        <v>516</v>
      </c>
      <c r="K48" s="359" t="s">
        <v>516</v>
      </c>
      <c r="L48" s="359" t="s">
        <v>516</v>
      </c>
      <c r="M48" s="360" t="s">
        <v>516</v>
      </c>
    </row>
    <row r="49" spans="2:13" ht="27.75" customHeight="1" x14ac:dyDescent="0.15">
      <c r="B49" s="1188"/>
      <c r="C49" s="1189"/>
      <c r="D49" s="106"/>
      <c r="E49" s="1192" t="s">
        <v>41</v>
      </c>
      <c r="F49" s="1192"/>
      <c r="G49" s="1192"/>
      <c r="H49" s="1193"/>
      <c r="I49" s="358" t="s">
        <v>516</v>
      </c>
      <c r="J49" s="359" t="s">
        <v>516</v>
      </c>
      <c r="K49" s="359" t="s">
        <v>516</v>
      </c>
      <c r="L49" s="359" t="s">
        <v>516</v>
      </c>
      <c r="M49" s="360" t="s">
        <v>516</v>
      </c>
    </row>
    <row r="50" spans="2:13" ht="27.75" customHeight="1" x14ac:dyDescent="0.15">
      <c r="B50" s="1197" t="s">
        <v>42</v>
      </c>
      <c r="C50" s="1198"/>
      <c r="D50" s="109"/>
      <c r="E50" s="1192" t="s">
        <v>43</v>
      </c>
      <c r="F50" s="1192"/>
      <c r="G50" s="1192"/>
      <c r="H50" s="1193"/>
      <c r="I50" s="358">
        <v>7185</v>
      </c>
      <c r="J50" s="359">
        <v>8009</v>
      </c>
      <c r="K50" s="359">
        <v>8482</v>
      </c>
      <c r="L50" s="359">
        <v>9562</v>
      </c>
      <c r="M50" s="360">
        <v>9256</v>
      </c>
    </row>
    <row r="51" spans="2:13" ht="27.75" customHeight="1" x14ac:dyDescent="0.15">
      <c r="B51" s="1186"/>
      <c r="C51" s="1187"/>
      <c r="D51" s="106"/>
      <c r="E51" s="1192" t="s">
        <v>44</v>
      </c>
      <c r="F51" s="1192"/>
      <c r="G51" s="1192"/>
      <c r="H51" s="1193"/>
      <c r="I51" s="358">
        <v>46</v>
      </c>
      <c r="J51" s="359">
        <v>46</v>
      </c>
      <c r="K51" s="359">
        <v>32</v>
      </c>
      <c r="L51" s="359">
        <v>25</v>
      </c>
      <c r="M51" s="360">
        <v>18</v>
      </c>
    </row>
    <row r="52" spans="2:13" ht="27.75" customHeight="1" x14ac:dyDescent="0.15">
      <c r="B52" s="1188"/>
      <c r="C52" s="1189"/>
      <c r="D52" s="106"/>
      <c r="E52" s="1192" t="s">
        <v>45</v>
      </c>
      <c r="F52" s="1192"/>
      <c r="G52" s="1192"/>
      <c r="H52" s="1193"/>
      <c r="I52" s="358">
        <v>7449</v>
      </c>
      <c r="J52" s="359">
        <v>7291</v>
      </c>
      <c r="K52" s="359">
        <v>7286</v>
      </c>
      <c r="L52" s="359">
        <v>7285</v>
      </c>
      <c r="M52" s="360">
        <v>7111</v>
      </c>
    </row>
    <row r="53" spans="2:13" ht="27.75" customHeight="1" thickBot="1" x14ac:dyDescent="0.2">
      <c r="B53" s="1199" t="s">
        <v>46</v>
      </c>
      <c r="C53" s="1200"/>
      <c r="D53" s="110"/>
      <c r="E53" s="1201" t="s">
        <v>47</v>
      </c>
      <c r="F53" s="1201"/>
      <c r="G53" s="1201"/>
      <c r="H53" s="1202"/>
      <c r="I53" s="361">
        <v>-2859</v>
      </c>
      <c r="J53" s="362">
        <v>-3506</v>
      </c>
      <c r="K53" s="362">
        <v>-4570</v>
      </c>
      <c r="L53" s="362">
        <v>-6128</v>
      </c>
      <c r="M53" s="363">
        <v>-6171</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MJ3Os03xTyDE+40xapsnWxJkqIEkH7teB9rMjyx6KsFGJ4zkp7P1RIwalxsTvViW4z7g7xVDiD9SepM1Mjz4NA==" saltValue="Nwzx0wuoaBq3W40X4/qBd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election activeCell="F57" sqref="F57"/>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560</v>
      </c>
      <c r="G54" s="119" t="s">
        <v>561</v>
      </c>
      <c r="H54" s="120" t="s">
        <v>562</v>
      </c>
    </row>
    <row r="55" spans="2:8" ht="52.5" customHeight="1" x14ac:dyDescent="0.15">
      <c r="B55" s="121"/>
      <c r="C55" s="1211" t="s">
        <v>50</v>
      </c>
      <c r="D55" s="1211"/>
      <c r="E55" s="1212"/>
      <c r="F55" s="122">
        <v>2702</v>
      </c>
      <c r="G55" s="122">
        <v>2794</v>
      </c>
      <c r="H55" s="123">
        <v>2640</v>
      </c>
    </row>
    <row r="56" spans="2:8" ht="52.5" customHeight="1" x14ac:dyDescent="0.15">
      <c r="B56" s="124"/>
      <c r="C56" s="1213" t="s">
        <v>51</v>
      </c>
      <c r="D56" s="1213"/>
      <c r="E56" s="1214"/>
      <c r="F56" s="125">
        <v>483</v>
      </c>
      <c r="G56" s="125">
        <v>671</v>
      </c>
      <c r="H56" s="126">
        <v>610</v>
      </c>
    </row>
    <row r="57" spans="2:8" ht="53.25" customHeight="1" x14ac:dyDescent="0.15">
      <c r="B57" s="124"/>
      <c r="C57" s="1215" t="s">
        <v>52</v>
      </c>
      <c r="D57" s="1215"/>
      <c r="E57" s="1216"/>
      <c r="F57" s="127">
        <v>4208</v>
      </c>
      <c r="G57" s="127">
        <v>5255</v>
      </c>
      <c r="H57" s="128">
        <v>5345</v>
      </c>
    </row>
    <row r="58" spans="2:8" ht="45.75" customHeight="1" x14ac:dyDescent="0.15">
      <c r="B58" s="129"/>
      <c r="C58" s="1203" t="s">
        <v>53</v>
      </c>
      <c r="D58" s="1204"/>
      <c r="E58" s="1205"/>
      <c r="F58" s="130"/>
      <c r="G58" s="130"/>
      <c r="H58" s="131"/>
    </row>
    <row r="59" spans="2:8" ht="45.75" customHeight="1" x14ac:dyDescent="0.15">
      <c r="B59" s="129"/>
      <c r="C59" s="1203" t="s">
        <v>54</v>
      </c>
      <c r="D59" s="1204"/>
      <c r="E59" s="1205"/>
      <c r="F59" s="130"/>
      <c r="G59" s="130"/>
      <c r="H59" s="131"/>
    </row>
    <row r="60" spans="2:8" ht="45.75" customHeight="1" x14ac:dyDescent="0.15">
      <c r="B60" s="129"/>
      <c r="C60" s="1203" t="s">
        <v>54</v>
      </c>
      <c r="D60" s="1204"/>
      <c r="E60" s="1205"/>
      <c r="F60" s="130"/>
      <c r="G60" s="130"/>
      <c r="H60" s="131"/>
    </row>
    <row r="61" spans="2:8" ht="45.75" customHeight="1" x14ac:dyDescent="0.15">
      <c r="B61" s="129"/>
      <c r="C61" s="1203" t="s">
        <v>54</v>
      </c>
      <c r="D61" s="1204"/>
      <c r="E61" s="1205"/>
      <c r="F61" s="130"/>
      <c r="G61" s="130"/>
      <c r="H61" s="131"/>
    </row>
    <row r="62" spans="2:8" ht="45.75" customHeight="1" thickBot="1" x14ac:dyDescent="0.2">
      <c r="B62" s="132"/>
      <c r="C62" s="1206" t="s">
        <v>54</v>
      </c>
      <c r="D62" s="1207"/>
      <c r="E62" s="1208"/>
      <c r="F62" s="133"/>
      <c r="G62" s="133"/>
      <c r="H62" s="134"/>
    </row>
    <row r="63" spans="2:8" ht="52.5" customHeight="1" thickBot="1" x14ac:dyDescent="0.2">
      <c r="B63" s="135"/>
      <c r="C63" s="1209" t="s">
        <v>55</v>
      </c>
      <c r="D63" s="1209"/>
      <c r="E63" s="1210"/>
      <c r="F63" s="136">
        <v>7394</v>
      </c>
      <c r="G63" s="136">
        <v>8720</v>
      </c>
      <c r="H63" s="137">
        <v>8596</v>
      </c>
    </row>
    <row r="64" spans="2:8" x14ac:dyDescent="0.15"/>
  </sheetData>
  <sheetProtection algorithmName="SHA-512" hashValue="ttChNFTrE4hWkLJoB7WFg8O2BSW5G0KY3ZTGAFJAvsyM45E5c9rcKl26dPQggiJR6pgthHmOGzE9v4barfD4hA==" saltValue="X2YlKU/+uZdGJ1K2lV1JR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56</v>
      </c>
      <c r="E2" s="149"/>
      <c r="F2" s="150" t="s">
        <v>555</v>
      </c>
      <c r="G2" s="151"/>
      <c r="H2" s="152"/>
    </row>
    <row r="3" spans="1:8" x14ac:dyDescent="0.15">
      <c r="A3" s="148" t="s">
        <v>548</v>
      </c>
      <c r="B3" s="153"/>
      <c r="C3" s="154"/>
      <c r="D3" s="155">
        <v>39387</v>
      </c>
      <c r="E3" s="156"/>
      <c r="F3" s="157">
        <v>47387</v>
      </c>
      <c r="G3" s="158"/>
      <c r="H3" s="159"/>
    </row>
    <row r="4" spans="1:8" x14ac:dyDescent="0.15">
      <c r="A4" s="160"/>
      <c r="B4" s="161"/>
      <c r="C4" s="162"/>
      <c r="D4" s="163">
        <v>12471</v>
      </c>
      <c r="E4" s="164"/>
      <c r="F4" s="165">
        <v>24928</v>
      </c>
      <c r="G4" s="166"/>
      <c r="H4" s="167"/>
    </row>
    <row r="5" spans="1:8" x14ac:dyDescent="0.15">
      <c r="A5" s="148" t="s">
        <v>550</v>
      </c>
      <c r="B5" s="153"/>
      <c r="C5" s="154"/>
      <c r="D5" s="155">
        <v>54597</v>
      </c>
      <c r="E5" s="156"/>
      <c r="F5" s="157">
        <v>51264</v>
      </c>
      <c r="G5" s="158"/>
      <c r="H5" s="159"/>
    </row>
    <row r="6" spans="1:8" x14ac:dyDescent="0.15">
      <c r="A6" s="160"/>
      <c r="B6" s="161"/>
      <c r="C6" s="162"/>
      <c r="D6" s="163">
        <v>12942</v>
      </c>
      <c r="E6" s="164"/>
      <c r="F6" s="165">
        <v>26040</v>
      </c>
      <c r="G6" s="166"/>
      <c r="H6" s="167"/>
    </row>
    <row r="7" spans="1:8" x14ac:dyDescent="0.15">
      <c r="A7" s="148" t="s">
        <v>551</v>
      </c>
      <c r="B7" s="153"/>
      <c r="C7" s="154"/>
      <c r="D7" s="155">
        <v>53507</v>
      </c>
      <c r="E7" s="156"/>
      <c r="F7" s="157">
        <v>52068</v>
      </c>
      <c r="G7" s="158"/>
      <c r="H7" s="159"/>
    </row>
    <row r="8" spans="1:8" x14ac:dyDescent="0.15">
      <c r="A8" s="160"/>
      <c r="B8" s="161"/>
      <c r="C8" s="162"/>
      <c r="D8" s="163">
        <v>16945</v>
      </c>
      <c r="E8" s="164"/>
      <c r="F8" s="165">
        <v>26936</v>
      </c>
      <c r="G8" s="166"/>
      <c r="H8" s="167"/>
    </row>
    <row r="9" spans="1:8" x14ac:dyDescent="0.15">
      <c r="A9" s="148" t="s">
        <v>552</v>
      </c>
      <c r="B9" s="153"/>
      <c r="C9" s="154"/>
      <c r="D9" s="155">
        <v>60428</v>
      </c>
      <c r="E9" s="156"/>
      <c r="F9" s="157">
        <v>47161</v>
      </c>
      <c r="G9" s="158"/>
      <c r="H9" s="159"/>
    </row>
    <row r="10" spans="1:8" x14ac:dyDescent="0.15">
      <c r="A10" s="160"/>
      <c r="B10" s="161"/>
      <c r="C10" s="162"/>
      <c r="D10" s="163">
        <v>23360</v>
      </c>
      <c r="E10" s="164"/>
      <c r="F10" s="165">
        <v>24595</v>
      </c>
      <c r="G10" s="166"/>
      <c r="H10" s="167"/>
    </row>
    <row r="11" spans="1:8" x14ac:dyDescent="0.15">
      <c r="A11" s="148" t="s">
        <v>553</v>
      </c>
      <c r="B11" s="153"/>
      <c r="C11" s="154"/>
      <c r="D11" s="155">
        <v>73216</v>
      </c>
      <c r="E11" s="156"/>
      <c r="F11" s="157">
        <v>43423</v>
      </c>
      <c r="G11" s="158"/>
      <c r="H11" s="159"/>
    </row>
    <row r="12" spans="1:8" x14ac:dyDescent="0.15">
      <c r="A12" s="160"/>
      <c r="B12" s="161"/>
      <c r="C12" s="168"/>
      <c r="D12" s="163">
        <v>31893</v>
      </c>
      <c r="E12" s="164"/>
      <c r="F12" s="165">
        <v>22207</v>
      </c>
      <c r="G12" s="166"/>
      <c r="H12" s="167"/>
    </row>
    <row r="13" spans="1:8" x14ac:dyDescent="0.15">
      <c r="A13" s="148"/>
      <c r="B13" s="153"/>
      <c r="C13" s="169"/>
      <c r="D13" s="170">
        <v>56227</v>
      </c>
      <c r="E13" s="171"/>
      <c r="F13" s="172">
        <v>48261</v>
      </c>
      <c r="G13" s="173"/>
      <c r="H13" s="159"/>
    </row>
    <row r="14" spans="1:8" x14ac:dyDescent="0.15">
      <c r="A14" s="160"/>
      <c r="B14" s="161"/>
      <c r="C14" s="162"/>
      <c r="D14" s="163">
        <v>19522</v>
      </c>
      <c r="E14" s="164"/>
      <c r="F14" s="165">
        <v>24941</v>
      </c>
      <c r="G14" s="166"/>
      <c r="H14" s="167"/>
    </row>
    <row r="17" spans="1:11" x14ac:dyDescent="0.15">
      <c r="A17" s="144" t="s">
        <v>57</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58</v>
      </c>
      <c r="B19" s="174">
        <f>ROUND(VALUE(SUBSTITUTE(実質収支比率等に係る経年分析!F$48,"▲","-")),2)</f>
        <v>5.52</v>
      </c>
      <c r="C19" s="174">
        <f>ROUND(VALUE(SUBSTITUTE(実質収支比率等に係る経年分析!G$48,"▲","-")),2)</f>
        <v>5.89</v>
      </c>
      <c r="D19" s="174">
        <f>ROUND(VALUE(SUBSTITUTE(実質収支比率等に係る経年分析!H$48,"▲","-")),2)</f>
        <v>6.52</v>
      </c>
      <c r="E19" s="174">
        <f>ROUND(VALUE(SUBSTITUTE(実質収支比率等に係る経年分析!I$48,"▲","-")),2)</f>
        <v>5.4</v>
      </c>
      <c r="F19" s="174">
        <f>ROUND(VALUE(SUBSTITUTE(実質収支比率等に係る経年分析!J$48,"▲","-")),2)</f>
        <v>6.97</v>
      </c>
    </row>
    <row r="20" spans="1:11" x14ac:dyDescent="0.15">
      <c r="A20" s="174" t="s">
        <v>59</v>
      </c>
      <c r="B20" s="174">
        <f>ROUND(VALUE(SUBSTITUTE(実質収支比率等に係る経年分析!F$47,"▲","-")),2)</f>
        <v>36.75</v>
      </c>
      <c r="C20" s="174">
        <f>ROUND(VALUE(SUBSTITUTE(実質収支比率等に係る経年分析!G$47,"▲","-")),2)</f>
        <v>36.28</v>
      </c>
      <c r="D20" s="174">
        <f>ROUND(VALUE(SUBSTITUTE(実質収支比率等に係る経年分析!H$47,"▲","-")),2)</f>
        <v>33.6</v>
      </c>
      <c r="E20" s="174">
        <f>ROUND(VALUE(SUBSTITUTE(実質収支比率等に係る経年分析!I$47,"▲","-")),2)</f>
        <v>32.6</v>
      </c>
      <c r="F20" s="174">
        <f>ROUND(VALUE(SUBSTITUTE(実質収支比率等に係る経年分析!J$47,"▲","-")),2)</f>
        <v>30.99</v>
      </c>
    </row>
    <row r="21" spans="1:11" x14ac:dyDescent="0.15">
      <c r="A21" s="174" t="s">
        <v>60</v>
      </c>
      <c r="B21" s="174">
        <f>IF(ISNUMBER(VALUE(SUBSTITUTE(実質収支比率等に係る経年分析!F$49,"▲","-"))),ROUND(VALUE(SUBSTITUTE(実質収支比率等に係る経年分析!F$49,"▲","-")),2),NA())</f>
        <v>0.08</v>
      </c>
      <c r="C21" s="174">
        <f>IF(ISNUMBER(VALUE(SUBSTITUTE(実質収支比率等に係る経年分析!G$49,"▲","-"))),ROUND(VALUE(SUBSTITUTE(実質収支比率等に係る経年分析!G$49,"▲","-")),2),NA())</f>
        <v>-0.35</v>
      </c>
      <c r="D21" s="174">
        <f>IF(ISNUMBER(VALUE(SUBSTITUTE(実質収支比率等に係る経年分析!H$49,"▲","-"))),ROUND(VALUE(SUBSTITUTE(実質収支比率等に係る経年分析!H$49,"▲","-")),2),NA())</f>
        <v>0.2</v>
      </c>
      <c r="E21" s="174">
        <f>IF(ISNUMBER(VALUE(SUBSTITUTE(実質収支比率等に係る経年分析!I$49,"▲","-"))),ROUND(VALUE(SUBSTITUTE(実質収支比率等に係る経年分析!I$49,"▲","-")),2),NA())</f>
        <v>0.36</v>
      </c>
      <c r="F21" s="174">
        <f>IF(ISNUMBER(VALUE(SUBSTITUTE(実質収支比率等に係る経年分析!J$49,"▲","-"))),ROUND(VALUE(SUBSTITUTE(実質収支比率等に係る経年分析!J$49,"▲","-")),2),NA())</f>
        <v>-0.27</v>
      </c>
    </row>
    <row r="24" spans="1:11" x14ac:dyDescent="0.15">
      <c r="A24" s="144" t="s">
        <v>61</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62</v>
      </c>
      <c r="C26" s="175" t="s">
        <v>63</v>
      </c>
      <c r="D26" s="175" t="s">
        <v>62</v>
      </c>
      <c r="E26" s="175" t="s">
        <v>63</v>
      </c>
      <c r="F26" s="175" t="s">
        <v>62</v>
      </c>
      <c r="G26" s="175" t="s">
        <v>63</v>
      </c>
      <c r="H26" s="175" t="s">
        <v>62</v>
      </c>
      <c r="I26" s="175" t="s">
        <v>63</v>
      </c>
      <c r="J26" s="175" t="s">
        <v>62</v>
      </c>
      <c r="K26" s="175" t="s">
        <v>63</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1.06</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0.7</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0.63</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0.46</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15">
      <c r="A30" s="175" t="e">
        <f>IF(連結実質赤字比率に係る赤字・黒字の構成分析!C$40="",NA(),連結実質赤字比率に係る赤字・黒字の構成分析!C$40)</f>
        <v>#N/A</v>
      </c>
      <c r="B30" s="175" t="e">
        <f>IF(ROUND(VALUE(SUBSTITUTE(連結実質赤字比率に係る赤字・黒字の構成分析!F$40,"▲", "-")), 2) &lt; 0, ABS(ROUND(VALUE(SUBSTITUTE(連結実質赤字比率に係る赤字・黒字の構成分析!F$40,"▲", "-")), 2)), NA())</f>
        <v>#VALUE!</v>
      </c>
      <c r="C30" s="175" t="e">
        <f>IF(ROUND(VALUE(SUBSTITUTE(連結実質赤字比率に係る赤字・黒字の構成分析!F$40,"▲", "-")), 2) &gt;= 0, ABS(ROUND(VALUE(SUBSTITUTE(連結実質赤字比率に係る赤字・黒字の構成分析!F$40,"▲", "-")), 2)), NA())</f>
        <v>#VALUE!</v>
      </c>
      <c r="D30" s="175" t="e">
        <f>IF(ROUND(VALUE(SUBSTITUTE(連結実質赤字比率に係る赤字・黒字の構成分析!G$40,"▲", "-")), 2) &lt; 0, ABS(ROUND(VALUE(SUBSTITUTE(連結実質赤字比率に係る赤字・黒字の構成分析!G$40,"▲", "-")), 2)), NA())</f>
        <v>#VALUE!</v>
      </c>
      <c r="E30" s="175" t="e">
        <f>IF(ROUND(VALUE(SUBSTITUTE(連結実質赤字比率に係る赤字・黒字の構成分析!G$40,"▲", "-")), 2) &gt;= 0, ABS(ROUND(VALUE(SUBSTITUTE(連結実質赤字比率に係る赤字・黒字の構成分析!G$40,"▲", "-")), 2)), NA())</f>
        <v>#VALUE!</v>
      </c>
      <c r="F30" s="175" t="e">
        <f>IF(ROUND(VALUE(SUBSTITUTE(連結実質赤字比率に係る赤字・黒字の構成分析!H$40,"▲", "-")), 2) &lt; 0, ABS(ROUND(VALUE(SUBSTITUTE(連結実質赤字比率に係る赤字・黒字の構成分析!H$40,"▲", "-")), 2)), NA())</f>
        <v>#VALUE!</v>
      </c>
      <c r="G30" s="175" t="e">
        <f>IF(ROUND(VALUE(SUBSTITUTE(連結実質赤字比率に係る赤字・黒字の構成分析!H$40,"▲", "-")), 2) &gt;= 0, ABS(ROUND(VALUE(SUBSTITUTE(連結実質赤字比率に係る赤字・黒字の構成分析!H$40,"▲", "-")), 2)), NA())</f>
        <v>#VALUE!</v>
      </c>
      <c r="H30" s="175" t="e">
        <f>IF(ROUND(VALUE(SUBSTITUTE(連結実質赤字比率に係る赤字・黒字の構成分析!I$40,"▲", "-")), 2) &lt; 0, ABS(ROUND(VALUE(SUBSTITUTE(連結実質赤字比率に係る赤字・黒字の構成分析!I$40,"▲", "-")), 2)), NA())</f>
        <v>#VALUE!</v>
      </c>
      <c r="I30" s="175" t="e">
        <f>IF(ROUND(VALUE(SUBSTITUTE(連結実質赤字比率に係る赤字・黒字の構成分析!I$40,"▲", "-")), 2) &gt;= 0, ABS(ROUND(VALUE(SUBSTITUTE(連結実質赤字比率に係る赤字・黒字の構成分析!I$40,"▲", "-")), 2)), NA())</f>
        <v>#VALUE!</v>
      </c>
      <c r="J30" s="175" t="e">
        <f>IF(ROUND(VALUE(SUBSTITUTE(連結実質赤字比率に係る赤字・黒字の構成分析!J$40,"▲", "-")), 2) &lt; 0, ABS(ROUND(VALUE(SUBSTITUTE(連結実質赤字比率に係る赤字・黒字の構成分析!J$40,"▲", "-")), 2)), NA())</f>
        <v>#VALUE!</v>
      </c>
      <c r="K30" s="175" t="e">
        <f>IF(ROUND(VALUE(SUBSTITUTE(連結実質赤字比率に係る赤字・黒字の構成分析!J$40,"▲", "-")), 2) &gt;= 0, ABS(ROUND(VALUE(SUBSTITUTE(連結実質赤字比率に係る赤字・黒字の構成分析!J$40,"▲", "-")), 2)), NA())</f>
        <v>#VALUE!</v>
      </c>
    </row>
    <row r="31" spans="1:11" x14ac:dyDescent="0.15">
      <c r="A31" s="175" t="e">
        <f>IF(連結実質赤字比率に係る赤字・黒字の構成分析!C$39="",NA(),連結実質赤字比率に係る赤字・黒字の構成分析!C$39)</f>
        <v>#N/A</v>
      </c>
      <c r="B31" s="175" t="e">
        <f>IF(ROUND(VALUE(SUBSTITUTE(連結実質赤字比率に係る赤字・黒字の構成分析!F$39,"▲", "-")), 2) &lt; 0, ABS(ROUND(VALUE(SUBSTITUTE(連結実質赤字比率に係る赤字・黒字の構成分析!F$39,"▲", "-")), 2)), NA())</f>
        <v>#VALUE!</v>
      </c>
      <c r="C31" s="175" t="e">
        <f>IF(ROUND(VALUE(SUBSTITUTE(連結実質赤字比率に係る赤字・黒字の構成分析!F$39,"▲", "-")), 2) &gt;= 0, ABS(ROUND(VALUE(SUBSTITUTE(連結実質赤字比率に係る赤字・黒字の構成分析!F$39,"▲", "-")), 2)), NA())</f>
        <v>#VALUE!</v>
      </c>
      <c r="D31" s="175" t="e">
        <f>IF(ROUND(VALUE(SUBSTITUTE(連結実質赤字比率に係る赤字・黒字の構成分析!G$39,"▲", "-")), 2) &lt; 0, ABS(ROUND(VALUE(SUBSTITUTE(連結実質赤字比率に係る赤字・黒字の構成分析!G$39,"▲", "-")), 2)), NA())</f>
        <v>#VALUE!</v>
      </c>
      <c r="E31" s="175" t="e">
        <f>IF(ROUND(VALUE(SUBSTITUTE(連結実質赤字比率に係る赤字・黒字の構成分析!G$39,"▲", "-")), 2) &gt;= 0, ABS(ROUND(VALUE(SUBSTITUTE(連結実質赤字比率に係る赤字・黒字の構成分析!G$39,"▲", "-")), 2)), NA())</f>
        <v>#VALUE!</v>
      </c>
      <c r="F31" s="175" t="e">
        <f>IF(ROUND(VALUE(SUBSTITUTE(連結実質赤字比率に係る赤字・黒字の構成分析!H$39,"▲", "-")), 2) &lt; 0, ABS(ROUND(VALUE(SUBSTITUTE(連結実質赤字比率に係る赤字・黒字の構成分析!H$39,"▲", "-")), 2)), NA())</f>
        <v>#VALUE!</v>
      </c>
      <c r="G31" s="175" t="e">
        <f>IF(ROUND(VALUE(SUBSTITUTE(連結実質赤字比率に係る赤字・黒字の構成分析!H$39,"▲", "-")), 2) &gt;= 0, ABS(ROUND(VALUE(SUBSTITUTE(連結実質赤字比率に係る赤字・黒字の構成分析!H$39,"▲", "-")), 2)), NA())</f>
        <v>#VALUE!</v>
      </c>
      <c r="H31" s="175" t="e">
        <f>IF(ROUND(VALUE(SUBSTITUTE(連結実質赤字比率に係る赤字・黒字の構成分析!I$39,"▲", "-")), 2) &lt; 0, ABS(ROUND(VALUE(SUBSTITUTE(連結実質赤字比率に係る赤字・黒字の構成分析!I$39,"▲", "-")), 2)), NA())</f>
        <v>#VALUE!</v>
      </c>
      <c r="I31" s="175" t="e">
        <f>IF(ROUND(VALUE(SUBSTITUTE(連結実質赤字比率に係る赤字・黒字の構成分析!I$39,"▲", "-")), 2) &gt;= 0, ABS(ROUND(VALUE(SUBSTITUTE(連結実質赤字比率に係る赤字・黒字の構成分析!I$39,"▲", "-")), 2)), NA())</f>
        <v>#VALUE!</v>
      </c>
      <c r="J31" s="175" t="e">
        <f>IF(ROUND(VALUE(SUBSTITUTE(連結実質赤字比率に係る赤字・黒字の構成分析!J$39,"▲", "-")), 2) &lt; 0, ABS(ROUND(VALUE(SUBSTITUTE(連結実質赤字比率に係る赤字・黒字の構成分析!J$39,"▲", "-")), 2)), NA())</f>
        <v>#VALUE!</v>
      </c>
      <c r="K31" s="175" t="e">
        <f>IF(ROUND(VALUE(SUBSTITUTE(連結実質赤字比率に係る赤字・黒字の構成分析!J$39,"▲", "-")), 2) &gt;= 0, ABS(ROUND(VALUE(SUBSTITUTE(連結実質赤字比率に係る赤字・黒字の構成分析!J$39,"▲", "-")), 2)), NA())</f>
        <v>#VALUE!</v>
      </c>
    </row>
    <row r="32" spans="1:11" x14ac:dyDescent="0.15">
      <c r="A32" s="175" t="str">
        <f>IF(連結実質赤字比率に係る赤字・黒字の構成分析!C$38="",NA(),連結実質赤字比率に係る赤字・黒字の構成分析!C$38)</f>
        <v>後期高齢者医療特別会計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0.01</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0.05</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0.08</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0.05</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0.11</v>
      </c>
    </row>
    <row r="33" spans="1:16" x14ac:dyDescent="0.15">
      <c r="A33" s="175" t="str">
        <f>IF(連結実質赤字比率に係る赤字・黒字の構成分析!C$37="",NA(),連結実質赤字比率に係る赤字・黒字の構成分析!C$37)</f>
        <v>下水道事業会計</v>
      </c>
      <c r="B33" s="175" t="e">
        <f>IF(ROUND(VALUE(SUBSTITUTE(連結実質赤字比率に係る赤字・黒字の構成分析!F$37,"▲", "-")), 2) &lt; 0, ABS(ROUND(VALUE(SUBSTITUTE(連結実質赤字比率に係る赤字・黒字の構成分析!F$37,"▲", "-")), 2)), NA())</f>
        <v>#VALUE!</v>
      </c>
      <c r="C33" s="175" t="e">
        <f>IF(ROUND(VALUE(SUBSTITUTE(連結実質赤字比率に係る赤字・黒字の構成分析!F$37,"▲", "-")), 2) &gt;= 0, ABS(ROUND(VALUE(SUBSTITUTE(連結実質赤字比率に係る赤字・黒字の構成分析!F$37,"▲", "-")), 2)), NA())</f>
        <v>#VALUE!</v>
      </c>
      <c r="D33" s="175" t="e">
        <f>IF(ROUND(VALUE(SUBSTITUTE(連結実質赤字比率に係る赤字・黒字の構成分析!G$37,"▲", "-")), 2) &lt; 0, ABS(ROUND(VALUE(SUBSTITUTE(連結実質赤字比率に係る赤字・黒字の構成分析!G$37,"▲", "-")), 2)), NA())</f>
        <v>#VALUE!</v>
      </c>
      <c r="E33" s="175" t="e">
        <f>IF(ROUND(VALUE(SUBSTITUTE(連結実質赤字比率に係る赤字・黒字の構成分析!G$37,"▲", "-")), 2) &gt;= 0, ABS(ROUND(VALUE(SUBSTITUTE(連結実質赤字比率に係る赤字・黒字の構成分析!G$37,"▲", "-")), 2)), NA())</f>
        <v>#VALUE!</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0.59</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0.81</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1.03</v>
      </c>
    </row>
    <row r="34" spans="1:16" x14ac:dyDescent="0.15">
      <c r="A34" s="175" t="str">
        <f>IF(連結実質赤字比率に係る赤字・黒字の構成分析!C$36="",NA(),連結実質赤字比率に係る赤字・黒字の構成分析!C$36)</f>
        <v>国民健康保険特別会計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3.69</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2.8</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3.25</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5.12</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3.56</v>
      </c>
    </row>
    <row r="35" spans="1:16" x14ac:dyDescent="0.15">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5.39</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5.5</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5.88</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4.93</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6.97</v>
      </c>
    </row>
    <row r="36" spans="1:16" x14ac:dyDescent="0.15">
      <c r="A36" s="175" t="str">
        <f>IF(連結実質赤字比率に係る赤字・黒字の構成分析!C$34="",NA(),連結実質赤字比率に係る赤字・黒字の構成分析!C$34)</f>
        <v>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12.04</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11.58</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10.97</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13.25</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13.81</v>
      </c>
    </row>
    <row r="39" spans="1:16" x14ac:dyDescent="0.15">
      <c r="A39" s="144" t="s">
        <v>64</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65</v>
      </c>
      <c r="C41" s="176"/>
      <c r="D41" s="176" t="s">
        <v>66</v>
      </c>
      <c r="E41" s="176" t="s">
        <v>65</v>
      </c>
      <c r="F41" s="176"/>
      <c r="G41" s="176" t="s">
        <v>66</v>
      </c>
      <c r="H41" s="176" t="s">
        <v>65</v>
      </c>
      <c r="I41" s="176"/>
      <c r="J41" s="176" t="s">
        <v>66</v>
      </c>
      <c r="K41" s="176" t="s">
        <v>65</v>
      </c>
      <c r="L41" s="176"/>
      <c r="M41" s="176" t="s">
        <v>66</v>
      </c>
      <c r="N41" s="176" t="s">
        <v>65</v>
      </c>
      <c r="O41" s="176"/>
      <c r="P41" s="176" t="s">
        <v>66</v>
      </c>
    </row>
    <row r="42" spans="1:16" x14ac:dyDescent="0.15">
      <c r="A42" s="176" t="s">
        <v>67</v>
      </c>
      <c r="B42" s="176"/>
      <c r="C42" s="176"/>
      <c r="D42" s="176">
        <f>'実質公債費比率（分子）の構造'!K$52</f>
        <v>657</v>
      </c>
      <c r="E42" s="176"/>
      <c r="F42" s="176"/>
      <c r="G42" s="176">
        <f>'実質公債費比率（分子）の構造'!L$52</f>
        <v>652</v>
      </c>
      <c r="H42" s="176"/>
      <c r="I42" s="176"/>
      <c r="J42" s="176">
        <f>'実質公債費比率（分子）の構造'!M$52</f>
        <v>651</v>
      </c>
      <c r="K42" s="176"/>
      <c r="L42" s="176"/>
      <c r="M42" s="176">
        <f>'実質公債費比率（分子）の構造'!N$52</f>
        <v>648</v>
      </c>
      <c r="N42" s="176"/>
      <c r="O42" s="176"/>
      <c r="P42" s="176">
        <f>'実質公債費比率（分子）の構造'!O$52</f>
        <v>645</v>
      </c>
    </row>
    <row r="43" spans="1:16" x14ac:dyDescent="0.15">
      <c r="A43" s="176" t="s">
        <v>68</v>
      </c>
      <c r="B43" s="176">
        <f>'実質公債費比率（分子）の構造'!K$51</f>
        <v>0</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69</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15">
      <c r="A45" s="176" t="s">
        <v>70</v>
      </c>
      <c r="B45" s="176">
        <f>'実質公債費比率（分子）の構造'!K$49</f>
        <v>84</v>
      </c>
      <c r="C45" s="176"/>
      <c r="D45" s="176"/>
      <c r="E45" s="176">
        <f>'実質公債費比率（分子）の構造'!L$49</f>
        <v>101</v>
      </c>
      <c r="F45" s="176"/>
      <c r="G45" s="176"/>
      <c r="H45" s="176">
        <f>'実質公債費比率（分子）の構造'!M$49</f>
        <v>135</v>
      </c>
      <c r="I45" s="176"/>
      <c r="J45" s="176"/>
      <c r="K45" s="176">
        <f>'実質公債費比率（分子）の構造'!N$49</f>
        <v>110</v>
      </c>
      <c r="L45" s="176"/>
      <c r="M45" s="176"/>
      <c r="N45" s="176">
        <f>'実質公債費比率（分子）の構造'!O$49</f>
        <v>111</v>
      </c>
      <c r="O45" s="176"/>
      <c r="P45" s="176"/>
    </row>
    <row r="46" spans="1:16" x14ac:dyDescent="0.15">
      <c r="A46" s="176" t="s">
        <v>71</v>
      </c>
      <c r="B46" s="176">
        <f>'実質公債費比率（分子）の構造'!K$48</f>
        <v>82</v>
      </c>
      <c r="C46" s="176"/>
      <c r="D46" s="176"/>
      <c r="E46" s="176">
        <f>'実質公債費比率（分子）の構造'!L$48</f>
        <v>92</v>
      </c>
      <c r="F46" s="176"/>
      <c r="G46" s="176"/>
      <c r="H46" s="176">
        <f>'実質公債費比率（分子）の構造'!M$48</f>
        <v>52</v>
      </c>
      <c r="I46" s="176"/>
      <c r="J46" s="176"/>
      <c r="K46" s="176">
        <f>'実質公債費比率（分子）の構造'!N$48</f>
        <v>60</v>
      </c>
      <c r="L46" s="176"/>
      <c r="M46" s="176"/>
      <c r="N46" s="176">
        <f>'実質公債費比率（分子）の構造'!O$48</f>
        <v>67</v>
      </c>
      <c r="O46" s="176"/>
      <c r="P46" s="176"/>
    </row>
    <row r="47" spans="1:16" x14ac:dyDescent="0.15">
      <c r="A47" s="176" t="s">
        <v>72</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73</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74</v>
      </c>
      <c r="B49" s="176">
        <f>'実質公債費比率（分子）の構造'!K$45</f>
        <v>709</v>
      </c>
      <c r="C49" s="176"/>
      <c r="D49" s="176"/>
      <c r="E49" s="176">
        <f>'実質公債費比率（分子）の構造'!L$45</f>
        <v>775</v>
      </c>
      <c r="F49" s="176"/>
      <c r="G49" s="176"/>
      <c r="H49" s="176">
        <f>'実質公債費比率（分子）の構造'!M$45</f>
        <v>814</v>
      </c>
      <c r="I49" s="176"/>
      <c r="J49" s="176"/>
      <c r="K49" s="176">
        <f>'実質公債費比率（分子）の構造'!N$45</f>
        <v>827</v>
      </c>
      <c r="L49" s="176"/>
      <c r="M49" s="176"/>
      <c r="N49" s="176">
        <f>'実質公債費比率（分子）の構造'!O$45</f>
        <v>800</v>
      </c>
      <c r="O49" s="176"/>
      <c r="P49" s="176"/>
    </row>
    <row r="50" spans="1:16" x14ac:dyDescent="0.15">
      <c r="A50" s="176" t="s">
        <v>75</v>
      </c>
      <c r="B50" s="176" t="e">
        <f>NA()</f>
        <v>#N/A</v>
      </c>
      <c r="C50" s="176">
        <f>IF(ISNUMBER('実質公債費比率（分子）の構造'!K$53),'実質公債費比率（分子）の構造'!K$53,NA())</f>
        <v>218</v>
      </c>
      <c r="D50" s="176" t="e">
        <f>NA()</f>
        <v>#N/A</v>
      </c>
      <c r="E50" s="176" t="e">
        <f>NA()</f>
        <v>#N/A</v>
      </c>
      <c r="F50" s="176">
        <f>IF(ISNUMBER('実質公債費比率（分子）の構造'!L$53),'実質公債費比率（分子）の構造'!L$53,NA())</f>
        <v>316</v>
      </c>
      <c r="G50" s="176" t="e">
        <f>NA()</f>
        <v>#N/A</v>
      </c>
      <c r="H50" s="176" t="e">
        <f>NA()</f>
        <v>#N/A</v>
      </c>
      <c r="I50" s="176">
        <f>IF(ISNUMBER('実質公債費比率（分子）の構造'!M$53),'実質公債費比率（分子）の構造'!M$53,NA())</f>
        <v>350</v>
      </c>
      <c r="J50" s="176" t="e">
        <f>NA()</f>
        <v>#N/A</v>
      </c>
      <c r="K50" s="176" t="e">
        <f>NA()</f>
        <v>#N/A</v>
      </c>
      <c r="L50" s="176">
        <f>IF(ISNUMBER('実質公債費比率（分子）の構造'!N$53),'実質公債費比率（分子）の構造'!N$53,NA())</f>
        <v>349</v>
      </c>
      <c r="M50" s="176" t="e">
        <f>NA()</f>
        <v>#N/A</v>
      </c>
      <c r="N50" s="176" t="e">
        <f>NA()</f>
        <v>#N/A</v>
      </c>
      <c r="O50" s="176">
        <f>IF(ISNUMBER('実質公債費比率（分子）の構造'!O$53),'実質公債費比率（分子）の構造'!O$53,NA())</f>
        <v>333</v>
      </c>
      <c r="P50" s="176" t="e">
        <f>NA()</f>
        <v>#N/A</v>
      </c>
    </row>
    <row r="53" spans="1:16" x14ac:dyDescent="0.15">
      <c r="A53" s="144" t="s">
        <v>76</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77</v>
      </c>
      <c r="C55" s="175"/>
      <c r="D55" s="175" t="s">
        <v>78</v>
      </c>
      <c r="E55" s="175" t="s">
        <v>77</v>
      </c>
      <c r="F55" s="175"/>
      <c r="G55" s="175" t="s">
        <v>78</v>
      </c>
      <c r="H55" s="175" t="s">
        <v>77</v>
      </c>
      <c r="I55" s="175"/>
      <c r="J55" s="175" t="s">
        <v>78</v>
      </c>
      <c r="K55" s="175" t="s">
        <v>77</v>
      </c>
      <c r="L55" s="175"/>
      <c r="M55" s="175" t="s">
        <v>78</v>
      </c>
      <c r="N55" s="175" t="s">
        <v>77</v>
      </c>
      <c r="O55" s="175"/>
      <c r="P55" s="175" t="s">
        <v>78</v>
      </c>
    </row>
    <row r="56" spans="1:16" x14ac:dyDescent="0.15">
      <c r="A56" s="175" t="s">
        <v>45</v>
      </c>
      <c r="B56" s="175"/>
      <c r="C56" s="175"/>
      <c r="D56" s="175">
        <f>'将来負担比率（分子）の構造'!I$52</f>
        <v>7449</v>
      </c>
      <c r="E56" s="175"/>
      <c r="F56" s="175"/>
      <c r="G56" s="175">
        <f>'将来負担比率（分子）の構造'!J$52</f>
        <v>7291</v>
      </c>
      <c r="H56" s="175"/>
      <c r="I56" s="175"/>
      <c r="J56" s="175">
        <f>'将来負担比率（分子）の構造'!K$52</f>
        <v>7286</v>
      </c>
      <c r="K56" s="175"/>
      <c r="L56" s="175"/>
      <c r="M56" s="175">
        <f>'将来負担比率（分子）の構造'!L$52</f>
        <v>7285</v>
      </c>
      <c r="N56" s="175"/>
      <c r="O56" s="175"/>
      <c r="P56" s="175">
        <f>'将来負担比率（分子）の構造'!M$52</f>
        <v>7111</v>
      </c>
    </row>
    <row r="57" spans="1:16" x14ac:dyDescent="0.15">
      <c r="A57" s="175" t="s">
        <v>44</v>
      </c>
      <c r="B57" s="175"/>
      <c r="C57" s="175"/>
      <c r="D57" s="175">
        <f>'将来負担比率（分子）の構造'!I$51</f>
        <v>46</v>
      </c>
      <c r="E57" s="175"/>
      <c r="F57" s="175"/>
      <c r="G57" s="175">
        <f>'将来負担比率（分子）の構造'!J$51</f>
        <v>46</v>
      </c>
      <c r="H57" s="175"/>
      <c r="I57" s="175"/>
      <c r="J57" s="175">
        <f>'将来負担比率（分子）の構造'!K$51</f>
        <v>32</v>
      </c>
      <c r="K57" s="175"/>
      <c r="L57" s="175"/>
      <c r="M57" s="175">
        <f>'将来負担比率（分子）の構造'!L$51</f>
        <v>25</v>
      </c>
      <c r="N57" s="175"/>
      <c r="O57" s="175"/>
      <c r="P57" s="175">
        <f>'将来負担比率（分子）の構造'!M$51</f>
        <v>18</v>
      </c>
    </row>
    <row r="58" spans="1:16" x14ac:dyDescent="0.15">
      <c r="A58" s="175" t="s">
        <v>43</v>
      </c>
      <c r="B58" s="175"/>
      <c r="C58" s="175"/>
      <c r="D58" s="175">
        <f>'将来負担比率（分子）の構造'!I$50</f>
        <v>7185</v>
      </c>
      <c r="E58" s="175"/>
      <c r="F58" s="175"/>
      <c r="G58" s="175">
        <f>'将来負担比率（分子）の構造'!J$50</f>
        <v>8009</v>
      </c>
      <c r="H58" s="175"/>
      <c r="I58" s="175"/>
      <c r="J58" s="175">
        <f>'将来負担比率（分子）の構造'!K$50</f>
        <v>8482</v>
      </c>
      <c r="K58" s="175"/>
      <c r="L58" s="175"/>
      <c r="M58" s="175">
        <f>'将来負担比率（分子）の構造'!L$50</f>
        <v>9562</v>
      </c>
      <c r="N58" s="175"/>
      <c r="O58" s="175"/>
      <c r="P58" s="175">
        <f>'将来負担比率（分子）の構造'!M$50</f>
        <v>9256</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37</v>
      </c>
      <c r="B62" s="175">
        <f>'将来負担比率（分子）の構造'!I$45</f>
        <v>471</v>
      </c>
      <c r="C62" s="175"/>
      <c r="D62" s="175"/>
      <c r="E62" s="175">
        <f>'将来負担比率（分子）の構造'!J$45</f>
        <v>453</v>
      </c>
      <c r="F62" s="175"/>
      <c r="G62" s="175"/>
      <c r="H62" s="175">
        <f>'将来負担比率（分子）の構造'!K$45</f>
        <v>330</v>
      </c>
      <c r="I62" s="175"/>
      <c r="J62" s="175"/>
      <c r="K62" s="175">
        <f>'将来負担比率（分子）の構造'!L$45</f>
        <v>236</v>
      </c>
      <c r="L62" s="175"/>
      <c r="M62" s="175"/>
      <c r="N62" s="175">
        <f>'将来負担比率（分子）の構造'!M$45</f>
        <v>286</v>
      </c>
      <c r="O62" s="175"/>
      <c r="P62" s="175"/>
    </row>
    <row r="63" spans="1:16" x14ac:dyDescent="0.15">
      <c r="A63" s="175" t="s">
        <v>36</v>
      </c>
      <c r="B63" s="175">
        <f>'将来負担比率（分子）の構造'!I$44</f>
        <v>866</v>
      </c>
      <c r="C63" s="175"/>
      <c r="D63" s="175"/>
      <c r="E63" s="175">
        <f>'将来負担比率（分子）の構造'!J$44</f>
        <v>1197</v>
      </c>
      <c r="F63" s="175"/>
      <c r="G63" s="175"/>
      <c r="H63" s="175">
        <f>'将来負担比率（分子）の構造'!K$44</f>
        <v>1102</v>
      </c>
      <c r="I63" s="175"/>
      <c r="J63" s="175"/>
      <c r="K63" s="175">
        <f>'将来負担比率（分子）の構造'!L$44</f>
        <v>954</v>
      </c>
      <c r="L63" s="175"/>
      <c r="M63" s="175"/>
      <c r="N63" s="175">
        <f>'将来負担比率（分子）の構造'!M$44</f>
        <v>803</v>
      </c>
      <c r="O63" s="175"/>
      <c r="P63" s="175"/>
    </row>
    <row r="64" spans="1:16" x14ac:dyDescent="0.15">
      <c r="A64" s="175" t="s">
        <v>35</v>
      </c>
      <c r="B64" s="175">
        <f>'将来負担比率（分子）の構造'!I$43</f>
        <v>1525</v>
      </c>
      <c r="C64" s="175"/>
      <c r="D64" s="175"/>
      <c r="E64" s="175">
        <f>'将来負担比率（分子）の構造'!J$43</f>
        <v>1482</v>
      </c>
      <c r="F64" s="175"/>
      <c r="G64" s="175"/>
      <c r="H64" s="175">
        <f>'将来負担比率（分子）の構造'!K$43</f>
        <v>1220</v>
      </c>
      <c r="I64" s="175"/>
      <c r="J64" s="175"/>
      <c r="K64" s="175">
        <f>'将来負担比率（分子）の構造'!L$43</f>
        <v>1048</v>
      </c>
      <c r="L64" s="175"/>
      <c r="M64" s="175"/>
      <c r="N64" s="175">
        <f>'将来負担比率（分子）の構造'!M$43</f>
        <v>907</v>
      </c>
      <c r="O64" s="175"/>
      <c r="P64" s="175"/>
    </row>
    <row r="65" spans="1:16" x14ac:dyDescent="0.15">
      <c r="A65" s="175" t="s">
        <v>34</v>
      </c>
      <c r="B65" s="175" t="str">
        <f>'将来負担比率（分子）の構造'!I$42</f>
        <v>-</v>
      </c>
      <c r="C65" s="175"/>
      <c r="D65" s="175"/>
      <c r="E65" s="175">
        <f>'将来負担比率（分子）の構造'!J$42</f>
        <v>7</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15">
      <c r="A66" s="175" t="s">
        <v>33</v>
      </c>
      <c r="B66" s="175">
        <f>'将来負担比率（分子）の構造'!I$41</f>
        <v>8959</v>
      </c>
      <c r="C66" s="175"/>
      <c r="D66" s="175"/>
      <c r="E66" s="175">
        <f>'将来負担比率（分子）の構造'!J$41</f>
        <v>8702</v>
      </c>
      <c r="F66" s="175"/>
      <c r="G66" s="175"/>
      <c r="H66" s="175">
        <f>'将来負担比率（分子）の構造'!K$41</f>
        <v>8579</v>
      </c>
      <c r="I66" s="175"/>
      <c r="J66" s="175"/>
      <c r="K66" s="175">
        <f>'将来負担比率（分子）の構造'!L$41</f>
        <v>8507</v>
      </c>
      <c r="L66" s="175"/>
      <c r="M66" s="175"/>
      <c r="N66" s="175">
        <f>'将来負担比率（分子）の構造'!M$41</f>
        <v>8218</v>
      </c>
      <c r="O66" s="175"/>
      <c r="P66" s="175"/>
    </row>
    <row r="67" spans="1:16" x14ac:dyDescent="0.15">
      <c r="A67" s="175" t="s">
        <v>79</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15">
      <c r="A70" s="177" t="s">
        <v>80</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81</v>
      </c>
      <c r="B72" s="179">
        <f>基金残高に係る経年分析!F55</f>
        <v>2702</v>
      </c>
      <c r="C72" s="179">
        <f>基金残高に係る経年分析!G55</f>
        <v>2794</v>
      </c>
      <c r="D72" s="179">
        <f>基金残高に係る経年分析!H55</f>
        <v>2640</v>
      </c>
    </row>
    <row r="73" spans="1:16" x14ac:dyDescent="0.15">
      <c r="A73" s="178" t="s">
        <v>82</v>
      </c>
      <c r="B73" s="179">
        <f>基金残高に係る経年分析!F56</f>
        <v>483</v>
      </c>
      <c r="C73" s="179">
        <f>基金残高に係る経年分析!G56</f>
        <v>671</v>
      </c>
      <c r="D73" s="179">
        <f>基金残高に係る経年分析!H56</f>
        <v>610</v>
      </c>
    </row>
    <row r="74" spans="1:16" x14ac:dyDescent="0.15">
      <c r="A74" s="178" t="s">
        <v>83</v>
      </c>
      <c r="B74" s="179">
        <f>基金残高に係る経年分析!F57</f>
        <v>4208</v>
      </c>
      <c r="C74" s="179">
        <f>基金残高に係る経年分析!G57</f>
        <v>5255</v>
      </c>
      <c r="D74" s="179">
        <f>基金残高に係る経年分析!H57</f>
        <v>5345</v>
      </c>
    </row>
  </sheetData>
  <sheetProtection algorithmName="SHA-512" hashValue="yV4Ko+7cn36ylo6/FqK+hKtwbWw9g4jygnJMzjViKH/tEIr3OPGV8lO5Dhu1BIgeuuJiwFzU3q+lfTyZxKEHeA==" saltValue="DZ2wYLIztEA/mKGGhQFZu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85" zoomScaleNormal="85"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222</v>
      </c>
      <c r="DI1" s="603"/>
      <c r="DJ1" s="603"/>
      <c r="DK1" s="603"/>
      <c r="DL1" s="603"/>
      <c r="DM1" s="603"/>
      <c r="DN1" s="604"/>
      <c r="DO1" s="214"/>
      <c r="DP1" s="602" t="s">
        <v>223</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15">
      <c r="B2" s="215" t="s">
        <v>224</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05" t="s">
        <v>225</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226</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227</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5" t="s">
        <v>1</v>
      </c>
      <c r="C4" s="606"/>
      <c r="D4" s="606"/>
      <c r="E4" s="606"/>
      <c r="F4" s="606"/>
      <c r="G4" s="606"/>
      <c r="H4" s="606"/>
      <c r="I4" s="606"/>
      <c r="J4" s="606"/>
      <c r="K4" s="606"/>
      <c r="L4" s="606"/>
      <c r="M4" s="606"/>
      <c r="N4" s="606"/>
      <c r="O4" s="606"/>
      <c r="P4" s="606"/>
      <c r="Q4" s="607"/>
      <c r="R4" s="605" t="s">
        <v>228</v>
      </c>
      <c r="S4" s="606"/>
      <c r="T4" s="606"/>
      <c r="U4" s="606"/>
      <c r="V4" s="606"/>
      <c r="W4" s="606"/>
      <c r="X4" s="606"/>
      <c r="Y4" s="607"/>
      <c r="Z4" s="605" t="s">
        <v>229</v>
      </c>
      <c r="AA4" s="606"/>
      <c r="AB4" s="606"/>
      <c r="AC4" s="607"/>
      <c r="AD4" s="605" t="s">
        <v>230</v>
      </c>
      <c r="AE4" s="606"/>
      <c r="AF4" s="606"/>
      <c r="AG4" s="606"/>
      <c r="AH4" s="606"/>
      <c r="AI4" s="606"/>
      <c r="AJ4" s="606"/>
      <c r="AK4" s="607"/>
      <c r="AL4" s="605" t="s">
        <v>229</v>
      </c>
      <c r="AM4" s="606"/>
      <c r="AN4" s="606"/>
      <c r="AO4" s="607"/>
      <c r="AP4" s="608" t="s">
        <v>231</v>
      </c>
      <c r="AQ4" s="608"/>
      <c r="AR4" s="608"/>
      <c r="AS4" s="608"/>
      <c r="AT4" s="608"/>
      <c r="AU4" s="608"/>
      <c r="AV4" s="608"/>
      <c r="AW4" s="608"/>
      <c r="AX4" s="608"/>
      <c r="AY4" s="608"/>
      <c r="AZ4" s="608"/>
      <c r="BA4" s="608"/>
      <c r="BB4" s="608"/>
      <c r="BC4" s="608"/>
      <c r="BD4" s="608"/>
      <c r="BE4" s="608"/>
      <c r="BF4" s="608"/>
      <c r="BG4" s="608" t="s">
        <v>232</v>
      </c>
      <c r="BH4" s="608"/>
      <c r="BI4" s="608"/>
      <c r="BJ4" s="608"/>
      <c r="BK4" s="608"/>
      <c r="BL4" s="608"/>
      <c r="BM4" s="608"/>
      <c r="BN4" s="608"/>
      <c r="BO4" s="608" t="s">
        <v>229</v>
      </c>
      <c r="BP4" s="608"/>
      <c r="BQ4" s="608"/>
      <c r="BR4" s="608"/>
      <c r="BS4" s="608" t="s">
        <v>233</v>
      </c>
      <c r="BT4" s="608"/>
      <c r="BU4" s="608"/>
      <c r="BV4" s="608"/>
      <c r="BW4" s="608"/>
      <c r="BX4" s="608"/>
      <c r="BY4" s="608"/>
      <c r="BZ4" s="608"/>
      <c r="CA4" s="608"/>
      <c r="CB4" s="608"/>
      <c r="CD4" s="605" t="s">
        <v>234</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15">
      <c r="B5" s="609" t="s">
        <v>235</v>
      </c>
      <c r="C5" s="610"/>
      <c r="D5" s="610"/>
      <c r="E5" s="610"/>
      <c r="F5" s="610"/>
      <c r="G5" s="610"/>
      <c r="H5" s="610"/>
      <c r="I5" s="610"/>
      <c r="J5" s="610"/>
      <c r="K5" s="610"/>
      <c r="L5" s="610"/>
      <c r="M5" s="610"/>
      <c r="N5" s="610"/>
      <c r="O5" s="610"/>
      <c r="P5" s="610"/>
      <c r="Q5" s="611"/>
      <c r="R5" s="612">
        <v>4795093</v>
      </c>
      <c r="S5" s="613"/>
      <c r="T5" s="613"/>
      <c r="U5" s="613"/>
      <c r="V5" s="613"/>
      <c r="W5" s="613"/>
      <c r="X5" s="613"/>
      <c r="Y5" s="614"/>
      <c r="Z5" s="615">
        <v>22.4</v>
      </c>
      <c r="AA5" s="615"/>
      <c r="AB5" s="615"/>
      <c r="AC5" s="615"/>
      <c r="AD5" s="616">
        <v>4795093</v>
      </c>
      <c r="AE5" s="616"/>
      <c r="AF5" s="616"/>
      <c r="AG5" s="616"/>
      <c r="AH5" s="616"/>
      <c r="AI5" s="616"/>
      <c r="AJ5" s="616"/>
      <c r="AK5" s="616"/>
      <c r="AL5" s="617">
        <v>49.6</v>
      </c>
      <c r="AM5" s="618"/>
      <c r="AN5" s="618"/>
      <c r="AO5" s="619"/>
      <c r="AP5" s="609" t="s">
        <v>236</v>
      </c>
      <c r="AQ5" s="610"/>
      <c r="AR5" s="610"/>
      <c r="AS5" s="610"/>
      <c r="AT5" s="610"/>
      <c r="AU5" s="610"/>
      <c r="AV5" s="610"/>
      <c r="AW5" s="610"/>
      <c r="AX5" s="610"/>
      <c r="AY5" s="610"/>
      <c r="AZ5" s="610"/>
      <c r="BA5" s="610"/>
      <c r="BB5" s="610"/>
      <c r="BC5" s="610"/>
      <c r="BD5" s="610"/>
      <c r="BE5" s="610"/>
      <c r="BF5" s="611"/>
      <c r="BG5" s="623">
        <v>4795093</v>
      </c>
      <c r="BH5" s="624"/>
      <c r="BI5" s="624"/>
      <c r="BJ5" s="624"/>
      <c r="BK5" s="624"/>
      <c r="BL5" s="624"/>
      <c r="BM5" s="624"/>
      <c r="BN5" s="625"/>
      <c r="BO5" s="626">
        <v>100</v>
      </c>
      <c r="BP5" s="626"/>
      <c r="BQ5" s="626"/>
      <c r="BR5" s="626"/>
      <c r="BS5" s="627" t="s">
        <v>237</v>
      </c>
      <c r="BT5" s="627"/>
      <c r="BU5" s="627"/>
      <c r="BV5" s="627"/>
      <c r="BW5" s="627"/>
      <c r="BX5" s="627"/>
      <c r="BY5" s="627"/>
      <c r="BZ5" s="627"/>
      <c r="CA5" s="627"/>
      <c r="CB5" s="631"/>
      <c r="CD5" s="605" t="s">
        <v>231</v>
      </c>
      <c r="CE5" s="606"/>
      <c r="CF5" s="606"/>
      <c r="CG5" s="606"/>
      <c r="CH5" s="606"/>
      <c r="CI5" s="606"/>
      <c r="CJ5" s="606"/>
      <c r="CK5" s="606"/>
      <c r="CL5" s="606"/>
      <c r="CM5" s="606"/>
      <c r="CN5" s="606"/>
      <c r="CO5" s="606"/>
      <c r="CP5" s="606"/>
      <c r="CQ5" s="607"/>
      <c r="CR5" s="605" t="s">
        <v>238</v>
      </c>
      <c r="CS5" s="606"/>
      <c r="CT5" s="606"/>
      <c r="CU5" s="606"/>
      <c r="CV5" s="606"/>
      <c r="CW5" s="606"/>
      <c r="CX5" s="606"/>
      <c r="CY5" s="607"/>
      <c r="CZ5" s="605" t="s">
        <v>229</v>
      </c>
      <c r="DA5" s="606"/>
      <c r="DB5" s="606"/>
      <c r="DC5" s="607"/>
      <c r="DD5" s="605" t="s">
        <v>239</v>
      </c>
      <c r="DE5" s="606"/>
      <c r="DF5" s="606"/>
      <c r="DG5" s="606"/>
      <c r="DH5" s="606"/>
      <c r="DI5" s="606"/>
      <c r="DJ5" s="606"/>
      <c r="DK5" s="606"/>
      <c r="DL5" s="606"/>
      <c r="DM5" s="606"/>
      <c r="DN5" s="606"/>
      <c r="DO5" s="606"/>
      <c r="DP5" s="607"/>
      <c r="DQ5" s="605" t="s">
        <v>240</v>
      </c>
      <c r="DR5" s="606"/>
      <c r="DS5" s="606"/>
      <c r="DT5" s="606"/>
      <c r="DU5" s="606"/>
      <c r="DV5" s="606"/>
      <c r="DW5" s="606"/>
      <c r="DX5" s="606"/>
      <c r="DY5" s="606"/>
      <c r="DZ5" s="606"/>
      <c r="EA5" s="606"/>
      <c r="EB5" s="606"/>
      <c r="EC5" s="607"/>
    </row>
    <row r="6" spans="2:143" ht="11.25" customHeight="1" x14ac:dyDescent="0.15">
      <c r="B6" s="620" t="s">
        <v>241</v>
      </c>
      <c r="C6" s="621"/>
      <c r="D6" s="621"/>
      <c r="E6" s="621"/>
      <c r="F6" s="621"/>
      <c r="G6" s="621"/>
      <c r="H6" s="621"/>
      <c r="I6" s="621"/>
      <c r="J6" s="621"/>
      <c r="K6" s="621"/>
      <c r="L6" s="621"/>
      <c r="M6" s="621"/>
      <c r="N6" s="621"/>
      <c r="O6" s="621"/>
      <c r="P6" s="621"/>
      <c r="Q6" s="622"/>
      <c r="R6" s="623">
        <v>87465</v>
      </c>
      <c r="S6" s="624"/>
      <c r="T6" s="624"/>
      <c r="U6" s="624"/>
      <c r="V6" s="624"/>
      <c r="W6" s="624"/>
      <c r="X6" s="624"/>
      <c r="Y6" s="625"/>
      <c r="Z6" s="626">
        <v>0.4</v>
      </c>
      <c r="AA6" s="626"/>
      <c r="AB6" s="626"/>
      <c r="AC6" s="626"/>
      <c r="AD6" s="627">
        <v>87465</v>
      </c>
      <c r="AE6" s="627"/>
      <c r="AF6" s="627"/>
      <c r="AG6" s="627"/>
      <c r="AH6" s="627"/>
      <c r="AI6" s="627"/>
      <c r="AJ6" s="627"/>
      <c r="AK6" s="627"/>
      <c r="AL6" s="628">
        <v>0.9</v>
      </c>
      <c r="AM6" s="629"/>
      <c r="AN6" s="629"/>
      <c r="AO6" s="630"/>
      <c r="AP6" s="620" t="s">
        <v>242</v>
      </c>
      <c r="AQ6" s="621"/>
      <c r="AR6" s="621"/>
      <c r="AS6" s="621"/>
      <c r="AT6" s="621"/>
      <c r="AU6" s="621"/>
      <c r="AV6" s="621"/>
      <c r="AW6" s="621"/>
      <c r="AX6" s="621"/>
      <c r="AY6" s="621"/>
      <c r="AZ6" s="621"/>
      <c r="BA6" s="621"/>
      <c r="BB6" s="621"/>
      <c r="BC6" s="621"/>
      <c r="BD6" s="621"/>
      <c r="BE6" s="621"/>
      <c r="BF6" s="622"/>
      <c r="BG6" s="623">
        <v>4795093</v>
      </c>
      <c r="BH6" s="624"/>
      <c r="BI6" s="624"/>
      <c r="BJ6" s="624"/>
      <c r="BK6" s="624"/>
      <c r="BL6" s="624"/>
      <c r="BM6" s="624"/>
      <c r="BN6" s="625"/>
      <c r="BO6" s="626">
        <v>100</v>
      </c>
      <c r="BP6" s="626"/>
      <c r="BQ6" s="626"/>
      <c r="BR6" s="626"/>
      <c r="BS6" s="627" t="s">
        <v>237</v>
      </c>
      <c r="BT6" s="627"/>
      <c r="BU6" s="627"/>
      <c r="BV6" s="627"/>
      <c r="BW6" s="627"/>
      <c r="BX6" s="627"/>
      <c r="BY6" s="627"/>
      <c r="BZ6" s="627"/>
      <c r="CA6" s="627"/>
      <c r="CB6" s="631"/>
      <c r="CD6" s="609" t="s">
        <v>243</v>
      </c>
      <c r="CE6" s="610"/>
      <c r="CF6" s="610"/>
      <c r="CG6" s="610"/>
      <c r="CH6" s="610"/>
      <c r="CI6" s="610"/>
      <c r="CJ6" s="610"/>
      <c r="CK6" s="610"/>
      <c r="CL6" s="610"/>
      <c r="CM6" s="610"/>
      <c r="CN6" s="610"/>
      <c r="CO6" s="610"/>
      <c r="CP6" s="610"/>
      <c r="CQ6" s="611"/>
      <c r="CR6" s="623">
        <v>141141</v>
      </c>
      <c r="CS6" s="624"/>
      <c r="CT6" s="624"/>
      <c r="CU6" s="624"/>
      <c r="CV6" s="624"/>
      <c r="CW6" s="624"/>
      <c r="CX6" s="624"/>
      <c r="CY6" s="625"/>
      <c r="CZ6" s="617">
        <v>0.7</v>
      </c>
      <c r="DA6" s="618"/>
      <c r="DB6" s="618"/>
      <c r="DC6" s="634"/>
      <c r="DD6" s="632" t="s">
        <v>244</v>
      </c>
      <c r="DE6" s="624"/>
      <c r="DF6" s="624"/>
      <c r="DG6" s="624"/>
      <c r="DH6" s="624"/>
      <c r="DI6" s="624"/>
      <c r="DJ6" s="624"/>
      <c r="DK6" s="624"/>
      <c r="DL6" s="624"/>
      <c r="DM6" s="624"/>
      <c r="DN6" s="624"/>
      <c r="DO6" s="624"/>
      <c r="DP6" s="625"/>
      <c r="DQ6" s="632">
        <v>141141</v>
      </c>
      <c r="DR6" s="624"/>
      <c r="DS6" s="624"/>
      <c r="DT6" s="624"/>
      <c r="DU6" s="624"/>
      <c r="DV6" s="624"/>
      <c r="DW6" s="624"/>
      <c r="DX6" s="624"/>
      <c r="DY6" s="624"/>
      <c r="DZ6" s="624"/>
      <c r="EA6" s="624"/>
      <c r="EB6" s="624"/>
      <c r="EC6" s="633"/>
    </row>
    <row r="7" spans="2:143" ht="11.25" customHeight="1" x14ac:dyDescent="0.15">
      <c r="B7" s="620" t="s">
        <v>245</v>
      </c>
      <c r="C7" s="621"/>
      <c r="D7" s="621"/>
      <c r="E7" s="621"/>
      <c r="F7" s="621"/>
      <c r="G7" s="621"/>
      <c r="H7" s="621"/>
      <c r="I7" s="621"/>
      <c r="J7" s="621"/>
      <c r="K7" s="621"/>
      <c r="L7" s="621"/>
      <c r="M7" s="621"/>
      <c r="N7" s="621"/>
      <c r="O7" s="621"/>
      <c r="P7" s="621"/>
      <c r="Q7" s="622"/>
      <c r="R7" s="623">
        <v>879</v>
      </c>
      <c r="S7" s="624"/>
      <c r="T7" s="624"/>
      <c r="U7" s="624"/>
      <c r="V7" s="624"/>
      <c r="W7" s="624"/>
      <c r="X7" s="624"/>
      <c r="Y7" s="625"/>
      <c r="Z7" s="626">
        <v>0</v>
      </c>
      <c r="AA7" s="626"/>
      <c r="AB7" s="626"/>
      <c r="AC7" s="626"/>
      <c r="AD7" s="627">
        <v>879</v>
      </c>
      <c r="AE7" s="627"/>
      <c r="AF7" s="627"/>
      <c r="AG7" s="627"/>
      <c r="AH7" s="627"/>
      <c r="AI7" s="627"/>
      <c r="AJ7" s="627"/>
      <c r="AK7" s="627"/>
      <c r="AL7" s="628">
        <v>0</v>
      </c>
      <c r="AM7" s="629"/>
      <c r="AN7" s="629"/>
      <c r="AO7" s="630"/>
      <c r="AP7" s="620" t="s">
        <v>246</v>
      </c>
      <c r="AQ7" s="621"/>
      <c r="AR7" s="621"/>
      <c r="AS7" s="621"/>
      <c r="AT7" s="621"/>
      <c r="AU7" s="621"/>
      <c r="AV7" s="621"/>
      <c r="AW7" s="621"/>
      <c r="AX7" s="621"/>
      <c r="AY7" s="621"/>
      <c r="AZ7" s="621"/>
      <c r="BA7" s="621"/>
      <c r="BB7" s="621"/>
      <c r="BC7" s="621"/>
      <c r="BD7" s="621"/>
      <c r="BE7" s="621"/>
      <c r="BF7" s="622"/>
      <c r="BG7" s="623">
        <v>1817369</v>
      </c>
      <c r="BH7" s="624"/>
      <c r="BI7" s="624"/>
      <c r="BJ7" s="624"/>
      <c r="BK7" s="624"/>
      <c r="BL7" s="624"/>
      <c r="BM7" s="624"/>
      <c r="BN7" s="625"/>
      <c r="BO7" s="626">
        <v>37.9</v>
      </c>
      <c r="BP7" s="626"/>
      <c r="BQ7" s="626"/>
      <c r="BR7" s="626"/>
      <c r="BS7" s="627" t="s">
        <v>237</v>
      </c>
      <c r="BT7" s="627"/>
      <c r="BU7" s="627"/>
      <c r="BV7" s="627"/>
      <c r="BW7" s="627"/>
      <c r="BX7" s="627"/>
      <c r="BY7" s="627"/>
      <c r="BZ7" s="627"/>
      <c r="CA7" s="627"/>
      <c r="CB7" s="631"/>
      <c r="CD7" s="620" t="s">
        <v>247</v>
      </c>
      <c r="CE7" s="621"/>
      <c r="CF7" s="621"/>
      <c r="CG7" s="621"/>
      <c r="CH7" s="621"/>
      <c r="CI7" s="621"/>
      <c r="CJ7" s="621"/>
      <c r="CK7" s="621"/>
      <c r="CL7" s="621"/>
      <c r="CM7" s="621"/>
      <c r="CN7" s="621"/>
      <c r="CO7" s="621"/>
      <c r="CP7" s="621"/>
      <c r="CQ7" s="622"/>
      <c r="CR7" s="623">
        <v>4081178</v>
      </c>
      <c r="CS7" s="624"/>
      <c r="CT7" s="624"/>
      <c r="CU7" s="624"/>
      <c r="CV7" s="624"/>
      <c r="CW7" s="624"/>
      <c r="CX7" s="624"/>
      <c r="CY7" s="625"/>
      <c r="CZ7" s="626">
        <v>19.7</v>
      </c>
      <c r="DA7" s="626"/>
      <c r="DB7" s="626"/>
      <c r="DC7" s="626"/>
      <c r="DD7" s="632">
        <v>46099</v>
      </c>
      <c r="DE7" s="624"/>
      <c r="DF7" s="624"/>
      <c r="DG7" s="624"/>
      <c r="DH7" s="624"/>
      <c r="DI7" s="624"/>
      <c r="DJ7" s="624"/>
      <c r="DK7" s="624"/>
      <c r="DL7" s="624"/>
      <c r="DM7" s="624"/>
      <c r="DN7" s="624"/>
      <c r="DO7" s="624"/>
      <c r="DP7" s="625"/>
      <c r="DQ7" s="632">
        <v>2848195</v>
      </c>
      <c r="DR7" s="624"/>
      <c r="DS7" s="624"/>
      <c r="DT7" s="624"/>
      <c r="DU7" s="624"/>
      <c r="DV7" s="624"/>
      <c r="DW7" s="624"/>
      <c r="DX7" s="624"/>
      <c r="DY7" s="624"/>
      <c r="DZ7" s="624"/>
      <c r="EA7" s="624"/>
      <c r="EB7" s="624"/>
      <c r="EC7" s="633"/>
    </row>
    <row r="8" spans="2:143" ht="11.25" customHeight="1" x14ac:dyDescent="0.15">
      <c r="B8" s="620" t="s">
        <v>248</v>
      </c>
      <c r="C8" s="621"/>
      <c r="D8" s="621"/>
      <c r="E8" s="621"/>
      <c r="F8" s="621"/>
      <c r="G8" s="621"/>
      <c r="H8" s="621"/>
      <c r="I8" s="621"/>
      <c r="J8" s="621"/>
      <c r="K8" s="621"/>
      <c r="L8" s="621"/>
      <c r="M8" s="621"/>
      <c r="N8" s="621"/>
      <c r="O8" s="621"/>
      <c r="P8" s="621"/>
      <c r="Q8" s="622"/>
      <c r="R8" s="623">
        <v>7701</v>
      </c>
      <c r="S8" s="624"/>
      <c r="T8" s="624"/>
      <c r="U8" s="624"/>
      <c r="V8" s="624"/>
      <c r="W8" s="624"/>
      <c r="X8" s="624"/>
      <c r="Y8" s="625"/>
      <c r="Z8" s="626">
        <v>0</v>
      </c>
      <c r="AA8" s="626"/>
      <c r="AB8" s="626"/>
      <c r="AC8" s="626"/>
      <c r="AD8" s="627">
        <v>7701</v>
      </c>
      <c r="AE8" s="627"/>
      <c r="AF8" s="627"/>
      <c r="AG8" s="627"/>
      <c r="AH8" s="627"/>
      <c r="AI8" s="627"/>
      <c r="AJ8" s="627"/>
      <c r="AK8" s="627"/>
      <c r="AL8" s="628">
        <v>0.1</v>
      </c>
      <c r="AM8" s="629"/>
      <c r="AN8" s="629"/>
      <c r="AO8" s="630"/>
      <c r="AP8" s="620" t="s">
        <v>249</v>
      </c>
      <c r="AQ8" s="621"/>
      <c r="AR8" s="621"/>
      <c r="AS8" s="621"/>
      <c r="AT8" s="621"/>
      <c r="AU8" s="621"/>
      <c r="AV8" s="621"/>
      <c r="AW8" s="621"/>
      <c r="AX8" s="621"/>
      <c r="AY8" s="621"/>
      <c r="AZ8" s="621"/>
      <c r="BA8" s="621"/>
      <c r="BB8" s="621"/>
      <c r="BC8" s="621"/>
      <c r="BD8" s="621"/>
      <c r="BE8" s="621"/>
      <c r="BF8" s="622"/>
      <c r="BG8" s="623">
        <v>65733</v>
      </c>
      <c r="BH8" s="624"/>
      <c r="BI8" s="624"/>
      <c r="BJ8" s="624"/>
      <c r="BK8" s="624"/>
      <c r="BL8" s="624"/>
      <c r="BM8" s="624"/>
      <c r="BN8" s="625"/>
      <c r="BO8" s="626">
        <v>1.4</v>
      </c>
      <c r="BP8" s="626"/>
      <c r="BQ8" s="626"/>
      <c r="BR8" s="626"/>
      <c r="BS8" s="627" t="s">
        <v>244</v>
      </c>
      <c r="BT8" s="627"/>
      <c r="BU8" s="627"/>
      <c r="BV8" s="627"/>
      <c r="BW8" s="627"/>
      <c r="BX8" s="627"/>
      <c r="BY8" s="627"/>
      <c r="BZ8" s="627"/>
      <c r="CA8" s="627"/>
      <c r="CB8" s="631"/>
      <c r="CD8" s="620" t="s">
        <v>250</v>
      </c>
      <c r="CE8" s="621"/>
      <c r="CF8" s="621"/>
      <c r="CG8" s="621"/>
      <c r="CH8" s="621"/>
      <c r="CI8" s="621"/>
      <c r="CJ8" s="621"/>
      <c r="CK8" s="621"/>
      <c r="CL8" s="621"/>
      <c r="CM8" s="621"/>
      <c r="CN8" s="621"/>
      <c r="CO8" s="621"/>
      <c r="CP8" s="621"/>
      <c r="CQ8" s="622"/>
      <c r="CR8" s="623">
        <v>7470338</v>
      </c>
      <c r="CS8" s="624"/>
      <c r="CT8" s="624"/>
      <c r="CU8" s="624"/>
      <c r="CV8" s="624"/>
      <c r="CW8" s="624"/>
      <c r="CX8" s="624"/>
      <c r="CY8" s="625"/>
      <c r="CZ8" s="626">
        <v>36.1</v>
      </c>
      <c r="DA8" s="626"/>
      <c r="DB8" s="626"/>
      <c r="DC8" s="626"/>
      <c r="DD8" s="632">
        <v>66088</v>
      </c>
      <c r="DE8" s="624"/>
      <c r="DF8" s="624"/>
      <c r="DG8" s="624"/>
      <c r="DH8" s="624"/>
      <c r="DI8" s="624"/>
      <c r="DJ8" s="624"/>
      <c r="DK8" s="624"/>
      <c r="DL8" s="624"/>
      <c r="DM8" s="624"/>
      <c r="DN8" s="624"/>
      <c r="DO8" s="624"/>
      <c r="DP8" s="625"/>
      <c r="DQ8" s="632">
        <v>2905673</v>
      </c>
      <c r="DR8" s="624"/>
      <c r="DS8" s="624"/>
      <c r="DT8" s="624"/>
      <c r="DU8" s="624"/>
      <c r="DV8" s="624"/>
      <c r="DW8" s="624"/>
      <c r="DX8" s="624"/>
      <c r="DY8" s="624"/>
      <c r="DZ8" s="624"/>
      <c r="EA8" s="624"/>
      <c r="EB8" s="624"/>
      <c r="EC8" s="633"/>
    </row>
    <row r="9" spans="2:143" ht="11.25" customHeight="1" x14ac:dyDescent="0.15">
      <c r="B9" s="620" t="s">
        <v>251</v>
      </c>
      <c r="C9" s="621"/>
      <c r="D9" s="621"/>
      <c r="E9" s="621"/>
      <c r="F9" s="621"/>
      <c r="G9" s="621"/>
      <c r="H9" s="621"/>
      <c r="I9" s="621"/>
      <c r="J9" s="621"/>
      <c r="K9" s="621"/>
      <c r="L9" s="621"/>
      <c r="M9" s="621"/>
      <c r="N9" s="621"/>
      <c r="O9" s="621"/>
      <c r="P9" s="621"/>
      <c r="Q9" s="622"/>
      <c r="R9" s="623">
        <v>7368</v>
      </c>
      <c r="S9" s="624"/>
      <c r="T9" s="624"/>
      <c r="U9" s="624"/>
      <c r="V9" s="624"/>
      <c r="W9" s="624"/>
      <c r="X9" s="624"/>
      <c r="Y9" s="625"/>
      <c r="Z9" s="626">
        <v>0</v>
      </c>
      <c r="AA9" s="626"/>
      <c r="AB9" s="626"/>
      <c r="AC9" s="626"/>
      <c r="AD9" s="627">
        <v>7368</v>
      </c>
      <c r="AE9" s="627"/>
      <c r="AF9" s="627"/>
      <c r="AG9" s="627"/>
      <c r="AH9" s="627"/>
      <c r="AI9" s="627"/>
      <c r="AJ9" s="627"/>
      <c r="AK9" s="627"/>
      <c r="AL9" s="628">
        <v>0.1</v>
      </c>
      <c r="AM9" s="629"/>
      <c r="AN9" s="629"/>
      <c r="AO9" s="630"/>
      <c r="AP9" s="620" t="s">
        <v>252</v>
      </c>
      <c r="AQ9" s="621"/>
      <c r="AR9" s="621"/>
      <c r="AS9" s="621"/>
      <c r="AT9" s="621"/>
      <c r="AU9" s="621"/>
      <c r="AV9" s="621"/>
      <c r="AW9" s="621"/>
      <c r="AX9" s="621"/>
      <c r="AY9" s="621"/>
      <c r="AZ9" s="621"/>
      <c r="BA9" s="621"/>
      <c r="BB9" s="621"/>
      <c r="BC9" s="621"/>
      <c r="BD9" s="621"/>
      <c r="BE9" s="621"/>
      <c r="BF9" s="622"/>
      <c r="BG9" s="623">
        <v>1629025</v>
      </c>
      <c r="BH9" s="624"/>
      <c r="BI9" s="624"/>
      <c r="BJ9" s="624"/>
      <c r="BK9" s="624"/>
      <c r="BL9" s="624"/>
      <c r="BM9" s="624"/>
      <c r="BN9" s="625"/>
      <c r="BO9" s="626">
        <v>34</v>
      </c>
      <c r="BP9" s="626"/>
      <c r="BQ9" s="626"/>
      <c r="BR9" s="626"/>
      <c r="BS9" s="627" t="s">
        <v>244</v>
      </c>
      <c r="BT9" s="627"/>
      <c r="BU9" s="627"/>
      <c r="BV9" s="627"/>
      <c r="BW9" s="627"/>
      <c r="BX9" s="627"/>
      <c r="BY9" s="627"/>
      <c r="BZ9" s="627"/>
      <c r="CA9" s="627"/>
      <c r="CB9" s="631"/>
      <c r="CD9" s="620" t="s">
        <v>253</v>
      </c>
      <c r="CE9" s="621"/>
      <c r="CF9" s="621"/>
      <c r="CG9" s="621"/>
      <c r="CH9" s="621"/>
      <c r="CI9" s="621"/>
      <c r="CJ9" s="621"/>
      <c r="CK9" s="621"/>
      <c r="CL9" s="621"/>
      <c r="CM9" s="621"/>
      <c r="CN9" s="621"/>
      <c r="CO9" s="621"/>
      <c r="CP9" s="621"/>
      <c r="CQ9" s="622"/>
      <c r="CR9" s="623">
        <v>1742079</v>
      </c>
      <c r="CS9" s="624"/>
      <c r="CT9" s="624"/>
      <c r="CU9" s="624"/>
      <c r="CV9" s="624"/>
      <c r="CW9" s="624"/>
      <c r="CX9" s="624"/>
      <c r="CY9" s="625"/>
      <c r="CZ9" s="626">
        <v>8.4</v>
      </c>
      <c r="DA9" s="626"/>
      <c r="DB9" s="626"/>
      <c r="DC9" s="626"/>
      <c r="DD9" s="632">
        <v>5009</v>
      </c>
      <c r="DE9" s="624"/>
      <c r="DF9" s="624"/>
      <c r="DG9" s="624"/>
      <c r="DH9" s="624"/>
      <c r="DI9" s="624"/>
      <c r="DJ9" s="624"/>
      <c r="DK9" s="624"/>
      <c r="DL9" s="624"/>
      <c r="DM9" s="624"/>
      <c r="DN9" s="624"/>
      <c r="DO9" s="624"/>
      <c r="DP9" s="625"/>
      <c r="DQ9" s="632">
        <v>1206654</v>
      </c>
      <c r="DR9" s="624"/>
      <c r="DS9" s="624"/>
      <c r="DT9" s="624"/>
      <c r="DU9" s="624"/>
      <c r="DV9" s="624"/>
      <c r="DW9" s="624"/>
      <c r="DX9" s="624"/>
      <c r="DY9" s="624"/>
      <c r="DZ9" s="624"/>
      <c r="EA9" s="624"/>
      <c r="EB9" s="624"/>
      <c r="EC9" s="633"/>
    </row>
    <row r="10" spans="2:143" ht="11.25" customHeight="1" x14ac:dyDescent="0.15">
      <c r="B10" s="620" t="s">
        <v>254</v>
      </c>
      <c r="C10" s="621"/>
      <c r="D10" s="621"/>
      <c r="E10" s="621"/>
      <c r="F10" s="621"/>
      <c r="G10" s="621"/>
      <c r="H10" s="621"/>
      <c r="I10" s="621"/>
      <c r="J10" s="621"/>
      <c r="K10" s="621"/>
      <c r="L10" s="621"/>
      <c r="M10" s="621"/>
      <c r="N10" s="621"/>
      <c r="O10" s="621"/>
      <c r="P10" s="621"/>
      <c r="Q10" s="622"/>
      <c r="R10" s="623" t="s">
        <v>237</v>
      </c>
      <c r="S10" s="624"/>
      <c r="T10" s="624"/>
      <c r="U10" s="624"/>
      <c r="V10" s="624"/>
      <c r="W10" s="624"/>
      <c r="X10" s="624"/>
      <c r="Y10" s="625"/>
      <c r="Z10" s="626" t="s">
        <v>244</v>
      </c>
      <c r="AA10" s="626"/>
      <c r="AB10" s="626"/>
      <c r="AC10" s="626"/>
      <c r="AD10" s="627" t="s">
        <v>244</v>
      </c>
      <c r="AE10" s="627"/>
      <c r="AF10" s="627"/>
      <c r="AG10" s="627"/>
      <c r="AH10" s="627"/>
      <c r="AI10" s="627"/>
      <c r="AJ10" s="627"/>
      <c r="AK10" s="627"/>
      <c r="AL10" s="628" t="s">
        <v>237</v>
      </c>
      <c r="AM10" s="629"/>
      <c r="AN10" s="629"/>
      <c r="AO10" s="630"/>
      <c r="AP10" s="620" t="s">
        <v>255</v>
      </c>
      <c r="AQ10" s="621"/>
      <c r="AR10" s="621"/>
      <c r="AS10" s="621"/>
      <c r="AT10" s="621"/>
      <c r="AU10" s="621"/>
      <c r="AV10" s="621"/>
      <c r="AW10" s="621"/>
      <c r="AX10" s="621"/>
      <c r="AY10" s="621"/>
      <c r="AZ10" s="621"/>
      <c r="BA10" s="621"/>
      <c r="BB10" s="621"/>
      <c r="BC10" s="621"/>
      <c r="BD10" s="621"/>
      <c r="BE10" s="621"/>
      <c r="BF10" s="622"/>
      <c r="BG10" s="623">
        <v>70560</v>
      </c>
      <c r="BH10" s="624"/>
      <c r="BI10" s="624"/>
      <c r="BJ10" s="624"/>
      <c r="BK10" s="624"/>
      <c r="BL10" s="624"/>
      <c r="BM10" s="624"/>
      <c r="BN10" s="625"/>
      <c r="BO10" s="626">
        <v>1.5</v>
      </c>
      <c r="BP10" s="626"/>
      <c r="BQ10" s="626"/>
      <c r="BR10" s="626"/>
      <c r="BS10" s="627" t="s">
        <v>244</v>
      </c>
      <c r="BT10" s="627"/>
      <c r="BU10" s="627"/>
      <c r="BV10" s="627"/>
      <c r="BW10" s="627"/>
      <c r="BX10" s="627"/>
      <c r="BY10" s="627"/>
      <c r="BZ10" s="627"/>
      <c r="CA10" s="627"/>
      <c r="CB10" s="631"/>
      <c r="CD10" s="620" t="s">
        <v>256</v>
      </c>
      <c r="CE10" s="621"/>
      <c r="CF10" s="621"/>
      <c r="CG10" s="621"/>
      <c r="CH10" s="621"/>
      <c r="CI10" s="621"/>
      <c r="CJ10" s="621"/>
      <c r="CK10" s="621"/>
      <c r="CL10" s="621"/>
      <c r="CM10" s="621"/>
      <c r="CN10" s="621"/>
      <c r="CO10" s="621"/>
      <c r="CP10" s="621"/>
      <c r="CQ10" s="622"/>
      <c r="CR10" s="623">
        <v>20543</v>
      </c>
      <c r="CS10" s="624"/>
      <c r="CT10" s="624"/>
      <c r="CU10" s="624"/>
      <c r="CV10" s="624"/>
      <c r="CW10" s="624"/>
      <c r="CX10" s="624"/>
      <c r="CY10" s="625"/>
      <c r="CZ10" s="626">
        <v>0.1</v>
      </c>
      <c r="DA10" s="626"/>
      <c r="DB10" s="626"/>
      <c r="DC10" s="626"/>
      <c r="DD10" s="632" t="s">
        <v>244</v>
      </c>
      <c r="DE10" s="624"/>
      <c r="DF10" s="624"/>
      <c r="DG10" s="624"/>
      <c r="DH10" s="624"/>
      <c r="DI10" s="624"/>
      <c r="DJ10" s="624"/>
      <c r="DK10" s="624"/>
      <c r="DL10" s="624"/>
      <c r="DM10" s="624"/>
      <c r="DN10" s="624"/>
      <c r="DO10" s="624"/>
      <c r="DP10" s="625"/>
      <c r="DQ10" s="632">
        <v>20543</v>
      </c>
      <c r="DR10" s="624"/>
      <c r="DS10" s="624"/>
      <c r="DT10" s="624"/>
      <c r="DU10" s="624"/>
      <c r="DV10" s="624"/>
      <c r="DW10" s="624"/>
      <c r="DX10" s="624"/>
      <c r="DY10" s="624"/>
      <c r="DZ10" s="624"/>
      <c r="EA10" s="624"/>
      <c r="EB10" s="624"/>
      <c r="EC10" s="633"/>
    </row>
    <row r="11" spans="2:143" ht="11.25" customHeight="1" x14ac:dyDescent="0.15">
      <c r="B11" s="620" t="s">
        <v>257</v>
      </c>
      <c r="C11" s="621"/>
      <c r="D11" s="621"/>
      <c r="E11" s="621"/>
      <c r="F11" s="621"/>
      <c r="G11" s="621"/>
      <c r="H11" s="621"/>
      <c r="I11" s="621"/>
      <c r="J11" s="621"/>
      <c r="K11" s="621"/>
      <c r="L11" s="621"/>
      <c r="M11" s="621"/>
      <c r="N11" s="621"/>
      <c r="O11" s="621"/>
      <c r="P11" s="621"/>
      <c r="Q11" s="622"/>
      <c r="R11" s="623">
        <v>857396</v>
      </c>
      <c r="S11" s="624"/>
      <c r="T11" s="624"/>
      <c r="U11" s="624"/>
      <c r="V11" s="624"/>
      <c r="W11" s="624"/>
      <c r="X11" s="624"/>
      <c r="Y11" s="625"/>
      <c r="Z11" s="628">
        <v>4</v>
      </c>
      <c r="AA11" s="629"/>
      <c r="AB11" s="629"/>
      <c r="AC11" s="635"/>
      <c r="AD11" s="632">
        <v>857396</v>
      </c>
      <c r="AE11" s="624"/>
      <c r="AF11" s="624"/>
      <c r="AG11" s="624"/>
      <c r="AH11" s="624"/>
      <c r="AI11" s="624"/>
      <c r="AJ11" s="624"/>
      <c r="AK11" s="625"/>
      <c r="AL11" s="628">
        <v>8.9</v>
      </c>
      <c r="AM11" s="629"/>
      <c r="AN11" s="629"/>
      <c r="AO11" s="630"/>
      <c r="AP11" s="620" t="s">
        <v>258</v>
      </c>
      <c r="AQ11" s="621"/>
      <c r="AR11" s="621"/>
      <c r="AS11" s="621"/>
      <c r="AT11" s="621"/>
      <c r="AU11" s="621"/>
      <c r="AV11" s="621"/>
      <c r="AW11" s="621"/>
      <c r="AX11" s="621"/>
      <c r="AY11" s="621"/>
      <c r="AZ11" s="621"/>
      <c r="BA11" s="621"/>
      <c r="BB11" s="621"/>
      <c r="BC11" s="621"/>
      <c r="BD11" s="621"/>
      <c r="BE11" s="621"/>
      <c r="BF11" s="622"/>
      <c r="BG11" s="623">
        <v>52051</v>
      </c>
      <c r="BH11" s="624"/>
      <c r="BI11" s="624"/>
      <c r="BJ11" s="624"/>
      <c r="BK11" s="624"/>
      <c r="BL11" s="624"/>
      <c r="BM11" s="624"/>
      <c r="BN11" s="625"/>
      <c r="BO11" s="626">
        <v>1.1000000000000001</v>
      </c>
      <c r="BP11" s="626"/>
      <c r="BQ11" s="626"/>
      <c r="BR11" s="626"/>
      <c r="BS11" s="627" t="s">
        <v>237</v>
      </c>
      <c r="BT11" s="627"/>
      <c r="BU11" s="627"/>
      <c r="BV11" s="627"/>
      <c r="BW11" s="627"/>
      <c r="BX11" s="627"/>
      <c r="BY11" s="627"/>
      <c r="BZ11" s="627"/>
      <c r="CA11" s="627"/>
      <c r="CB11" s="631"/>
      <c r="CD11" s="620" t="s">
        <v>259</v>
      </c>
      <c r="CE11" s="621"/>
      <c r="CF11" s="621"/>
      <c r="CG11" s="621"/>
      <c r="CH11" s="621"/>
      <c r="CI11" s="621"/>
      <c r="CJ11" s="621"/>
      <c r="CK11" s="621"/>
      <c r="CL11" s="621"/>
      <c r="CM11" s="621"/>
      <c r="CN11" s="621"/>
      <c r="CO11" s="621"/>
      <c r="CP11" s="621"/>
      <c r="CQ11" s="622"/>
      <c r="CR11" s="623">
        <v>344458</v>
      </c>
      <c r="CS11" s="624"/>
      <c r="CT11" s="624"/>
      <c r="CU11" s="624"/>
      <c r="CV11" s="624"/>
      <c r="CW11" s="624"/>
      <c r="CX11" s="624"/>
      <c r="CY11" s="625"/>
      <c r="CZ11" s="626">
        <v>1.7</v>
      </c>
      <c r="DA11" s="626"/>
      <c r="DB11" s="626"/>
      <c r="DC11" s="626"/>
      <c r="DD11" s="632">
        <v>67659</v>
      </c>
      <c r="DE11" s="624"/>
      <c r="DF11" s="624"/>
      <c r="DG11" s="624"/>
      <c r="DH11" s="624"/>
      <c r="DI11" s="624"/>
      <c r="DJ11" s="624"/>
      <c r="DK11" s="624"/>
      <c r="DL11" s="624"/>
      <c r="DM11" s="624"/>
      <c r="DN11" s="624"/>
      <c r="DO11" s="624"/>
      <c r="DP11" s="625"/>
      <c r="DQ11" s="632">
        <v>255872</v>
      </c>
      <c r="DR11" s="624"/>
      <c r="DS11" s="624"/>
      <c r="DT11" s="624"/>
      <c r="DU11" s="624"/>
      <c r="DV11" s="624"/>
      <c r="DW11" s="624"/>
      <c r="DX11" s="624"/>
      <c r="DY11" s="624"/>
      <c r="DZ11" s="624"/>
      <c r="EA11" s="624"/>
      <c r="EB11" s="624"/>
      <c r="EC11" s="633"/>
    </row>
    <row r="12" spans="2:143" ht="11.25" customHeight="1" x14ac:dyDescent="0.15">
      <c r="B12" s="620" t="s">
        <v>260</v>
      </c>
      <c r="C12" s="621"/>
      <c r="D12" s="621"/>
      <c r="E12" s="621"/>
      <c r="F12" s="621"/>
      <c r="G12" s="621"/>
      <c r="H12" s="621"/>
      <c r="I12" s="621"/>
      <c r="J12" s="621"/>
      <c r="K12" s="621"/>
      <c r="L12" s="621"/>
      <c r="M12" s="621"/>
      <c r="N12" s="621"/>
      <c r="O12" s="621"/>
      <c r="P12" s="621"/>
      <c r="Q12" s="622"/>
      <c r="R12" s="623">
        <v>19252</v>
      </c>
      <c r="S12" s="624"/>
      <c r="T12" s="624"/>
      <c r="U12" s="624"/>
      <c r="V12" s="624"/>
      <c r="W12" s="624"/>
      <c r="X12" s="624"/>
      <c r="Y12" s="625"/>
      <c r="Z12" s="626">
        <v>0.1</v>
      </c>
      <c r="AA12" s="626"/>
      <c r="AB12" s="626"/>
      <c r="AC12" s="626"/>
      <c r="AD12" s="627">
        <v>19252</v>
      </c>
      <c r="AE12" s="627"/>
      <c r="AF12" s="627"/>
      <c r="AG12" s="627"/>
      <c r="AH12" s="627"/>
      <c r="AI12" s="627"/>
      <c r="AJ12" s="627"/>
      <c r="AK12" s="627"/>
      <c r="AL12" s="628">
        <v>0.2</v>
      </c>
      <c r="AM12" s="629"/>
      <c r="AN12" s="629"/>
      <c r="AO12" s="630"/>
      <c r="AP12" s="620" t="s">
        <v>261</v>
      </c>
      <c r="AQ12" s="621"/>
      <c r="AR12" s="621"/>
      <c r="AS12" s="621"/>
      <c r="AT12" s="621"/>
      <c r="AU12" s="621"/>
      <c r="AV12" s="621"/>
      <c r="AW12" s="621"/>
      <c r="AX12" s="621"/>
      <c r="AY12" s="621"/>
      <c r="AZ12" s="621"/>
      <c r="BA12" s="621"/>
      <c r="BB12" s="621"/>
      <c r="BC12" s="621"/>
      <c r="BD12" s="621"/>
      <c r="BE12" s="621"/>
      <c r="BF12" s="622"/>
      <c r="BG12" s="623">
        <v>2646593</v>
      </c>
      <c r="BH12" s="624"/>
      <c r="BI12" s="624"/>
      <c r="BJ12" s="624"/>
      <c r="BK12" s="624"/>
      <c r="BL12" s="624"/>
      <c r="BM12" s="624"/>
      <c r="BN12" s="625"/>
      <c r="BO12" s="626">
        <v>55.2</v>
      </c>
      <c r="BP12" s="626"/>
      <c r="BQ12" s="626"/>
      <c r="BR12" s="626"/>
      <c r="BS12" s="627" t="s">
        <v>244</v>
      </c>
      <c r="BT12" s="627"/>
      <c r="BU12" s="627"/>
      <c r="BV12" s="627"/>
      <c r="BW12" s="627"/>
      <c r="BX12" s="627"/>
      <c r="BY12" s="627"/>
      <c r="BZ12" s="627"/>
      <c r="CA12" s="627"/>
      <c r="CB12" s="631"/>
      <c r="CD12" s="620" t="s">
        <v>262</v>
      </c>
      <c r="CE12" s="621"/>
      <c r="CF12" s="621"/>
      <c r="CG12" s="621"/>
      <c r="CH12" s="621"/>
      <c r="CI12" s="621"/>
      <c r="CJ12" s="621"/>
      <c r="CK12" s="621"/>
      <c r="CL12" s="621"/>
      <c r="CM12" s="621"/>
      <c r="CN12" s="621"/>
      <c r="CO12" s="621"/>
      <c r="CP12" s="621"/>
      <c r="CQ12" s="622"/>
      <c r="CR12" s="623">
        <v>171861</v>
      </c>
      <c r="CS12" s="624"/>
      <c r="CT12" s="624"/>
      <c r="CU12" s="624"/>
      <c r="CV12" s="624"/>
      <c r="CW12" s="624"/>
      <c r="CX12" s="624"/>
      <c r="CY12" s="625"/>
      <c r="CZ12" s="626">
        <v>0.8</v>
      </c>
      <c r="DA12" s="626"/>
      <c r="DB12" s="626"/>
      <c r="DC12" s="626"/>
      <c r="DD12" s="632">
        <v>9020</v>
      </c>
      <c r="DE12" s="624"/>
      <c r="DF12" s="624"/>
      <c r="DG12" s="624"/>
      <c r="DH12" s="624"/>
      <c r="DI12" s="624"/>
      <c r="DJ12" s="624"/>
      <c r="DK12" s="624"/>
      <c r="DL12" s="624"/>
      <c r="DM12" s="624"/>
      <c r="DN12" s="624"/>
      <c r="DO12" s="624"/>
      <c r="DP12" s="625"/>
      <c r="DQ12" s="632">
        <v>146617</v>
      </c>
      <c r="DR12" s="624"/>
      <c r="DS12" s="624"/>
      <c r="DT12" s="624"/>
      <c r="DU12" s="624"/>
      <c r="DV12" s="624"/>
      <c r="DW12" s="624"/>
      <c r="DX12" s="624"/>
      <c r="DY12" s="624"/>
      <c r="DZ12" s="624"/>
      <c r="EA12" s="624"/>
      <c r="EB12" s="624"/>
      <c r="EC12" s="633"/>
    </row>
    <row r="13" spans="2:143" ht="11.25" customHeight="1" x14ac:dyDescent="0.15">
      <c r="B13" s="620" t="s">
        <v>263</v>
      </c>
      <c r="C13" s="621"/>
      <c r="D13" s="621"/>
      <c r="E13" s="621"/>
      <c r="F13" s="621"/>
      <c r="G13" s="621"/>
      <c r="H13" s="621"/>
      <c r="I13" s="621"/>
      <c r="J13" s="621"/>
      <c r="K13" s="621"/>
      <c r="L13" s="621"/>
      <c r="M13" s="621"/>
      <c r="N13" s="621"/>
      <c r="O13" s="621"/>
      <c r="P13" s="621"/>
      <c r="Q13" s="622"/>
      <c r="R13" s="623" t="s">
        <v>244</v>
      </c>
      <c r="S13" s="624"/>
      <c r="T13" s="624"/>
      <c r="U13" s="624"/>
      <c r="V13" s="624"/>
      <c r="W13" s="624"/>
      <c r="X13" s="624"/>
      <c r="Y13" s="625"/>
      <c r="Z13" s="626" t="s">
        <v>244</v>
      </c>
      <c r="AA13" s="626"/>
      <c r="AB13" s="626"/>
      <c r="AC13" s="626"/>
      <c r="AD13" s="627" t="s">
        <v>237</v>
      </c>
      <c r="AE13" s="627"/>
      <c r="AF13" s="627"/>
      <c r="AG13" s="627"/>
      <c r="AH13" s="627"/>
      <c r="AI13" s="627"/>
      <c r="AJ13" s="627"/>
      <c r="AK13" s="627"/>
      <c r="AL13" s="628" t="s">
        <v>244</v>
      </c>
      <c r="AM13" s="629"/>
      <c r="AN13" s="629"/>
      <c r="AO13" s="630"/>
      <c r="AP13" s="620" t="s">
        <v>264</v>
      </c>
      <c r="AQ13" s="621"/>
      <c r="AR13" s="621"/>
      <c r="AS13" s="621"/>
      <c r="AT13" s="621"/>
      <c r="AU13" s="621"/>
      <c r="AV13" s="621"/>
      <c r="AW13" s="621"/>
      <c r="AX13" s="621"/>
      <c r="AY13" s="621"/>
      <c r="AZ13" s="621"/>
      <c r="BA13" s="621"/>
      <c r="BB13" s="621"/>
      <c r="BC13" s="621"/>
      <c r="BD13" s="621"/>
      <c r="BE13" s="621"/>
      <c r="BF13" s="622"/>
      <c r="BG13" s="623">
        <v>2638691</v>
      </c>
      <c r="BH13" s="624"/>
      <c r="BI13" s="624"/>
      <c r="BJ13" s="624"/>
      <c r="BK13" s="624"/>
      <c r="BL13" s="624"/>
      <c r="BM13" s="624"/>
      <c r="BN13" s="625"/>
      <c r="BO13" s="626">
        <v>55</v>
      </c>
      <c r="BP13" s="626"/>
      <c r="BQ13" s="626"/>
      <c r="BR13" s="626"/>
      <c r="BS13" s="627" t="s">
        <v>237</v>
      </c>
      <c r="BT13" s="627"/>
      <c r="BU13" s="627"/>
      <c r="BV13" s="627"/>
      <c r="BW13" s="627"/>
      <c r="BX13" s="627"/>
      <c r="BY13" s="627"/>
      <c r="BZ13" s="627"/>
      <c r="CA13" s="627"/>
      <c r="CB13" s="631"/>
      <c r="CD13" s="620" t="s">
        <v>265</v>
      </c>
      <c r="CE13" s="621"/>
      <c r="CF13" s="621"/>
      <c r="CG13" s="621"/>
      <c r="CH13" s="621"/>
      <c r="CI13" s="621"/>
      <c r="CJ13" s="621"/>
      <c r="CK13" s="621"/>
      <c r="CL13" s="621"/>
      <c r="CM13" s="621"/>
      <c r="CN13" s="621"/>
      <c r="CO13" s="621"/>
      <c r="CP13" s="621"/>
      <c r="CQ13" s="622"/>
      <c r="CR13" s="623">
        <v>1240666</v>
      </c>
      <c r="CS13" s="624"/>
      <c r="CT13" s="624"/>
      <c r="CU13" s="624"/>
      <c r="CV13" s="624"/>
      <c r="CW13" s="624"/>
      <c r="CX13" s="624"/>
      <c r="CY13" s="625"/>
      <c r="CZ13" s="626">
        <v>6</v>
      </c>
      <c r="DA13" s="626"/>
      <c r="DB13" s="626"/>
      <c r="DC13" s="626"/>
      <c r="DD13" s="632">
        <v>732858</v>
      </c>
      <c r="DE13" s="624"/>
      <c r="DF13" s="624"/>
      <c r="DG13" s="624"/>
      <c r="DH13" s="624"/>
      <c r="DI13" s="624"/>
      <c r="DJ13" s="624"/>
      <c r="DK13" s="624"/>
      <c r="DL13" s="624"/>
      <c r="DM13" s="624"/>
      <c r="DN13" s="624"/>
      <c r="DO13" s="624"/>
      <c r="DP13" s="625"/>
      <c r="DQ13" s="632">
        <v>642227</v>
      </c>
      <c r="DR13" s="624"/>
      <c r="DS13" s="624"/>
      <c r="DT13" s="624"/>
      <c r="DU13" s="624"/>
      <c r="DV13" s="624"/>
      <c r="DW13" s="624"/>
      <c r="DX13" s="624"/>
      <c r="DY13" s="624"/>
      <c r="DZ13" s="624"/>
      <c r="EA13" s="624"/>
      <c r="EB13" s="624"/>
      <c r="EC13" s="633"/>
    </row>
    <row r="14" spans="2:143" ht="11.25" customHeight="1" x14ac:dyDescent="0.15">
      <c r="B14" s="620" t="s">
        <v>266</v>
      </c>
      <c r="C14" s="621"/>
      <c r="D14" s="621"/>
      <c r="E14" s="621"/>
      <c r="F14" s="621"/>
      <c r="G14" s="621"/>
      <c r="H14" s="621"/>
      <c r="I14" s="621"/>
      <c r="J14" s="621"/>
      <c r="K14" s="621"/>
      <c r="L14" s="621"/>
      <c r="M14" s="621"/>
      <c r="N14" s="621"/>
      <c r="O14" s="621"/>
      <c r="P14" s="621"/>
      <c r="Q14" s="622"/>
      <c r="R14" s="623">
        <v>86</v>
      </c>
      <c r="S14" s="624"/>
      <c r="T14" s="624"/>
      <c r="U14" s="624"/>
      <c r="V14" s="624"/>
      <c r="W14" s="624"/>
      <c r="X14" s="624"/>
      <c r="Y14" s="625"/>
      <c r="Z14" s="626">
        <v>0</v>
      </c>
      <c r="AA14" s="626"/>
      <c r="AB14" s="626"/>
      <c r="AC14" s="626"/>
      <c r="AD14" s="627">
        <v>86</v>
      </c>
      <c r="AE14" s="627"/>
      <c r="AF14" s="627"/>
      <c r="AG14" s="627"/>
      <c r="AH14" s="627"/>
      <c r="AI14" s="627"/>
      <c r="AJ14" s="627"/>
      <c r="AK14" s="627"/>
      <c r="AL14" s="628">
        <v>0</v>
      </c>
      <c r="AM14" s="629"/>
      <c r="AN14" s="629"/>
      <c r="AO14" s="630"/>
      <c r="AP14" s="620" t="s">
        <v>267</v>
      </c>
      <c r="AQ14" s="621"/>
      <c r="AR14" s="621"/>
      <c r="AS14" s="621"/>
      <c r="AT14" s="621"/>
      <c r="AU14" s="621"/>
      <c r="AV14" s="621"/>
      <c r="AW14" s="621"/>
      <c r="AX14" s="621"/>
      <c r="AY14" s="621"/>
      <c r="AZ14" s="621"/>
      <c r="BA14" s="621"/>
      <c r="BB14" s="621"/>
      <c r="BC14" s="621"/>
      <c r="BD14" s="621"/>
      <c r="BE14" s="621"/>
      <c r="BF14" s="622"/>
      <c r="BG14" s="623">
        <v>166977</v>
      </c>
      <c r="BH14" s="624"/>
      <c r="BI14" s="624"/>
      <c r="BJ14" s="624"/>
      <c r="BK14" s="624"/>
      <c r="BL14" s="624"/>
      <c r="BM14" s="624"/>
      <c r="BN14" s="625"/>
      <c r="BO14" s="626">
        <v>3.5</v>
      </c>
      <c r="BP14" s="626"/>
      <c r="BQ14" s="626"/>
      <c r="BR14" s="626"/>
      <c r="BS14" s="627" t="s">
        <v>244</v>
      </c>
      <c r="BT14" s="627"/>
      <c r="BU14" s="627"/>
      <c r="BV14" s="627"/>
      <c r="BW14" s="627"/>
      <c r="BX14" s="627"/>
      <c r="BY14" s="627"/>
      <c r="BZ14" s="627"/>
      <c r="CA14" s="627"/>
      <c r="CB14" s="631"/>
      <c r="CD14" s="620" t="s">
        <v>268</v>
      </c>
      <c r="CE14" s="621"/>
      <c r="CF14" s="621"/>
      <c r="CG14" s="621"/>
      <c r="CH14" s="621"/>
      <c r="CI14" s="621"/>
      <c r="CJ14" s="621"/>
      <c r="CK14" s="621"/>
      <c r="CL14" s="621"/>
      <c r="CM14" s="621"/>
      <c r="CN14" s="621"/>
      <c r="CO14" s="621"/>
      <c r="CP14" s="621"/>
      <c r="CQ14" s="622"/>
      <c r="CR14" s="623">
        <v>608207</v>
      </c>
      <c r="CS14" s="624"/>
      <c r="CT14" s="624"/>
      <c r="CU14" s="624"/>
      <c r="CV14" s="624"/>
      <c r="CW14" s="624"/>
      <c r="CX14" s="624"/>
      <c r="CY14" s="625"/>
      <c r="CZ14" s="626">
        <v>2.9</v>
      </c>
      <c r="DA14" s="626"/>
      <c r="DB14" s="626"/>
      <c r="DC14" s="626"/>
      <c r="DD14" s="632" t="s">
        <v>237</v>
      </c>
      <c r="DE14" s="624"/>
      <c r="DF14" s="624"/>
      <c r="DG14" s="624"/>
      <c r="DH14" s="624"/>
      <c r="DI14" s="624"/>
      <c r="DJ14" s="624"/>
      <c r="DK14" s="624"/>
      <c r="DL14" s="624"/>
      <c r="DM14" s="624"/>
      <c r="DN14" s="624"/>
      <c r="DO14" s="624"/>
      <c r="DP14" s="625"/>
      <c r="DQ14" s="632">
        <v>608207</v>
      </c>
      <c r="DR14" s="624"/>
      <c r="DS14" s="624"/>
      <c r="DT14" s="624"/>
      <c r="DU14" s="624"/>
      <c r="DV14" s="624"/>
      <c r="DW14" s="624"/>
      <c r="DX14" s="624"/>
      <c r="DY14" s="624"/>
      <c r="DZ14" s="624"/>
      <c r="EA14" s="624"/>
      <c r="EB14" s="624"/>
      <c r="EC14" s="633"/>
    </row>
    <row r="15" spans="2:143" ht="11.25" customHeight="1" x14ac:dyDescent="0.15">
      <c r="B15" s="620" t="s">
        <v>269</v>
      </c>
      <c r="C15" s="621"/>
      <c r="D15" s="621"/>
      <c r="E15" s="621"/>
      <c r="F15" s="621"/>
      <c r="G15" s="621"/>
      <c r="H15" s="621"/>
      <c r="I15" s="621"/>
      <c r="J15" s="621"/>
      <c r="K15" s="621"/>
      <c r="L15" s="621"/>
      <c r="M15" s="621"/>
      <c r="N15" s="621"/>
      <c r="O15" s="621"/>
      <c r="P15" s="621"/>
      <c r="Q15" s="622"/>
      <c r="R15" s="623" t="s">
        <v>237</v>
      </c>
      <c r="S15" s="624"/>
      <c r="T15" s="624"/>
      <c r="U15" s="624"/>
      <c r="V15" s="624"/>
      <c r="W15" s="624"/>
      <c r="X15" s="624"/>
      <c r="Y15" s="625"/>
      <c r="Z15" s="626" t="s">
        <v>244</v>
      </c>
      <c r="AA15" s="626"/>
      <c r="AB15" s="626"/>
      <c r="AC15" s="626"/>
      <c r="AD15" s="627" t="s">
        <v>244</v>
      </c>
      <c r="AE15" s="627"/>
      <c r="AF15" s="627"/>
      <c r="AG15" s="627"/>
      <c r="AH15" s="627"/>
      <c r="AI15" s="627"/>
      <c r="AJ15" s="627"/>
      <c r="AK15" s="627"/>
      <c r="AL15" s="628" t="s">
        <v>237</v>
      </c>
      <c r="AM15" s="629"/>
      <c r="AN15" s="629"/>
      <c r="AO15" s="630"/>
      <c r="AP15" s="620" t="s">
        <v>270</v>
      </c>
      <c r="AQ15" s="621"/>
      <c r="AR15" s="621"/>
      <c r="AS15" s="621"/>
      <c r="AT15" s="621"/>
      <c r="AU15" s="621"/>
      <c r="AV15" s="621"/>
      <c r="AW15" s="621"/>
      <c r="AX15" s="621"/>
      <c r="AY15" s="621"/>
      <c r="AZ15" s="621"/>
      <c r="BA15" s="621"/>
      <c r="BB15" s="621"/>
      <c r="BC15" s="621"/>
      <c r="BD15" s="621"/>
      <c r="BE15" s="621"/>
      <c r="BF15" s="622"/>
      <c r="BG15" s="623">
        <v>164154</v>
      </c>
      <c r="BH15" s="624"/>
      <c r="BI15" s="624"/>
      <c r="BJ15" s="624"/>
      <c r="BK15" s="624"/>
      <c r="BL15" s="624"/>
      <c r="BM15" s="624"/>
      <c r="BN15" s="625"/>
      <c r="BO15" s="626">
        <v>3.4</v>
      </c>
      <c r="BP15" s="626"/>
      <c r="BQ15" s="626"/>
      <c r="BR15" s="626"/>
      <c r="BS15" s="627" t="s">
        <v>237</v>
      </c>
      <c r="BT15" s="627"/>
      <c r="BU15" s="627"/>
      <c r="BV15" s="627"/>
      <c r="BW15" s="627"/>
      <c r="BX15" s="627"/>
      <c r="BY15" s="627"/>
      <c r="BZ15" s="627"/>
      <c r="CA15" s="627"/>
      <c r="CB15" s="631"/>
      <c r="CD15" s="620" t="s">
        <v>271</v>
      </c>
      <c r="CE15" s="621"/>
      <c r="CF15" s="621"/>
      <c r="CG15" s="621"/>
      <c r="CH15" s="621"/>
      <c r="CI15" s="621"/>
      <c r="CJ15" s="621"/>
      <c r="CK15" s="621"/>
      <c r="CL15" s="621"/>
      <c r="CM15" s="621"/>
      <c r="CN15" s="621"/>
      <c r="CO15" s="621"/>
      <c r="CP15" s="621"/>
      <c r="CQ15" s="622"/>
      <c r="CR15" s="623">
        <v>4046549</v>
      </c>
      <c r="CS15" s="624"/>
      <c r="CT15" s="624"/>
      <c r="CU15" s="624"/>
      <c r="CV15" s="624"/>
      <c r="CW15" s="624"/>
      <c r="CX15" s="624"/>
      <c r="CY15" s="625"/>
      <c r="CZ15" s="626">
        <v>19.600000000000001</v>
      </c>
      <c r="DA15" s="626"/>
      <c r="DB15" s="626"/>
      <c r="DC15" s="626"/>
      <c r="DD15" s="632">
        <v>2151337</v>
      </c>
      <c r="DE15" s="624"/>
      <c r="DF15" s="624"/>
      <c r="DG15" s="624"/>
      <c r="DH15" s="624"/>
      <c r="DI15" s="624"/>
      <c r="DJ15" s="624"/>
      <c r="DK15" s="624"/>
      <c r="DL15" s="624"/>
      <c r="DM15" s="624"/>
      <c r="DN15" s="624"/>
      <c r="DO15" s="624"/>
      <c r="DP15" s="625"/>
      <c r="DQ15" s="632">
        <v>1963982</v>
      </c>
      <c r="DR15" s="624"/>
      <c r="DS15" s="624"/>
      <c r="DT15" s="624"/>
      <c r="DU15" s="624"/>
      <c r="DV15" s="624"/>
      <c r="DW15" s="624"/>
      <c r="DX15" s="624"/>
      <c r="DY15" s="624"/>
      <c r="DZ15" s="624"/>
      <c r="EA15" s="624"/>
      <c r="EB15" s="624"/>
      <c r="EC15" s="633"/>
    </row>
    <row r="16" spans="2:143" ht="11.25" customHeight="1" x14ac:dyDescent="0.15">
      <c r="B16" s="620" t="s">
        <v>272</v>
      </c>
      <c r="C16" s="621"/>
      <c r="D16" s="621"/>
      <c r="E16" s="621"/>
      <c r="F16" s="621"/>
      <c r="G16" s="621"/>
      <c r="H16" s="621"/>
      <c r="I16" s="621"/>
      <c r="J16" s="621"/>
      <c r="K16" s="621"/>
      <c r="L16" s="621"/>
      <c r="M16" s="621"/>
      <c r="N16" s="621"/>
      <c r="O16" s="621"/>
      <c r="P16" s="621"/>
      <c r="Q16" s="622"/>
      <c r="R16" s="623">
        <v>8043</v>
      </c>
      <c r="S16" s="624"/>
      <c r="T16" s="624"/>
      <c r="U16" s="624"/>
      <c r="V16" s="624"/>
      <c r="W16" s="624"/>
      <c r="X16" s="624"/>
      <c r="Y16" s="625"/>
      <c r="Z16" s="626">
        <v>0</v>
      </c>
      <c r="AA16" s="626"/>
      <c r="AB16" s="626"/>
      <c r="AC16" s="626"/>
      <c r="AD16" s="627">
        <v>8043</v>
      </c>
      <c r="AE16" s="627"/>
      <c r="AF16" s="627"/>
      <c r="AG16" s="627"/>
      <c r="AH16" s="627"/>
      <c r="AI16" s="627"/>
      <c r="AJ16" s="627"/>
      <c r="AK16" s="627"/>
      <c r="AL16" s="628">
        <v>0.1</v>
      </c>
      <c r="AM16" s="629"/>
      <c r="AN16" s="629"/>
      <c r="AO16" s="630"/>
      <c r="AP16" s="620" t="s">
        <v>273</v>
      </c>
      <c r="AQ16" s="621"/>
      <c r="AR16" s="621"/>
      <c r="AS16" s="621"/>
      <c r="AT16" s="621"/>
      <c r="AU16" s="621"/>
      <c r="AV16" s="621"/>
      <c r="AW16" s="621"/>
      <c r="AX16" s="621"/>
      <c r="AY16" s="621"/>
      <c r="AZ16" s="621"/>
      <c r="BA16" s="621"/>
      <c r="BB16" s="621"/>
      <c r="BC16" s="621"/>
      <c r="BD16" s="621"/>
      <c r="BE16" s="621"/>
      <c r="BF16" s="622"/>
      <c r="BG16" s="623" t="s">
        <v>237</v>
      </c>
      <c r="BH16" s="624"/>
      <c r="BI16" s="624"/>
      <c r="BJ16" s="624"/>
      <c r="BK16" s="624"/>
      <c r="BL16" s="624"/>
      <c r="BM16" s="624"/>
      <c r="BN16" s="625"/>
      <c r="BO16" s="626" t="s">
        <v>244</v>
      </c>
      <c r="BP16" s="626"/>
      <c r="BQ16" s="626"/>
      <c r="BR16" s="626"/>
      <c r="BS16" s="627" t="s">
        <v>244</v>
      </c>
      <c r="BT16" s="627"/>
      <c r="BU16" s="627"/>
      <c r="BV16" s="627"/>
      <c r="BW16" s="627"/>
      <c r="BX16" s="627"/>
      <c r="BY16" s="627"/>
      <c r="BZ16" s="627"/>
      <c r="CA16" s="627"/>
      <c r="CB16" s="631"/>
      <c r="CD16" s="620" t="s">
        <v>274</v>
      </c>
      <c r="CE16" s="621"/>
      <c r="CF16" s="621"/>
      <c r="CG16" s="621"/>
      <c r="CH16" s="621"/>
      <c r="CI16" s="621"/>
      <c r="CJ16" s="621"/>
      <c r="CK16" s="621"/>
      <c r="CL16" s="621"/>
      <c r="CM16" s="621"/>
      <c r="CN16" s="621"/>
      <c r="CO16" s="621"/>
      <c r="CP16" s="621"/>
      <c r="CQ16" s="622"/>
      <c r="CR16" s="623" t="s">
        <v>244</v>
      </c>
      <c r="CS16" s="624"/>
      <c r="CT16" s="624"/>
      <c r="CU16" s="624"/>
      <c r="CV16" s="624"/>
      <c r="CW16" s="624"/>
      <c r="CX16" s="624"/>
      <c r="CY16" s="625"/>
      <c r="CZ16" s="626" t="s">
        <v>244</v>
      </c>
      <c r="DA16" s="626"/>
      <c r="DB16" s="626"/>
      <c r="DC16" s="626"/>
      <c r="DD16" s="632" t="s">
        <v>237</v>
      </c>
      <c r="DE16" s="624"/>
      <c r="DF16" s="624"/>
      <c r="DG16" s="624"/>
      <c r="DH16" s="624"/>
      <c r="DI16" s="624"/>
      <c r="DJ16" s="624"/>
      <c r="DK16" s="624"/>
      <c r="DL16" s="624"/>
      <c r="DM16" s="624"/>
      <c r="DN16" s="624"/>
      <c r="DO16" s="624"/>
      <c r="DP16" s="625"/>
      <c r="DQ16" s="632" t="s">
        <v>244</v>
      </c>
      <c r="DR16" s="624"/>
      <c r="DS16" s="624"/>
      <c r="DT16" s="624"/>
      <c r="DU16" s="624"/>
      <c r="DV16" s="624"/>
      <c r="DW16" s="624"/>
      <c r="DX16" s="624"/>
      <c r="DY16" s="624"/>
      <c r="DZ16" s="624"/>
      <c r="EA16" s="624"/>
      <c r="EB16" s="624"/>
      <c r="EC16" s="633"/>
    </row>
    <row r="17" spans="2:133" ht="11.25" customHeight="1" x14ac:dyDescent="0.15">
      <c r="B17" s="620" t="s">
        <v>275</v>
      </c>
      <c r="C17" s="621"/>
      <c r="D17" s="621"/>
      <c r="E17" s="621"/>
      <c r="F17" s="621"/>
      <c r="G17" s="621"/>
      <c r="H17" s="621"/>
      <c r="I17" s="621"/>
      <c r="J17" s="621"/>
      <c r="K17" s="621"/>
      <c r="L17" s="621"/>
      <c r="M17" s="621"/>
      <c r="N17" s="621"/>
      <c r="O17" s="621"/>
      <c r="P17" s="621"/>
      <c r="Q17" s="622"/>
      <c r="R17" s="623">
        <v>30049</v>
      </c>
      <c r="S17" s="624"/>
      <c r="T17" s="624"/>
      <c r="U17" s="624"/>
      <c r="V17" s="624"/>
      <c r="W17" s="624"/>
      <c r="X17" s="624"/>
      <c r="Y17" s="625"/>
      <c r="Z17" s="626">
        <v>0.1</v>
      </c>
      <c r="AA17" s="626"/>
      <c r="AB17" s="626"/>
      <c r="AC17" s="626"/>
      <c r="AD17" s="627">
        <v>30049</v>
      </c>
      <c r="AE17" s="627"/>
      <c r="AF17" s="627"/>
      <c r="AG17" s="627"/>
      <c r="AH17" s="627"/>
      <c r="AI17" s="627"/>
      <c r="AJ17" s="627"/>
      <c r="AK17" s="627"/>
      <c r="AL17" s="628">
        <v>0.3</v>
      </c>
      <c r="AM17" s="629"/>
      <c r="AN17" s="629"/>
      <c r="AO17" s="630"/>
      <c r="AP17" s="620" t="s">
        <v>276</v>
      </c>
      <c r="AQ17" s="621"/>
      <c r="AR17" s="621"/>
      <c r="AS17" s="621"/>
      <c r="AT17" s="621"/>
      <c r="AU17" s="621"/>
      <c r="AV17" s="621"/>
      <c r="AW17" s="621"/>
      <c r="AX17" s="621"/>
      <c r="AY17" s="621"/>
      <c r="AZ17" s="621"/>
      <c r="BA17" s="621"/>
      <c r="BB17" s="621"/>
      <c r="BC17" s="621"/>
      <c r="BD17" s="621"/>
      <c r="BE17" s="621"/>
      <c r="BF17" s="622"/>
      <c r="BG17" s="623" t="s">
        <v>237</v>
      </c>
      <c r="BH17" s="624"/>
      <c r="BI17" s="624"/>
      <c r="BJ17" s="624"/>
      <c r="BK17" s="624"/>
      <c r="BL17" s="624"/>
      <c r="BM17" s="624"/>
      <c r="BN17" s="625"/>
      <c r="BO17" s="626" t="s">
        <v>244</v>
      </c>
      <c r="BP17" s="626"/>
      <c r="BQ17" s="626"/>
      <c r="BR17" s="626"/>
      <c r="BS17" s="627" t="s">
        <v>244</v>
      </c>
      <c r="BT17" s="627"/>
      <c r="BU17" s="627"/>
      <c r="BV17" s="627"/>
      <c r="BW17" s="627"/>
      <c r="BX17" s="627"/>
      <c r="BY17" s="627"/>
      <c r="BZ17" s="627"/>
      <c r="CA17" s="627"/>
      <c r="CB17" s="631"/>
      <c r="CD17" s="620" t="s">
        <v>277</v>
      </c>
      <c r="CE17" s="621"/>
      <c r="CF17" s="621"/>
      <c r="CG17" s="621"/>
      <c r="CH17" s="621"/>
      <c r="CI17" s="621"/>
      <c r="CJ17" s="621"/>
      <c r="CK17" s="621"/>
      <c r="CL17" s="621"/>
      <c r="CM17" s="621"/>
      <c r="CN17" s="621"/>
      <c r="CO17" s="621"/>
      <c r="CP17" s="621"/>
      <c r="CQ17" s="622"/>
      <c r="CR17" s="623">
        <v>800464</v>
      </c>
      <c r="CS17" s="624"/>
      <c r="CT17" s="624"/>
      <c r="CU17" s="624"/>
      <c r="CV17" s="624"/>
      <c r="CW17" s="624"/>
      <c r="CX17" s="624"/>
      <c r="CY17" s="625"/>
      <c r="CZ17" s="626">
        <v>3.9</v>
      </c>
      <c r="DA17" s="626"/>
      <c r="DB17" s="626"/>
      <c r="DC17" s="626"/>
      <c r="DD17" s="632" t="s">
        <v>237</v>
      </c>
      <c r="DE17" s="624"/>
      <c r="DF17" s="624"/>
      <c r="DG17" s="624"/>
      <c r="DH17" s="624"/>
      <c r="DI17" s="624"/>
      <c r="DJ17" s="624"/>
      <c r="DK17" s="624"/>
      <c r="DL17" s="624"/>
      <c r="DM17" s="624"/>
      <c r="DN17" s="624"/>
      <c r="DO17" s="624"/>
      <c r="DP17" s="625"/>
      <c r="DQ17" s="632">
        <v>766675</v>
      </c>
      <c r="DR17" s="624"/>
      <c r="DS17" s="624"/>
      <c r="DT17" s="624"/>
      <c r="DU17" s="624"/>
      <c r="DV17" s="624"/>
      <c r="DW17" s="624"/>
      <c r="DX17" s="624"/>
      <c r="DY17" s="624"/>
      <c r="DZ17" s="624"/>
      <c r="EA17" s="624"/>
      <c r="EB17" s="624"/>
      <c r="EC17" s="633"/>
    </row>
    <row r="18" spans="2:133" ht="11.25" customHeight="1" x14ac:dyDescent="0.15">
      <c r="B18" s="620" t="s">
        <v>278</v>
      </c>
      <c r="C18" s="621"/>
      <c r="D18" s="621"/>
      <c r="E18" s="621"/>
      <c r="F18" s="621"/>
      <c r="G18" s="621"/>
      <c r="H18" s="621"/>
      <c r="I18" s="621"/>
      <c r="J18" s="621"/>
      <c r="K18" s="621"/>
      <c r="L18" s="621"/>
      <c r="M18" s="621"/>
      <c r="N18" s="621"/>
      <c r="O18" s="621"/>
      <c r="P18" s="621"/>
      <c r="Q18" s="622"/>
      <c r="R18" s="623">
        <v>28241</v>
      </c>
      <c r="S18" s="624"/>
      <c r="T18" s="624"/>
      <c r="U18" s="624"/>
      <c r="V18" s="624"/>
      <c r="W18" s="624"/>
      <c r="X18" s="624"/>
      <c r="Y18" s="625"/>
      <c r="Z18" s="626">
        <v>0.1</v>
      </c>
      <c r="AA18" s="626"/>
      <c r="AB18" s="626"/>
      <c r="AC18" s="626"/>
      <c r="AD18" s="627">
        <v>28241</v>
      </c>
      <c r="AE18" s="627"/>
      <c r="AF18" s="627"/>
      <c r="AG18" s="627"/>
      <c r="AH18" s="627"/>
      <c r="AI18" s="627"/>
      <c r="AJ18" s="627"/>
      <c r="AK18" s="627"/>
      <c r="AL18" s="628">
        <v>0.3</v>
      </c>
      <c r="AM18" s="629"/>
      <c r="AN18" s="629"/>
      <c r="AO18" s="630"/>
      <c r="AP18" s="620" t="s">
        <v>279</v>
      </c>
      <c r="AQ18" s="621"/>
      <c r="AR18" s="621"/>
      <c r="AS18" s="621"/>
      <c r="AT18" s="621"/>
      <c r="AU18" s="621"/>
      <c r="AV18" s="621"/>
      <c r="AW18" s="621"/>
      <c r="AX18" s="621"/>
      <c r="AY18" s="621"/>
      <c r="AZ18" s="621"/>
      <c r="BA18" s="621"/>
      <c r="BB18" s="621"/>
      <c r="BC18" s="621"/>
      <c r="BD18" s="621"/>
      <c r="BE18" s="621"/>
      <c r="BF18" s="622"/>
      <c r="BG18" s="623" t="s">
        <v>237</v>
      </c>
      <c r="BH18" s="624"/>
      <c r="BI18" s="624"/>
      <c r="BJ18" s="624"/>
      <c r="BK18" s="624"/>
      <c r="BL18" s="624"/>
      <c r="BM18" s="624"/>
      <c r="BN18" s="625"/>
      <c r="BO18" s="626" t="s">
        <v>244</v>
      </c>
      <c r="BP18" s="626"/>
      <c r="BQ18" s="626"/>
      <c r="BR18" s="626"/>
      <c r="BS18" s="627" t="s">
        <v>244</v>
      </c>
      <c r="BT18" s="627"/>
      <c r="BU18" s="627"/>
      <c r="BV18" s="627"/>
      <c r="BW18" s="627"/>
      <c r="BX18" s="627"/>
      <c r="BY18" s="627"/>
      <c r="BZ18" s="627"/>
      <c r="CA18" s="627"/>
      <c r="CB18" s="631"/>
      <c r="CD18" s="620" t="s">
        <v>280</v>
      </c>
      <c r="CE18" s="621"/>
      <c r="CF18" s="621"/>
      <c r="CG18" s="621"/>
      <c r="CH18" s="621"/>
      <c r="CI18" s="621"/>
      <c r="CJ18" s="621"/>
      <c r="CK18" s="621"/>
      <c r="CL18" s="621"/>
      <c r="CM18" s="621"/>
      <c r="CN18" s="621"/>
      <c r="CO18" s="621"/>
      <c r="CP18" s="621"/>
      <c r="CQ18" s="622"/>
      <c r="CR18" s="623" t="s">
        <v>237</v>
      </c>
      <c r="CS18" s="624"/>
      <c r="CT18" s="624"/>
      <c r="CU18" s="624"/>
      <c r="CV18" s="624"/>
      <c r="CW18" s="624"/>
      <c r="CX18" s="624"/>
      <c r="CY18" s="625"/>
      <c r="CZ18" s="626" t="s">
        <v>237</v>
      </c>
      <c r="DA18" s="626"/>
      <c r="DB18" s="626"/>
      <c r="DC18" s="626"/>
      <c r="DD18" s="632" t="s">
        <v>237</v>
      </c>
      <c r="DE18" s="624"/>
      <c r="DF18" s="624"/>
      <c r="DG18" s="624"/>
      <c r="DH18" s="624"/>
      <c r="DI18" s="624"/>
      <c r="DJ18" s="624"/>
      <c r="DK18" s="624"/>
      <c r="DL18" s="624"/>
      <c r="DM18" s="624"/>
      <c r="DN18" s="624"/>
      <c r="DO18" s="624"/>
      <c r="DP18" s="625"/>
      <c r="DQ18" s="632" t="s">
        <v>244</v>
      </c>
      <c r="DR18" s="624"/>
      <c r="DS18" s="624"/>
      <c r="DT18" s="624"/>
      <c r="DU18" s="624"/>
      <c r="DV18" s="624"/>
      <c r="DW18" s="624"/>
      <c r="DX18" s="624"/>
      <c r="DY18" s="624"/>
      <c r="DZ18" s="624"/>
      <c r="EA18" s="624"/>
      <c r="EB18" s="624"/>
      <c r="EC18" s="633"/>
    </row>
    <row r="19" spans="2:133" ht="11.25" customHeight="1" x14ac:dyDescent="0.15">
      <c r="B19" s="620" t="s">
        <v>281</v>
      </c>
      <c r="C19" s="621"/>
      <c r="D19" s="621"/>
      <c r="E19" s="621"/>
      <c r="F19" s="621"/>
      <c r="G19" s="621"/>
      <c r="H19" s="621"/>
      <c r="I19" s="621"/>
      <c r="J19" s="621"/>
      <c r="K19" s="621"/>
      <c r="L19" s="621"/>
      <c r="M19" s="621"/>
      <c r="N19" s="621"/>
      <c r="O19" s="621"/>
      <c r="P19" s="621"/>
      <c r="Q19" s="622"/>
      <c r="R19" s="623">
        <v>28080</v>
      </c>
      <c r="S19" s="624"/>
      <c r="T19" s="624"/>
      <c r="U19" s="624"/>
      <c r="V19" s="624"/>
      <c r="W19" s="624"/>
      <c r="X19" s="624"/>
      <c r="Y19" s="625"/>
      <c r="Z19" s="626">
        <v>0.1</v>
      </c>
      <c r="AA19" s="626"/>
      <c r="AB19" s="626"/>
      <c r="AC19" s="626"/>
      <c r="AD19" s="627">
        <v>28080</v>
      </c>
      <c r="AE19" s="627"/>
      <c r="AF19" s="627"/>
      <c r="AG19" s="627"/>
      <c r="AH19" s="627"/>
      <c r="AI19" s="627"/>
      <c r="AJ19" s="627"/>
      <c r="AK19" s="627"/>
      <c r="AL19" s="628">
        <v>0.3</v>
      </c>
      <c r="AM19" s="629"/>
      <c r="AN19" s="629"/>
      <c r="AO19" s="630"/>
      <c r="AP19" s="620" t="s">
        <v>282</v>
      </c>
      <c r="AQ19" s="621"/>
      <c r="AR19" s="621"/>
      <c r="AS19" s="621"/>
      <c r="AT19" s="621"/>
      <c r="AU19" s="621"/>
      <c r="AV19" s="621"/>
      <c r="AW19" s="621"/>
      <c r="AX19" s="621"/>
      <c r="AY19" s="621"/>
      <c r="AZ19" s="621"/>
      <c r="BA19" s="621"/>
      <c r="BB19" s="621"/>
      <c r="BC19" s="621"/>
      <c r="BD19" s="621"/>
      <c r="BE19" s="621"/>
      <c r="BF19" s="622"/>
      <c r="BG19" s="623" t="s">
        <v>237</v>
      </c>
      <c r="BH19" s="624"/>
      <c r="BI19" s="624"/>
      <c r="BJ19" s="624"/>
      <c r="BK19" s="624"/>
      <c r="BL19" s="624"/>
      <c r="BM19" s="624"/>
      <c r="BN19" s="625"/>
      <c r="BO19" s="626" t="s">
        <v>244</v>
      </c>
      <c r="BP19" s="626"/>
      <c r="BQ19" s="626"/>
      <c r="BR19" s="626"/>
      <c r="BS19" s="627" t="s">
        <v>244</v>
      </c>
      <c r="BT19" s="627"/>
      <c r="BU19" s="627"/>
      <c r="BV19" s="627"/>
      <c r="BW19" s="627"/>
      <c r="BX19" s="627"/>
      <c r="BY19" s="627"/>
      <c r="BZ19" s="627"/>
      <c r="CA19" s="627"/>
      <c r="CB19" s="631"/>
      <c r="CD19" s="620" t="s">
        <v>283</v>
      </c>
      <c r="CE19" s="621"/>
      <c r="CF19" s="621"/>
      <c r="CG19" s="621"/>
      <c r="CH19" s="621"/>
      <c r="CI19" s="621"/>
      <c r="CJ19" s="621"/>
      <c r="CK19" s="621"/>
      <c r="CL19" s="621"/>
      <c r="CM19" s="621"/>
      <c r="CN19" s="621"/>
      <c r="CO19" s="621"/>
      <c r="CP19" s="621"/>
      <c r="CQ19" s="622"/>
      <c r="CR19" s="623" t="s">
        <v>237</v>
      </c>
      <c r="CS19" s="624"/>
      <c r="CT19" s="624"/>
      <c r="CU19" s="624"/>
      <c r="CV19" s="624"/>
      <c r="CW19" s="624"/>
      <c r="CX19" s="624"/>
      <c r="CY19" s="625"/>
      <c r="CZ19" s="626" t="s">
        <v>244</v>
      </c>
      <c r="DA19" s="626"/>
      <c r="DB19" s="626"/>
      <c r="DC19" s="626"/>
      <c r="DD19" s="632" t="s">
        <v>244</v>
      </c>
      <c r="DE19" s="624"/>
      <c r="DF19" s="624"/>
      <c r="DG19" s="624"/>
      <c r="DH19" s="624"/>
      <c r="DI19" s="624"/>
      <c r="DJ19" s="624"/>
      <c r="DK19" s="624"/>
      <c r="DL19" s="624"/>
      <c r="DM19" s="624"/>
      <c r="DN19" s="624"/>
      <c r="DO19" s="624"/>
      <c r="DP19" s="625"/>
      <c r="DQ19" s="632" t="s">
        <v>237</v>
      </c>
      <c r="DR19" s="624"/>
      <c r="DS19" s="624"/>
      <c r="DT19" s="624"/>
      <c r="DU19" s="624"/>
      <c r="DV19" s="624"/>
      <c r="DW19" s="624"/>
      <c r="DX19" s="624"/>
      <c r="DY19" s="624"/>
      <c r="DZ19" s="624"/>
      <c r="EA19" s="624"/>
      <c r="EB19" s="624"/>
      <c r="EC19" s="633"/>
    </row>
    <row r="20" spans="2:133" ht="11.25" customHeight="1" x14ac:dyDescent="0.15">
      <c r="B20" s="636" t="s">
        <v>284</v>
      </c>
      <c r="C20" s="637"/>
      <c r="D20" s="637"/>
      <c r="E20" s="637"/>
      <c r="F20" s="637"/>
      <c r="G20" s="637"/>
      <c r="H20" s="637"/>
      <c r="I20" s="637"/>
      <c r="J20" s="637"/>
      <c r="K20" s="637"/>
      <c r="L20" s="637"/>
      <c r="M20" s="637"/>
      <c r="N20" s="637"/>
      <c r="O20" s="637"/>
      <c r="P20" s="637"/>
      <c r="Q20" s="638"/>
      <c r="R20" s="623">
        <v>161</v>
      </c>
      <c r="S20" s="624"/>
      <c r="T20" s="624"/>
      <c r="U20" s="624"/>
      <c r="V20" s="624"/>
      <c r="W20" s="624"/>
      <c r="X20" s="624"/>
      <c r="Y20" s="625"/>
      <c r="Z20" s="626">
        <v>0</v>
      </c>
      <c r="AA20" s="626"/>
      <c r="AB20" s="626"/>
      <c r="AC20" s="626"/>
      <c r="AD20" s="627">
        <v>161</v>
      </c>
      <c r="AE20" s="627"/>
      <c r="AF20" s="627"/>
      <c r="AG20" s="627"/>
      <c r="AH20" s="627"/>
      <c r="AI20" s="627"/>
      <c r="AJ20" s="627"/>
      <c r="AK20" s="627"/>
      <c r="AL20" s="628">
        <v>0</v>
      </c>
      <c r="AM20" s="629"/>
      <c r="AN20" s="629"/>
      <c r="AO20" s="630"/>
      <c r="AP20" s="620" t="s">
        <v>285</v>
      </c>
      <c r="AQ20" s="621"/>
      <c r="AR20" s="621"/>
      <c r="AS20" s="621"/>
      <c r="AT20" s="621"/>
      <c r="AU20" s="621"/>
      <c r="AV20" s="621"/>
      <c r="AW20" s="621"/>
      <c r="AX20" s="621"/>
      <c r="AY20" s="621"/>
      <c r="AZ20" s="621"/>
      <c r="BA20" s="621"/>
      <c r="BB20" s="621"/>
      <c r="BC20" s="621"/>
      <c r="BD20" s="621"/>
      <c r="BE20" s="621"/>
      <c r="BF20" s="622"/>
      <c r="BG20" s="623" t="s">
        <v>237</v>
      </c>
      <c r="BH20" s="624"/>
      <c r="BI20" s="624"/>
      <c r="BJ20" s="624"/>
      <c r="BK20" s="624"/>
      <c r="BL20" s="624"/>
      <c r="BM20" s="624"/>
      <c r="BN20" s="625"/>
      <c r="BO20" s="626" t="s">
        <v>244</v>
      </c>
      <c r="BP20" s="626"/>
      <c r="BQ20" s="626"/>
      <c r="BR20" s="626"/>
      <c r="BS20" s="627" t="s">
        <v>244</v>
      </c>
      <c r="BT20" s="627"/>
      <c r="BU20" s="627"/>
      <c r="BV20" s="627"/>
      <c r="BW20" s="627"/>
      <c r="BX20" s="627"/>
      <c r="BY20" s="627"/>
      <c r="BZ20" s="627"/>
      <c r="CA20" s="627"/>
      <c r="CB20" s="631"/>
      <c r="CD20" s="620" t="s">
        <v>286</v>
      </c>
      <c r="CE20" s="621"/>
      <c r="CF20" s="621"/>
      <c r="CG20" s="621"/>
      <c r="CH20" s="621"/>
      <c r="CI20" s="621"/>
      <c r="CJ20" s="621"/>
      <c r="CK20" s="621"/>
      <c r="CL20" s="621"/>
      <c r="CM20" s="621"/>
      <c r="CN20" s="621"/>
      <c r="CO20" s="621"/>
      <c r="CP20" s="621"/>
      <c r="CQ20" s="622"/>
      <c r="CR20" s="623">
        <v>20667484</v>
      </c>
      <c r="CS20" s="624"/>
      <c r="CT20" s="624"/>
      <c r="CU20" s="624"/>
      <c r="CV20" s="624"/>
      <c r="CW20" s="624"/>
      <c r="CX20" s="624"/>
      <c r="CY20" s="625"/>
      <c r="CZ20" s="626">
        <v>100</v>
      </c>
      <c r="DA20" s="626"/>
      <c r="DB20" s="626"/>
      <c r="DC20" s="626"/>
      <c r="DD20" s="632">
        <v>3078070</v>
      </c>
      <c r="DE20" s="624"/>
      <c r="DF20" s="624"/>
      <c r="DG20" s="624"/>
      <c r="DH20" s="624"/>
      <c r="DI20" s="624"/>
      <c r="DJ20" s="624"/>
      <c r="DK20" s="624"/>
      <c r="DL20" s="624"/>
      <c r="DM20" s="624"/>
      <c r="DN20" s="624"/>
      <c r="DO20" s="624"/>
      <c r="DP20" s="625"/>
      <c r="DQ20" s="632">
        <v>11505786</v>
      </c>
      <c r="DR20" s="624"/>
      <c r="DS20" s="624"/>
      <c r="DT20" s="624"/>
      <c r="DU20" s="624"/>
      <c r="DV20" s="624"/>
      <c r="DW20" s="624"/>
      <c r="DX20" s="624"/>
      <c r="DY20" s="624"/>
      <c r="DZ20" s="624"/>
      <c r="EA20" s="624"/>
      <c r="EB20" s="624"/>
      <c r="EC20" s="633"/>
    </row>
    <row r="21" spans="2:133" ht="11.25" customHeight="1" x14ac:dyDescent="0.15">
      <c r="B21" s="620" t="s">
        <v>287</v>
      </c>
      <c r="C21" s="621"/>
      <c r="D21" s="621"/>
      <c r="E21" s="621"/>
      <c r="F21" s="621"/>
      <c r="G21" s="621"/>
      <c r="H21" s="621"/>
      <c r="I21" s="621"/>
      <c r="J21" s="621"/>
      <c r="K21" s="621"/>
      <c r="L21" s="621"/>
      <c r="M21" s="621"/>
      <c r="N21" s="621"/>
      <c r="O21" s="621"/>
      <c r="P21" s="621"/>
      <c r="Q21" s="622"/>
      <c r="R21" s="623">
        <v>2873471</v>
      </c>
      <c r="S21" s="624"/>
      <c r="T21" s="624"/>
      <c r="U21" s="624"/>
      <c r="V21" s="624"/>
      <c r="W21" s="624"/>
      <c r="X21" s="624"/>
      <c r="Y21" s="625"/>
      <c r="Z21" s="626">
        <v>13.4</v>
      </c>
      <c r="AA21" s="626"/>
      <c r="AB21" s="626"/>
      <c r="AC21" s="626"/>
      <c r="AD21" s="627">
        <v>2747704</v>
      </c>
      <c r="AE21" s="627"/>
      <c r="AF21" s="627"/>
      <c r="AG21" s="627"/>
      <c r="AH21" s="627"/>
      <c r="AI21" s="627"/>
      <c r="AJ21" s="627"/>
      <c r="AK21" s="627"/>
      <c r="AL21" s="628">
        <v>28.4</v>
      </c>
      <c r="AM21" s="629"/>
      <c r="AN21" s="629"/>
      <c r="AO21" s="630"/>
      <c r="AP21" s="620" t="s">
        <v>288</v>
      </c>
      <c r="AQ21" s="639"/>
      <c r="AR21" s="639"/>
      <c r="AS21" s="639"/>
      <c r="AT21" s="639"/>
      <c r="AU21" s="639"/>
      <c r="AV21" s="639"/>
      <c r="AW21" s="639"/>
      <c r="AX21" s="639"/>
      <c r="AY21" s="639"/>
      <c r="AZ21" s="639"/>
      <c r="BA21" s="639"/>
      <c r="BB21" s="639"/>
      <c r="BC21" s="639"/>
      <c r="BD21" s="639"/>
      <c r="BE21" s="639"/>
      <c r="BF21" s="640"/>
      <c r="BG21" s="623" t="s">
        <v>244</v>
      </c>
      <c r="BH21" s="624"/>
      <c r="BI21" s="624"/>
      <c r="BJ21" s="624"/>
      <c r="BK21" s="624"/>
      <c r="BL21" s="624"/>
      <c r="BM21" s="624"/>
      <c r="BN21" s="625"/>
      <c r="BO21" s="626" t="s">
        <v>237</v>
      </c>
      <c r="BP21" s="626"/>
      <c r="BQ21" s="626"/>
      <c r="BR21" s="626"/>
      <c r="BS21" s="627" t="s">
        <v>244</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15">
      <c r="B22" s="620" t="s">
        <v>289</v>
      </c>
      <c r="C22" s="621"/>
      <c r="D22" s="621"/>
      <c r="E22" s="621"/>
      <c r="F22" s="621"/>
      <c r="G22" s="621"/>
      <c r="H22" s="621"/>
      <c r="I22" s="621"/>
      <c r="J22" s="621"/>
      <c r="K22" s="621"/>
      <c r="L22" s="621"/>
      <c r="M22" s="621"/>
      <c r="N22" s="621"/>
      <c r="O22" s="621"/>
      <c r="P22" s="621"/>
      <c r="Q22" s="622"/>
      <c r="R22" s="623">
        <v>2747704</v>
      </c>
      <c r="S22" s="624"/>
      <c r="T22" s="624"/>
      <c r="U22" s="624"/>
      <c r="V22" s="624"/>
      <c r="W22" s="624"/>
      <c r="X22" s="624"/>
      <c r="Y22" s="625"/>
      <c r="Z22" s="626">
        <v>12.8</v>
      </c>
      <c r="AA22" s="626"/>
      <c r="AB22" s="626"/>
      <c r="AC22" s="626"/>
      <c r="AD22" s="627">
        <v>2747704</v>
      </c>
      <c r="AE22" s="627"/>
      <c r="AF22" s="627"/>
      <c r="AG22" s="627"/>
      <c r="AH22" s="627"/>
      <c r="AI22" s="627"/>
      <c r="AJ22" s="627"/>
      <c r="AK22" s="627"/>
      <c r="AL22" s="628">
        <v>28.4</v>
      </c>
      <c r="AM22" s="629"/>
      <c r="AN22" s="629"/>
      <c r="AO22" s="630"/>
      <c r="AP22" s="620" t="s">
        <v>290</v>
      </c>
      <c r="AQ22" s="639"/>
      <c r="AR22" s="639"/>
      <c r="AS22" s="639"/>
      <c r="AT22" s="639"/>
      <c r="AU22" s="639"/>
      <c r="AV22" s="639"/>
      <c r="AW22" s="639"/>
      <c r="AX22" s="639"/>
      <c r="AY22" s="639"/>
      <c r="AZ22" s="639"/>
      <c r="BA22" s="639"/>
      <c r="BB22" s="639"/>
      <c r="BC22" s="639"/>
      <c r="BD22" s="639"/>
      <c r="BE22" s="639"/>
      <c r="BF22" s="640"/>
      <c r="BG22" s="623" t="s">
        <v>244</v>
      </c>
      <c r="BH22" s="624"/>
      <c r="BI22" s="624"/>
      <c r="BJ22" s="624"/>
      <c r="BK22" s="624"/>
      <c r="BL22" s="624"/>
      <c r="BM22" s="624"/>
      <c r="BN22" s="625"/>
      <c r="BO22" s="626" t="s">
        <v>237</v>
      </c>
      <c r="BP22" s="626"/>
      <c r="BQ22" s="626"/>
      <c r="BR22" s="626"/>
      <c r="BS22" s="627" t="s">
        <v>237</v>
      </c>
      <c r="BT22" s="627"/>
      <c r="BU22" s="627"/>
      <c r="BV22" s="627"/>
      <c r="BW22" s="627"/>
      <c r="BX22" s="627"/>
      <c r="BY22" s="627"/>
      <c r="BZ22" s="627"/>
      <c r="CA22" s="627"/>
      <c r="CB22" s="631"/>
      <c r="CD22" s="605" t="s">
        <v>291</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292</v>
      </c>
      <c r="C23" s="621"/>
      <c r="D23" s="621"/>
      <c r="E23" s="621"/>
      <c r="F23" s="621"/>
      <c r="G23" s="621"/>
      <c r="H23" s="621"/>
      <c r="I23" s="621"/>
      <c r="J23" s="621"/>
      <c r="K23" s="621"/>
      <c r="L23" s="621"/>
      <c r="M23" s="621"/>
      <c r="N23" s="621"/>
      <c r="O23" s="621"/>
      <c r="P23" s="621"/>
      <c r="Q23" s="622"/>
      <c r="R23" s="623">
        <v>125767</v>
      </c>
      <c r="S23" s="624"/>
      <c r="T23" s="624"/>
      <c r="U23" s="624"/>
      <c r="V23" s="624"/>
      <c r="W23" s="624"/>
      <c r="X23" s="624"/>
      <c r="Y23" s="625"/>
      <c r="Z23" s="626">
        <v>0.6</v>
      </c>
      <c r="AA23" s="626"/>
      <c r="AB23" s="626"/>
      <c r="AC23" s="626"/>
      <c r="AD23" s="627" t="s">
        <v>237</v>
      </c>
      <c r="AE23" s="627"/>
      <c r="AF23" s="627"/>
      <c r="AG23" s="627"/>
      <c r="AH23" s="627"/>
      <c r="AI23" s="627"/>
      <c r="AJ23" s="627"/>
      <c r="AK23" s="627"/>
      <c r="AL23" s="628" t="s">
        <v>244</v>
      </c>
      <c r="AM23" s="629"/>
      <c r="AN23" s="629"/>
      <c r="AO23" s="630"/>
      <c r="AP23" s="620" t="s">
        <v>293</v>
      </c>
      <c r="AQ23" s="639"/>
      <c r="AR23" s="639"/>
      <c r="AS23" s="639"/>
      <c r="AT23" s="639"/>
      <c r="AU23" s="639"/>
      <c r="AV23" s="639"/>
      <c r="AW23" s="639"/>
      <c r="AX23" s="639"/>
      <c r="AY23" s="639"/>
      <c r="AZ23" s="639"/>
      <c r="BA23" s="639"/>
      <c r="BB23" s="639"/>
      <c r="BC23" s="639"/>
      <c r="BD23" s="639"/>
      <c r="BE23" s="639"/>
      <c r="BF23" s="640"/>
      <c r="BG23" s="623" t="s">
        <v>244</v>
      </c>
      <c r="BH23" s="624"/>
      <c r="BI23" s="624"/>
      <c r="BJ23" s="624"/>
      <c r="BK23" s="624"/>
      <c r="BL23" s="624"/>
      <c r="BM23" s="624"/>
      <c r="BN23" s="625"/>
      <c r="BO23" s="626" t="s">
        <v>244</v>
      </c>
      <c r="BP23" s="626"/>
      <c r="BQ23" s="626"/>
      <c r="BR23" s="626"/>
      <c r="BS23" s="627" t="s">
        <v>244</v>
      </c>
      <c r="BT23" s="627"/>
      <c r="BU23" s="627"/>
      <c r="BV23" s="627"/>
      <c r="BW23" s="627"/>
      <c r="BX23" s="627"/>
      <c r="BY23" s="627"/>
      <c r="BZ23" s="627"/>
      <c r="CA23" s="627"/>
      <c r="CB23" s="631"/>
      <c r="CD23" s="605" t="s">
        <v>231</v>
      </c>
      <c r="CE23" s="606"/>
      <c r="CF23" s="606"/>
      <c r="CG23" s="606"/>
      <c r="CH23" s="606"/>
      <c r="CI23" s="606"/>
      <c r="CJ23" s="606"/>
      <c r="CK23" s="606"/>
      <c r="CL23" s="606"/>
      <c r="CM23" s="606"/>
      <c r="CN23" s="606"/>
      <c r="CO23" s="606"/>
      <c r="CP23" s="606"/>
      <c r="CQ23" s="607"/>
      <c r="CR23" s="605" t="s">
        <v>294</v>
      </c>
      <c r="CS23" s="606"/>
      <c r="CT23" s="606"/>
      <c r="CU23" s="606"/>
      <c r="CV23" s="606"/>
      <c r="CW23" s="606"/>
      <c r="CX23" s="606"/>
      <c r="CY23" s="607"/>
      <c r="CZ23" s="605" t="s">
        <v>295</v>
      </c>
      <c r="DA23" s="606"/>
      <c r="DB23" s="606"/>
      <c r="DC23" s="607"/>
      <c r="DD23" s="605" t="s">
        <v>296</v>
      </c>
      <c r="DE23" s="606"/>
      <c r="DF23" s="606"/>
      <c r="DG23" s="606"/>
      <c r="DH23" s="606"/>
      <c r="DI23" s="606"/>
      <c r="DJ23" s="606"/>
      <c r="DK23" s="607"/>
      <c r="DL23" s="650" t="s">
        <v>297</v>
      </c>
      <c r="DM23" s="651"/>
      <c r="DN23" s="651"/>
      <c r="DO23" s="651"/>
      <c r="DP23" s="651"/>
      <c r="DQ23" s="651"/>
      <c r="DR23" s="651"/>
      <c r="DS23" s="651"/>
      <c r="DT23" s="651"/>
      <c r="DU23" s="651"/>
      <c r="DV23" s="652"/>
      <c r="DW23" s="605" t="s">
        <v>298</v>
      </c>
      <c r="DX23" s="606"/>
      <c r="DY23" s="606"/>
      <c r="DZ23" s="606"/>
      <c r="EA23" s="606"/>
      <c r="EB23" s="606"/>
      <c r="EC23" s="607"/>
    </row>
    <row r="24" spans="2:133" ht="11.25" customHeight="1" x14ac:dyDescent="0.15">
      <c r="B24" s="620" t="s">
        <v>299</v>
      </c>
      <c r="C24" s="621"/>
      <c r="D24" s="621"/>
      <c r="E24" s="621"/>
      <c r="F24" s="621"/>
      <c r="G24" s="621"/>
      <c r="H24" s="621"/>
      <c r="I24" s="621"/>
      <c r="J24" s="621"/>
      <c r="K24" s="621"/>
      <c r="L24" s="621"/>
      <c r="M24" s="621"/>
      <c r="N24" s="621"/>
      <c r="O24" s="621"/>
      <c r="P24" s="621"/>
      <c r="Q24" s="622"/>
      <c r="R24" s="623" t="s">
        <v>237</v>
      </c>
      <c r="S24" s="624"/>
      <c r="T24" s="624"/>
      <c r="U24" s="624"/>
      <c r="V24" s="624"/>
      <c r="W24" s="624"/>
      <c r="X24" s="624"/>
      <c r="Y24" s="625"/>
      <c r="Z24" s="626" t="s">
        <v>244</v>
      </c>
      <c r="AA24" s="626"/>
      <c r="AB24" s="626"/>
      <c r="AC24" s="626"/>
      <c r="AD24" s="627" t="s">
        <v>237</v>
      </c>
      <c r="AE24" s="627"/>
      <c r="AF24" s="627"/>
      <c r="AG24" s="627"/>
      <c r="AH24" s="627"/>
      <c r="AI24" s="627"/>
      <c r="AJ24" s="627"/>
      <c r="AK24" s="627"/>
      <c r="AL24" s="628" t="s">
        <v>237</v>
      </c>
      <c r="AM24" s="629"/>
      <c r="AN24" s="629"/>
      <c r="AO24" s="630"/>
      <c r="AP24" s="620" t="s">
        <v>300</v>
      </c>
      <c r="AQ24" s="639"/>
      <c r="AR24" s="639"/>
      <c r="AS24" s="639"/>
      <c r="AT24" s="639"/>
      <c r="AU24" s="639"/>
      <c r="AV24" s="639"/>
      <c r="AW24" s="639"/>
      <c r="AX24" s="639"/>
      <c r="AY24" s="639"/>
      <c r="AZ24" s="639"/>
      <c r="BA24" s="639"/>
      <c r="BB24" s="639"/>
      <c r="BC24" s="639"/>
      <c r="BD24" s="639"/>
      <c r="BE24" s="639"/>
      <c r="BF24" s="640"/>
      <c r="BG24" s="623" t="s">
        <v>237</v>
      </c>
      <c r="BH24" s="624"/>
      <c r="BI24" s="624"/>
      <c r="BJ24" s="624"/>
      <c r="BK24" s="624"/>
      <c r="BL24" s="624"/>
      <c r="BM24" s="624"/>
      <c r="BN24" s="625"/>
      <c r="BO24" s="626" t="s">
        <v>244</v>
      </c>
      <c r="BP24" s="626"/>
      <c r="BQ24" s="626"/>
      <c r="BR24" s="626"/>
      <c r="BS24" s="627" t="s">
        <v>237</v>
      </c>
      <c r="BT24" s="627"/>
      <c r="BU24" s="627"/>
      <c r="BV24" s="627"/>
      <c r="BW24" s="627"/>
      <c r="BX24" s="627"/>
      <c r="BY24" s="627"/>
      <c r="BZ24" s="627"/>
      <c r="CA24" s="627"/>
      <c r="CB24" s="631"/>
      <c r="CD24" s="609" t="s">
        <v>301</v>
      </c>
      <c r="CE24" s="610"/>
      <c r="CF24" s="610"/>
      <c r="CG24" s="610"/>
      <c r="CH24" s="610"/>
      <c r="CI24" s="610"/>
      <c r="CJ24" s="610"/>
      <c r="CK24" s="610"/>
      <c r="CL24" s="610"/>
      <c r="CM24" s="610"/>
      <c r="CN24" s="610"/>
      <c r="CO24" s="610"/>
      <c r="CP24" s="610"/>
      <c r="CQ24" s="611"/>
      <c r="CR24" s="612">
        <v>8503260</v>
      </c>
      <c r="CS24" s="613"/>
      <c r="CT24" s="613"/>
      <c r="CU24" s="613"/>
      <c r="CV24" s="613"/>
      <c r="CW24" s="613"/>
      <c r="CX24" s="613"/>
      <c r="CY24" s="614"/>
      <c r="CZ24" s="617">
        <v>41.1</v>
      </c>
      <c r="DA24" s="618"/>
      <c r="DB24" s="618"/>
      <c r="DC24" s="634"/>
      <c r="DD24" s="657">
        <v>4357689</v>
      </c>
      <c r="DE24" s="613"/>
      <c r="DF24" s="613"/>
      <c r="DG24" s="613"/>
      <c r="DH24" s="613"/>
      <c r="DI24" s="613"/>
      <c r="DJ24" s="613"/>
      <c r="DK24" s="614"/>
      <c r="DL24" s="657">
        <v>4152893</v>
      </c>
      <c r="DM24" s="613"/>
      <c r="DN24" s="613"/>
      <c r="DO24" s="613"/>
      <c r="DP24" s="613"/>
      <c r="DQ24" s="613"/>
      <c r="DR24" s="613"/>
      <c r="DS24" s="613"/>
      <c r="DT24" s="613"/>
      <c r="DU24" s="613"/>
      <c r="DV24" s="614"/>
      <c r="DW24" s="617">
        <v>42.3</v>
      </c>
      <c r="DX24" s="618"/>
      <c r="DY24" s="618"/>
      <c r="DZ24" s="618"/>
      <c r="EA24" s="618"/>
      <c r="EB24" s="618"/>
      <c r="EC24" s="619"/>
    </row>
    <row r="25" spans="2:133" ht="11.25" customHeight="1" x14ac:dyDescent="0.15">
      <c r="B25" s="620" t="s">
        <v>302</v>
      </c>
      <c r="C25" s="621"/>
      <c r="D25" s="621"/>
      <c r="E25" s="621"/>
      <c r="F25" s="621"/>
      <c r="G25" s="621"/>
      <c r="H25" s="621"/>
      <c r="I25" s="621"/>
      <c r="J25" s="621"/>
      <c r="K25" s="621"/>
      <c r="L25" s="621"/>
      <c r="M25" s="621"/>
      <c r="N25" s="621"/>
      <c r="O25" s="621"/>
      <c r="P25" s="621"/>
      <c r="Q25" s="622"/>
      <c r="R25" s="623">
        <v>8715044</v>
      </c>
      <c r="S25" s="624"/>
      <c r="T25" s="624"/>
      <c r="U25" s="624"/>
      <c r="V25" s="624"/>
      <c r="W25" s="624"/>
      <c r="X25" s="624"/>
      <c r="Y25" s="625"/>
      <c r="Z25" s="626">
        <v>40.700000000000003</v>
      </c>
      <c r="AA25" s="626"/>
      <c r="AB25" s="626"/>
      <c r="AC25" s="626"/>
      <c r="AD25" s="627">
        <v>8589277</v>
      </c>
      <c r="AE25" s="627"/>
      <c r="AF25" s="627"/>
      <c r="AG25" s="627"/>
      <c r="AH25" s="627"/>
      <c r="AI25" s="627"/>
      <c r="AJ25" s="627"/>
      <c r="AK25" s="627"/>
      <c r="AL25" s="628">
        <v>88.9</v>
      </c>
      <c r="AM25" s="629"/>
      <c r="AN25" s="629"/>
      <c r="AO25" s="630"/>
      <c r="AP25" s="620" t="s">
        <v>303</v>
      </c>
      <c r="AQ25" s="639"/>
      <c r="AR25" s="639"/>
      <c r="AS25" s="639"/>
      <c r="AT25" s="639"/>
      <c r="AU25" s="639"/>
      <c r="AV25" s="639"/>
      <c r="AW25" s="639"/>
      <c r="AX25" s="639"/>
      <c r="AY25" s="639"/>
      <c r="AZ25" s="639"/>
      <c r="BA25" s="639"/>
      <c r="BB25" s="639"/>
      <c r="BC25" s="639"/>
      <c r="BD25" s="639"/>
      <c r="BE25" s="639"/>
      <c r="BF25" s="640"/>
      <c r="BG25" s="623" t="s">
        <v>237</v>
      </c>
      <c r="BH25" s="624"/>
      <c r="BI25" s="624"/>
      <c r="BJ25" s="624"/>
      <c r="BK25" s="624"/>
      <c r="BL25" s="624"/>
      <c r="BM25" s="624"/>
      <c r="BN25" s="625"/>
      <c r="BO25" s="626" t="s">
        <v>244</v>
      </c>
      <c r="BP25" s="626"/>
      <c r="BQ25" s="626"/>
      <c r="BR25" s="626"/>
      <c r="BS25" s="627" t="s">
        <v>237</v>
      </c>
      <c r="BT25" s="627"/>
      <c r="BU25" s="627"/>
      <c r="BV25" s="627"/>
      <c r="BW25" s="627"/>
      <c r="BX25" s="627"/>
      <c r="BY25" s="627"/>
      <c r="BZ25" s="627"/>
      <c r="CA25" s="627"/>
      <c r="CB25" s="631"/>
      <c r="CD25" s="620" t="s">
        <v>304</v>
      </c>
      <c r="CE25" s="621"/>
      <c r="CF25" s="621"/>
      <c r="CG25" s="621"/>
      <c r="CH25" s="621"/>
      <c r="CI25" s="621"/>
      <c r="CJ25" s="621"/>
      <c r="CK25" s="621"/>
      <c r="CL25" s="621"/>
      <c r="CM25" s="621"/>
      <c r="CN25" s="621"/>
      <c r="CO25" s="621"/>
      <c r="CP25" s="621"/>
      <c r="CQ25" s="622"/>
      <c r="CR25" s="623">
        <v>2725920</v>
      </c>
      <c r="CS25" s="653"/>
      <c r="CT25" s="653"/>
      <c r="CU25" s="653"/>
      <c r="CV25" s="653"/>
      <c r="CW25" s="653"/>
      <c r="CX25" s="653"/>
      <c r="CY25" s="654"/>
      <c r="CZ25" s="628">
        <v>13.2</v>
      </c>
      <c r="DA25" s="655"/>
      <c r="DB25" s="655"/>
      <c r="DC25" s="658"/>
      <c r="DD25" s="632">
        <v>2418889</v>
      </c>
      <c r="DE25" s="653"/>
      <c r="DF25" s="653"/>
      <c r="DG25" s="653"/>
      <c r="DH25" s="653"/>
      <c r="DI25" s="653"/>
      <c r="DJ25" s="653"/>
      <c r="DK25" s="654"/>
      <c r="DL25" s="632">
        <v>2344372</v>
      </c>
      <c r="DM25" s="653"/>
      <c r="DN25" s="653"/>
      <c r="DO25" s="653"/>
      <c r="DP25" s="653"/>
      <c r="DQ25" s="653"/>
      <c r="DR25" s="653"/>
      <c r="DS25" s="653"/>
      <c r="DT25" s="653"/>
      <c r="DU25" s="653"/>
      <c r="DV25" s="654"/>
      <c r="DW25" s="628">
        <v>23.9</v>
      </c>
      <c r="DX25" s="655"/>
      <c r="DY25" s="655"/>
      <c r="DZ25" s="655"/>
      <c r="EA25" s="655"/>
      <c r="EB25" s="655"/>
      <c r="EC25" s="656"/>
    </row>
    <row r="26" spans="2:133" ht="11.25" customHeight="1" x14ac:dyDescent="0.15">
      <c r="B26" s="620" t="s">
        <v>305</v>
      </c>
      <c r="C26" s="621"/>
      <c r="D26" s="621"/>
      <c r="E26" s="621"/>
      <c r="F26" s="621"/>
      <c r="G26" s="621"/>
      <c r="H26" s="621"/>
      <c r="I26" s="621"/>
      <c r="J26" s="621"/>
      <c r="K26" s="621"/>
      <c r="L26" s="621"/>
      <c r="M26" s="621"/>
      <c r="N26" s="621"/>
      <c r="O26" s="621"/>
      <c r="P26" s="621"/>
      <c r="Q26" s="622"/>
      <c r="R26" s="623">
        <v>3219</v>
      </c>
      <c r="S26" s="624"/>
      <c r="T26" s="624"/>
      <c r="U26" s="624"/>
      <c r="V26" s="624"/>
      <c r="W26" s="624"/>
      <c r="X26" s="624"/>
      <c r="Y26" s="625"/>
      <c r="Z26" s="626">
        <v>0</v>
      </c>
      <c r="AA26" s="626"/>
      <c r="AB26" s="626"/>
      <c r="AC26" s="626"/>
      <c r="AD26" s="627">
        <v>3219</v>
      </c>
      <c r="AE26" s="627"/>
      <c r="AF26" s="627"/>
      <c r="AG26" s="627"/>
      <c r="AH26" s="627"/>
      <c r="AI26" s="627"/>
      <c r="AJ26" s="627"/>
      <c r="AK26" s="627"/>
      <c r="AL26" s="628">
        <v>0</v>
      </c>
      <c r="AM26" s="629"/>
      <c r="AN26" s="629"/>
      <c r="AO26" s="630"/>
      <c r="AP26" s="620" t="s">
        <v>306</v>
      </c>
      <c r="AQ26" s="639"/>
      <c r="AR26" s="639"/>
      <c r="AS26" s="639"/>
      <c r="AT26" s="639"/>
      <c r="AU26" s="639"/>
      <c r="AV26" s="639"/>
      <c r="AW26" s="639"/>
      <c r="AX26" s="639"/>
      <c r="AY26" s="639"/>
      <c r="AZ26" s="639"/>
      <c r="BA26" s="639"/>
      <c r="BB26" s="639"/>
      <c r="BC26" s="639"/>
      <c r="BD26" s="639"/>
      <c r="BE26" s="639"/>
      <c r="BF26" s="640"/>
      <c r="BG26" s="623" t="s">
        <v>244</v>
      </c>
      <c r="BH26" s="624"/>
      <c r="BI26" s="624"/>
      <c r="BJ26" s="624"/>
      <c r="BK26" s="624"/>
      <c r="BL26" s="624"/>
      <c r="BM26" s="624"/>
      <c r="BN26" s="625"/>
      <c r="BO26" s="626" t="s">
        <v>244</v>
      </c>
      <c r="BP26" s="626"/>
      <c r="BQ26" s="626"/>
      <c r="BR26" s="626"/>
      <c r="BS26" s="627" t="s">
        <v>237</v>
      </c>
      <c r="BT26" s="627"/>
      <c r="BU26" s="627"/>
      <c r="BV26" s="627"/>
      <c r="BW26" s="627"/>
      <c r="BX26" s="627"/>
      <c r="BY26" s="627"/>
      <c r="BZ26" s="627"/>
      <c r="CA26" s="627"/>
      <c r="CB26" s="631"/>
      <c r="CD26" s="620" t="s">
        <v>307</v>
      </c>
      <c r="CE26" s="621"/>
      <c r="CF26" s="621"/>
      <c r="CG26" s="621"/>
      <c r="CH26" s="621"/>
      <c r="CI26" s="621"/>
      <c r="CJ26" s="621"/>
      <c r="CK26" s="621"/>
      <c r="CL26" s="621"/>
      <c r="CM26" s="621"/>
      <c r="CN26" s="621"/>
      <c r="CO26" s="621"/>
      <c r="CP26" s="621"/>
      <c r="CQ26" s="622"/>
      <c r="CR26" s="623">
        <v>1517276</v>
      </c>
      <c r="CS26" s="624"/>
      <c r="CT26" s="624"/>
      <c r="CU26" s="624"/>
      <c r="CV26" s="624"/>
      <c r="CW26" s="624"/>
      <c r="CX26" s="624"/>
      <c r="CY26" s="625"/>
      <c r="CZ26" s="628">
        <v>7.3</v>
      </c>
      <c r="DA26" s="655"/>
      <c r="DB26" s="655"/>
      <c r="DC26" s="658"/>
      <c r="DD26" s="632">
        <v>1395156</v>
      </c>
      <c r="DE26" s="624"/>
      <c r="DF26" s="624"/>
      <c r="DG26" s="624"/>
      <c r="DH26" s="624"/>
      <c r="DI26" s="624"/>
      <c r="DJ26" s="624"/>
      <c r="DK26" s="625"/>
      <c r="DL26" s="632" t="s">
        <v>237</v>
      </c>
      <c r="DM26" s="624"/>
      <c r="DN26" s="624"/>
      <c r="DO26" s="624"/>
      <c r="DP26" s="624"/>
      <c r="DQ26" s="624"/>
      <c r="DR26" s="624"/>
      <c r="DS26" s="624"/>
      <c r="DT26" s="624"/>
      <c r="DU26" s="624"/>
      <c r="DV26" s="625"/>
      <c r="DW26" s="628" t="s">
        <v>244</v>
      </c>
      <c r="DX26" s="655"/>
      <c r="DY26" s="655"/>
      <c r="DZ26" s="655"/>
      <c r="EA26" s="655"/>
      <c r="EB26" s="655"/>
      <c r="EC26" s="656"/>
    </row>
    <row r="27" spans="2:133" ht="11.25" customHeight="1" x14ac:dyDescent="0.15">
      <c r="B27" s="620" t="s">
        <v>308</v>
      </c>
      <c r="C27" s="621"/>
      <c r="D27" s="621"/>
      <c r="E27" s="621"/>
      <c r="F27" s="621"/>
      <c r="G27" s="621"/>
      <c r="H27" s="621"/>
      <c r="I27" s="621"/>
      <c r="J27" s="621"/>
      <c r="K27" s="621"/>
      <c r="L27" s="621"/>
      <c r="M27" s="621"/>
      <c r="N27" s="621"/>
      <c r="O27" s="621"/>
      <c r="P27" s="621"/>
      <c r="Q27" s="622"/>
      <c r="R27" s="623">
        <v>158559</v>
      </c>
      <c r="S27" s="624"/>
      <c r="T27" s="624"/>
      <c r="U27" s="624"/>
      <c r="V27" s="624"/>
      <c r="W27" s="624"/>
      <c r="X27" s="624"/>
      <c r="Y27" s="625"/>
      <c r="Z27" s="626">
        <v>0.7</v>
      </c>
      <c r="AA27" s="626"/>
      <c r="AB27" s="626"/>
      <c r="AC27" s="626"/>
      <c r="AD27" s="627" t="s">
        <v>244</v>
      </c>
      <c r="AE27" s="627"/>
      <c r="AF27" s="627"/>
      <c r="AG27" s="627"/>
      <c r="AH27" s="627"/>
      <c r="AI27" s="627"/>
      <c r="AJ27" s="627"/>
      <c r="AK27" s="627"/>
      <c r="AL27" s="628" t="s">
        <v>237</v>
      </c>
      <c r="AM27" s="629"/>
      <c r="AN27" s="629"/>
      <c r="AO27" s="630"/>
      <c r="AP27" s="620" t="s">
        <v>309</v>
      </c>
      <c r="AQ27" s="621"/>
      <c r="AR27" s="621"/>
      <c r="AS27" s="621"/>
      <c r="AT27" s="621"/>
      <c r="AU27" s="621"/>
      <c r="AV27" s="621"/>
      <c r="AW27" s="621"/>
      <c r="AX27" s="621"/>
      <c r="AY27" s="621"/>
      <c r="AZ27" s="621"/>
      <c r="BA27" s="621"/>
      <c r="BB27" s="621"/>
      <c r="BC27" s="621"/>
      <c r="BD27" s="621"/>
      <c r="BE27" s="621"/>
      <c r="BF27" s="622"/>
      <c r="BG27" s="623">
        <v>4795093</v>
      </c>
      <c r="BH27" s="624"/>
      <c r="BI27" s="624"/>
      <c r="BJ27" s="624"/>
      <c r="BK27" s="624"/>
      <c r="BL27" s="624"/>
      <c r="BM27" s="624"/>
      <c r="BN27" s="625"/>
      <c r="BO27" s="626">
        <v>100</v>
      </c>
      <c r="BP27" s="626"/>
      <c r="BQ27" s="626"/>
      <c r="BR27" s="626"/>
      <c r="BS27" s="627" t="s">
        <v>244</v>
      </c>
      <c r="BT27" s="627"/>
      <c r="BU27" s="627"/>
      <c r="BV27" s="627"/>
      <c r="BW27" s="627"/>
      <c r="BX27" s="627"/>
      <c r="BY27" s="627"/>
      <c r="BZ27" s="627"/>
      <c r="CA27" s="627"/>
      <c r="CB27" s="631"/>
      <c r="CD27" s="620" t="s">
        <v>310</v>
      </c>
      <c r="CE27" s="621"/>
      <c r="CF27" s="621"/>
      <c r="CG27" s="621"/>
      <c r="CH27" s="621"/>
      <c r="CI27" s="621"/>
      <c r="CJ27" s="621"/>
      <c r="CK27" s="621"/>
      <c r="CL27" s="621"/>
      <c r="CM27" s="621"/>
      <c r="CN27" s="621"/>
      <c r="CO27" s="621"/>
      <c r="CP27" s="621"/>
      <c r="CQ27" s="622"/>
      <c r="CR27" s="623">
        <v>4976876</v>
      </c>
      <c r="CS27" s="653"/>
      <c r="CT27" s="653"/>
      <c r="CU27" s="653"/>
      <c r="CV27" s="653"/>
      <c r="CW27" s="653"/>
      <c r="CX27" s="653"/>
      <c r="CY27" s="654"/>
      <c r="CZ27" s="628">
        <v>24.1</v>
      </c>
      <c r="DA27" s="655"/>
      <c r="DB27" s="655"/>
      <c r="DC27" s="658"/>
      <c r="DD27" s="632">
        <v>1172125</v>
      </c>
      <c r="DE27" s="653"/>
      <c r="DF27" s="653"/>
      <c r="DG27" s="653"/>
      <c r="DH27" s="653"/>
      <c r="DI27" s="653"/>
      <c r="DJ27" s="653"/>
      <c r="DK27" s="654"/>
      <c r="DL27" s="632">
        <v>1041846</v>
      </c>
      <c r="DM27" s="653"/>
      <c r="DN27" s="653"/>
      <c r="DO27" s="653"/>
      <c r="DP27" s="653"/>
      <c r="DQ27" s="653"/>
      <c r="DR27" s="653"/>
      <c r="DS27" s="653"/>
      <c r="DT27" s="653"/>
      <c r="DU27" s="653"/>
      <c r="DV27" s="654"/>
      <c r="DW27" s="628">
        <v>10.6</v>
      </c>
      <c r="DX27" s="655"/>
      <c r="DY27" s="655"/>
      <c r="DZ27" s="655"/>
      <c r="EA27" s="655"/>
      <c r="EB27" s="655"/>
      <c r="EC27" s="656"/>
    </row>
    <row r="28" spans="2:133" ht="11.25" customHeight="1" x14ac:dyDescent="0.15">
      <c r="B28" s="620" t="s">
        <v>311</v>
      </c>
      <c r="C28" s="621"/>
      <c r="D28" s="621"/>
      <c r="E28" s="621"/>
      <c r="F28" s="621"/>
      <c r="G28" s="621"/>
      <c r="H28" s="621"/>
      <c r="I28" s="621"/>
      <c r="J28" s="621"/>
      <c r="K28" s="621"/>
      <c r="L28" s="621"/>
      <c r="M28" s="621"/>
      <c r="N28" s="621"/>
      <c r="O28" s="621"/>
      <c r="P28" s="621"/>
      <c r="Q28" s="622"/>
      <c r="R28" s="623">
        <v>113096</v>
      </c>
      <c r="S28" s="624"/>
      <c r="T28" s="624"/>
      <c r="U28" s="624"/>
      <c r="V28" s="624"/>
      <c r="W28" s="624"/>
      <c r="X28" s="624"/>
      <c r="Y28" s="625"/>
      <c r="Z28" s="626">
        <v>0.5</v>
      </c>
      <c r="AA28" s="626"/>
      <c r="AB28" s="626"/>
      <c r="AC28" s="626"/>
      <c r="AD28" s="627" t="s">
        <v>237</v>
      </c>
      <c r="AE28" s="627"/>
      <c r="AF28" s="627"/>
      <c r="AG28" s="627"/>
      <c r="AH28" s="627"/>
      <c r="AI28" s="627"/>
      <c r="AJ28" s="627"/>
      <c r="AK28" s="627"/>
      <c r="AL28" s="628" t="s">
        <v>244</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312</v>
      </c>
      <c r="CE28" s="621"/>
      <c r="CF28" s="621"/>
      <c r="CG28" s="621"/>
      <c r="CH28" s="621"/>
      <c r="CI28" s="621"/>
      <c r="CJ28" s="621"/>
      <c r="CK28" s="621"/>
      <c r="CL28" s="621"/>
      <c r="CM28" s="621"/>
      <c r="CN28" s="621"/>
      <c r="CO28" s="621"/>
      <c r="CP28" s="621"/>
      <c r="CQ28" s="622"/>
      <c r="CR28" s="623">
        <v>800464</v>
      </c>
      <c r="CS28" s="624"/>
      <c r="CT28" s="624"/>
      <c r="CU28" s="624"/>
      <c r="CV28" s="624"/>
      <c r="CW28" s="624"/>
      <c r="CX28" s="624"/>
      <c r="CY28" s="625"/>
      <c r="CZ28" s="628">
        <v>3.9</v>
      </c>
      <c r="DA28" s="655"/>
      <c r="DB28" s="655"/>
      <c r="DC28" s="658"/>
      <c r="DD28" s="632">
        <v>766675</v>
      </c>
      <c r="DE28" s="624"/>
      <c r="DF28" s="624"/>
      <c r="DG28" s="624"/>
      <c r="DH28" s="624"/>
      <c r="DI28" s="624"/>
      <c r="DJ28" s="624"/>
      <c r="DK28" s="625"/>
      <c r="DL28" s="632">
        <v>766675</v>
      </c>
      <c r="DM28" s="624"/>
      <c r="DN28" s="624"/>
      <c r="DO28" s="624"/>
      <c r="DP28" s="624"/>
      <c r="DQ28" s="624"/>
      <c r="DR28" s="624"/>
      <c r="DS28" s="624"/>
      <c r="DT28" s="624"/>
      <c r="DU28" s="624"/>
      <c r="DV28" s="625"/>
      <c r="DW28" s="628">
        <v>7.8</v>
      </c>
      <c r="DX28" s="655"/>
      <c r="DY28" s="655"/>
      <c r="DZ28" s="655"/>
      <c r="EA28" s="655"/>
      <c r="EB28" s="655"/>
      <c r="EC28" s="656"/>
    </row>
    <row r="29" spans="2:133" ht="11.25" customHeight="1" x14ac:dyDescent="0.15">
      <c r="B29" s="620" t="s">
        <v>313</v>
      </c>
      <c r="C29" s="621"/>
      <c r="D29" s="621"/>
      <c r="E29" s="621"/>
      <c r="F29" s="621"/>
      <c r="G29" s="621"/>
      <c r="H29" s="621"/>
      <c r="I29" s="621"/>
      <c r="J29" s="621"/>
      <c r="K29" s="621"/>
      <c r="L29" s="621"/>
      <c r="M29" s="621"/>
      <c r="N29" s="621"/>
      <c r="O29" s="621"/>
      <c r="P29" s="621"/>
      <c r="Q29" s="622"/>
      <c r="R29" s="623">
        <v>131176</v>
      </c>
      <c r="S29" s="624"/>
      <c r="T29" s="624"/>
      <c r="U29" s="624"/>
      <c r="V29" s="624"/>
      <c r="W29" s="624"/>
      <c r="X29" s="624"/>
      <c r="Y29" s="625"/>
      <c r="Z29" s="626">
        <v>0.6</v>
      </c>
      <c r="AA29" s="626"/>
      <c r="AB29" s="626"/>
      <c r="AC29" s="626"/>
      <c r="AD29" s="627" t="s">
        <v>237</v>
      </c>
      <c r="AE29" s="627"/>
      <c r="AF29" s="627"/>
      <c r="AG29" s="627"/>
      <c r="AH29" s="627"/>
      <c r="AI29" s="627"/>
      <c r="AJ29" s="627"/>
      <c r="AK29" s="627"/>
      <c r="AL29" s="628" t="s">
        <v>237</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61" t="s">
        <v>314</v>
      </c>
      <c r="CE29" s="662"/>
      <c r="CF29" s="620" t="s">
        <v>74</v>
      </c>
      <c r="CG29" s="621"/>
      <c r="CH29" s="621"/>
      <c r="CI29" s="621"/>
      <c r="CJ29" s="621"/>
      <c r="CK29" s="621"/>
      <c r="CL29" s="621"/>
      <c r="CM29" s="621"/>
      <c r="CN29" s="621"/>
      <c r="CO29" s="621"/>
      <c r="CP29" s="621"/>
      <c r="CQ29" s="622"/>
      <c r="CR29" s="623">
        <v>800464</v>
      </c>
      <c r="CS29" s="653"/>
      <c r="CT29" s="653"/>
      <c r="CU29" s="653"/>
      <c r="CV29" s="653"/>
      <c r="CW29" s="653"/>
      <c r="CX29" s="653"/>
      <c r="CY29" s="654"/>
      <c r="CZ29" s="628">
        <v>3.9</v>
      </c>
      <c r="DA29" s="655"/>
      <c r="DB29" s="655"/>
      <c r="DC29" s="658"/>
      <c r="DD29" s="632">
        <v>766675</v>
      </c>
      <c r="DE29" s="653"/>
      <c r="DF29" s="653"/>
      <c r="DG29" s="653"/>
      <c r="DH29" s="653"/>
      <c r="DI29" s="653"/>
      <c r="DJ29" s="653"/>
      <c r="DK29" s="654"/>
      <c r="DL29" s="632">
        <v>766675</v>
      </c>
      <c r="DM29" s="653"/>
      <c r="DN29" s="653"/>
      <c r="DO29" s="653"/>
      <c r="DP29" s="653"/>
      <c r="DQ29" s="653"/>
      <c r="DR29" s="653"/>
      <c r="DS29" s="653"/>
      <c r="DT29" s="653"/>
      <c r="DU29" s="653"/>
      <c r="DV29" s="654"/>
      <c r="DW29" s="628">
        <v>7.8</v>
      </c>
      <c r="DX29" s="655"/>
      <c r="DY29" s="655"/>
      <c r="DZ29" s="655"/>
      <c r="EA29" s="655"/>
      <c r="EB29" s="655"/>
      <c r="EC29" s="656"/>
    </row>
    <row r="30" spans="2:133" ht="11.25" customHeight="1" x14ac:dyDescent="0.15">
      <c r="B30" s="620" t="s">
        <v>315</v>
      </c>
      <c r="C30" s="621"/>
      <c r="D30" s="621"/>
      <c r="E30" s="621"/>
      <c r="F30" s="621"/>
      <c r="G30" s="621"/>
      <c r="H30" s="621"/>
      <c r="I30" s="621"/>
      <c r="J30" s="621"/>
      <c r="K30" s="621"/>
      <c r="L30" s="621"/>
      <c r="M30" s="621"/>
      <c r="N30" s="621"/>
      <c r="O30" s="621"/>
      <c r="P30" s="621"/>
      <c r="Q30" s="622"/>
      <c r="R30" s="623">
        <v>4848315</v>
      </c>
      <c r="S30" s="624"/>
      <c r="T30" s="624"/>
      <c r="U30" s="624"/>
      <c r="V30" s="624"/>
      <c r="W30" s="624"/>
      <c r="X30" s="624"/>
      <c r="Y30" s="625"/>
      <c r="Z30" s="626">
        <v>22.7</v>
      </c>
      <c r="AA30" s="626"/>
      <c r="AB30" s="626"/>
      <c r="AC30" s="626"/>
      <c r="AD30" s="627" t="s">
        <v>237</v>
      </c>
      <c r="AE30" s="627"/>
      <c r="AF30" s="627"/>
      <c r="AG30" s="627"/>
      <c r="AH30" s="627"/>
      <c r="AI30" s="627"/>
      <c r="AJ30" s="627"/>
      <c r="AK30" s="627"/>
      <c r="AL30" s="628" t="s">
        <v>237</v>
      </c>
      <c r="AM30" s="629"/>
      <c r="AN30" s="629"/>
      <c r="AO30" s="630"/>
      <c r="AP30" s="605" t="s">
        <v>231</v>
      </c>
      <c r="AQ30" s="606"/>
      <c r="AR30" s="606"/>
      <c r="AS30" s="606"/>
      <c r="AT30" s="606"/>
      <c r="AU30" s="606"/>
      <c r="AV30" s="606"/>
      <c r="AW30" s="606"/>
      <c r="AX30" s="606"/>
      <c r="AY30" s="606"/>
      <c r="AZ30" s="606"/>
      <c r="BA30" s="606"/>
      <c r="BB30" s="606"/>
      <c r="BC30" s="606"/>
      <c r="BD30" s="606"/>
      <c r="BE30" s="606"/>
      <c r="BF30" s="607"/>
      <c r="BG30" s="605" t="s">
        <v>316</v>
      </c>
      <c r="BH30" s="659"/>
      <c r="BI30" s="659"/>
      <c r="BJ30" s="659"/>
      <c r="BK30" s="659"/>
      <c r="BL30" s="659"/>
      <c r="BM30" s="659"/>
      <c r="BN30" s="659"/>
      <c r="BO30" s="659"/>
      <c r="BP30" s="659"/>
      <c r="BQ30" s="660"/>
      <c r="BR30" s="605" t="s">
        <v>317</v>
      </c>
      <c r="BS30" s="659"/>
      <c r="BT30" s="659"/>
      <c r="BU30" s="659"/>
      <c r="BV30" s="659"/>
      <c r="BW30" s="659"/>
      <c r="BX30" s="659"/>
      <c r="BY30" s="659"/>
      <c r="BZ30" s="659"/>
      <c r="CA30" s="659"/>
      <c r="CB30" s="660"/>
      <c r="CD30" s="663"/>
      <c r="CE30" s="664"/>
      <c r="CF30" s="620" t="s">
        <v>318</v>
      </c>
      <c r="CG30" s="621"/>
      <c r="CH30" s="621"/>
      <c r="CI30" s="621"/>
      <c r="CJ30" s="621"/>
      <c r="CK30" s="621"/>
      <c r="CL30" s="621"/>
      <c r="CM30" s="621"/>
      <c r="CN30" s="621"/>
      <c r="CO30" s="621"/>
      <c r="CP30" s="621"/>
      <c r="CQ30" s="622"/>
      <c r="CR30" s="623">
        <v>767088</v>
      </c>
      <c r="CS30" s="624"/>
      <c r="CT30" s="624"/>
      <c r="CU30" s="624"/>
      <c r="CV30" s="624"/>
      <c r="CW30" s="624"/>
      <c r="CX30" s="624"/>
      <c r="CY30" s="625"/>
      <c r="CZ30" s="628">
        <v>3.7</v>
      </c>
      <c r="DA30" s="655"/>
      <c r="DB30" s="655"/>
      <c r="DC30" s="658"/>
      <c r="DD30" s="632">
        <v>733299</v>
      </c>
      <c r="DE30" s="624"/>
      <c r="DF30" s="624"/>
      <c r="DG30" s="624"/>
      <c r="DH30" s="624"/>
      <c r="DI30" s="624"/>
      <c r="DJ30" s="624"/>
      <c r="DK30" s="625"/>
      <c r="DL30" s="632">
        <v>733299</v>
      </c>
      <c r="DM30" s="624"/>
      <c r="DN30" s="624"/>
      <c r="DO30" s="624"/>
      <c r="DP30" s="624"/>
      <c r="DQ30" s="624"/>
      <c r="DR30" s="624"/>
      <c r="DS30" s="624"/>
      <c r="DT30" s="624"/>
      <c r="DU30" s="624"/>
      <c r="DV30" s="625"/>
      <c r="DW30" s="628">
        <v>7.5</v>
      </c>
      <c r="DX30" s="655"/>
      <c r="DY30" s="655"/>
      <c r="DZ30" s="655"/>
      <c r="EA30" s="655"/>
      <c r="EB30" s="655"/>
      <c r="EC30" s="656"/>
    </row>
    <row r="31" spans="2:133" ht="11.25" customHeight="1" x14ac:dyDescent="0.15">
      <c r="B31" s="636" t="s">
        <v>319</v>
      </c>
      <c r="C31" s="637"/>
      <c r="D31" s="637"/>
      <c r="E31" s="637"/>
      <c r="F31" s="637"/>
      <c r="G31" s="637"/>
      <c r="H31" s="637"/>
      <c r="I31" s="637"/>
      <c r="J31" s="637"/>
      <c r="K31" s="637"/>
      <c r="L31" s="637"/>
      <c r="M31" s="637"/>
      <c r="N31" s="637"/>
      <c r="O31" s="637"/>
      <c r="P31" s="637"/>
      <c r="Q31" s="638"/>
      <c r="R31" s="623">
        <v>375691</v>
      </c>
      <c r="S31" s="624"/>
      <c r="T31" s="624"/>
      <c r="U31" s="624"/>
      <c r="V31" s="624"/>
      <c r="W31" s="624"/>
      <c r="X31" s="624"/>
      <c r="Y31" s="625"/>
      <c r="Z31" s="626">
        <v>1.8</v>
      </c>
      <c r="AA31" s="626"/>
      <c r="AB31" s="626"/>
      <c r="AC31" s="626"/>
      <c r="AD31" s="627">
        <v>375691</v>
      </c>
      <c r="AE31" s="627"/>
      <c r="AF31" s="627"/>
      <c r="AG31" s="627"/>
      <c r="AH31" s="627"/>
      <c r="AI31" s="627"/>
      <c r="AJ31" s="627"/>
      <c r="AK31" s="627"/>
      <c r="AL31" s="628">
        <v>3.9</v>
      </c>
      <c r="AM31" s="629"/>
      <c r="AN31" s="629"/>
      <c r="AO31" s="630"/>
      <c r="AP31" s="671" t="s">
        <v>320</v>
      </c>
      <c r="AQ31" s="672"/>
      <c r="AR31" s="672"/>
      <c r="AS31" s="672"/>
      <c r="AT31" s="677" t="s">
        <v>321</v>
      </c>
      <c r="AU31" s="218"/>
      <c r="AV31" s="218"/>
      <c r="AW31" s="218"/>
      <c r="AX31" s="609" t="s">
        <v>196</v>
      </c>
      <c r="AY31" s="610"/>
      <c r="AZ31" s="610"/>
      <c r="BA31" s="610"/>
      <c r="BB31" s="610"/>
      <c r="BC31" s="610"/>
      <c r="BD31" s="610"/>
      <c r="BE31" s="610"/>
      <c r="BF31" s="611"/>
      <c r="BG31" s="670">
        <v>98.7</v>
      </c>
      <c r="BH31" s="667"/>
      <c r="BI31" s="667"/>
      <c r="BJ31" s="667"/>
      <c r="BK31" s="667"/>
      <c r="BL31" s="667"/>
      <c r="BM31" s="618">
        <v>97.3</v>
      </c>
      <c r="BN31" s="667"/>
      <c r="BO31" s="667"/>
      <c r="BP31" s="667"/>
      <c r="BQ31" s="668"/>
      <c r="BR31" s="670">
        <v>98.6</v>
      </c>
      <c r="BS31" s="667"/>
      <c r="BT31" s="667"/>
      <c r="BU31" s="667"/>
      <c r="BV31" s="667"/>
      <c r="BW31" s="667"/>
      <c r="BX31" s="618">
        <v>97.1</v>
      </c>
      <c r="BY31" s="667"/>
      <c r="BZ31" s="667"/>
      <c r="CA31" s="667"/>
      <c r="CB31" s="668"/>
      <c r="CD31" s="663"/>
      <c r="CE31" s="664"/>
      <c r="CF31" s="620" t="s">
        <v>322</v>
      </c>
      <c r="CG31" s="621"/>
      <c r="CH31" s="621"/>
      <c r="CI31" s="621"/>
      <c r="CJ31" s="621"/>
      <c r="CK31" s="621"/>
      <c r="CL31" s="621"/>
      <c r="CM31" s="621"/>
      <c r="CN31" s="621"/>
      <c r="CO31" s="621"/>
      <c r="CP31" s="621"/>
      <c r="CQ31" s="622"/>
      <c r="CR31" s="623">
        <v>33376</v>
      </c>
      <c r="CS31" s="653"/>
      <c r="CT31" s="653"/>
      <c r="CU31" s="653"/>
      <c r="CV31" s="653"/>
      <c r="CW31" s="653"/>
      <c r="CX31" s="653"/>
      <c r="CY31" s="654"/>
      <c r="CZ31" s="628">
        <v>0.2</v>
      </c>
      <c r="DA31" s="655"/>
      <c r="DB31" s="655"/>
      <c r="DC31" s="658"/>
      <c r="DD31" s="632">
        <v>33376</v>
      </c>
      <c r="DE31" s="653"/>
      <c r="DF31" s="653"/>
      <c r="DG31" s="653"/>
      <c r="DH31" s="653"/>
      <c r="DI31" s="653"/>
      <c r="DJ31" s="653"/>
      <c r="DK31" s="654"/>
      <c r="DL31" s="632">
        <v>33376</v>
      </c>
      <c r="DM31" s="653"/>
      <c r="DN31" s="653"/>
      <c r="DO31" s="653"/>
      <c r="DP31" s="653"/>
      <c r="DQ31" s="653"/>
      <c r="DR31" s="653"/>
      <c r="DS31" s="653"/>
      <c r="DT31" s="653"/>
      <c r="DU31" s="653"/>
      <c r="DV31" s="654"/>
      <c r="DW31" s="628">
        <v>0.3</v>
      </c>
      <c r="DX31" s="655"/>
      <c r="DY31" s="655"/>
      <c r="DZ31" s="655"/>
      <c r="EA31" s="655"/>
      <c r="EB31" s="655"/>
      <c r="EC31" s="656"/>
    </row>
    <row r="32" spans="2:133" ht="11.25" customHeight="1" x14ac:dyDescent="0.15">
      <c r="B32" s="620" t="s">
        <v>323</v>
      </c>
      <c r="C32" s="621"/>
      <c r="D32" s="621"/>
      <c r="E32" s="621"/>
      <c r="F32" s="621"/>
      <c r="G32" s="621"/>
      <c r="H32" s="621"/>
      <c r="I32" s="621"/>
      <c r="J32" s="621"/>
      <c r="K32" s="621"/>
      <c r="L32" s="621"/>
      <c r="M32" s="621"/>
      <c r="N32" s="621"/>
      <c r="O32" s="621"/>
      <c r="P32" s="621"/>
      <c r="Q32" s="622"/>
      <c r="R32" s="623">
        <v>1739826</v>
      </c>
      <c r="S32" s="624"/>
      <c r="T32" s="624"/>
      <c r="U32" s="624"/>
      <c r="V32" s="624"/>
      <c r="W32" s="624"/>
      <c r="X32" s="624"/>
      <c r="Y32" s="625"/>
      <c r="Z32" s="626">
        <v>8.1</v>
      </c>
      <c r="AA32" s="626"/>
      <c r="AB32" s="626"/>
      <c r="AC32" s="626"/>
      <c r="AD32" s="627" t="s">
        <v>237</v>
      </c>
      <c r="AE32" s="627"/>
      <c r="AF32" s="627"/>
      <c r="AG32" s="627"/>
      <c r="AH32" s="627"/>
      <c r="AI32" s="627"/>
      <c r="AJ32" s="627"/>
      <c r="AK32" s="627"/>
      <c r="AL32" s="628" t="s">
        <v>244</v>
      </c>
      <c r="AM32" s="629"/>
      <c r="AN32" s="629"/>
      <c r="AO32" s="630"/>
      <c r="AP32" s="673"/>
      <c r="AQ32" s="674"/>
      <c r="AR32" s="674"/>
      <c r="AS32" s="674"/>
      <c r="AT32" s="678"/>
      <c r="AU32" s="214" t="s">
        <v>324</v>
      </c>
      <c r="AX32" s="620" t="s">
        <v>325</v>
      </c>
      <c r="AY32" s="621"/>
      <c r="AZ32" s="621"/>
      <c r="BA32" s="621"/>
      <c r="BB32" s="621"/>
      <c r="BC32" s="621"/>
      <c r="BD32" s="621"/>
      <c r="BE32" s="621"/>
      <c r="BF32" s="622"/>
      <c r="BG32" s="680">
        <v>98.4</v>
      </c>
      <c r="BH32" s="653"/>
      <c r="BI32" s="653"/>
      <c r="BJ32" s="653"/>
      <c r="BK32" s="653"/>
      <c r="BL32" s="653"/>
      <c r="BM32" s="629">
        <v>96.6</v>
      </c>
      <c r="BN32" s="653"/>
      <c r="BO32" s="653"/>
      <c r="BP32" s="653"/>
      <c r="BQ32" s="669"/>
      <c r="BR32" s="680">
        <v>98.4</v>
      </c>
      <c r="BS32" s="653"/>
      <c r="BT32" s="653"/>
      <c r="BU32" s="653"/>
      <c r="BV32" s="653"/>
      <c r="BW32" s="653"/>
      <c r="BX32" s="629">
        <v>96.6</v>
      </c>
      <c r="BY32" s="653"/>
      <c r="BZ32" s="653"/>
      <c r="CA32" s="653"/>
      <c r="CB32" s="669"/>
      <c r="CD32" s="665"/>
      <c r="CE32" s="666"/>
      <c r="CF32" s="620" t="s">
        <v>326</v>
      </c>
      <c r="CG32" s="621"/>
      <c r="CH32" s="621"/>
      <c r="CI32" s="621"/>
      <c r="CJ32" s="621"/>
      <c r="CK32" s="621"/>
      <c r="CL32" s="621"/>
      <c r="CM32" s="621"/>
      <c r="CN32" s="621"/>
      <c r="CO32" s="621"/>
      <c r="CP32" s="621"/>
      <c r="CQ32" s="622"/>
      <c r="CR32" s="623" t="s">
        <v>237</v>
      </c>
      <c r="CS32" s="624"/>
      <c r="CT32" s="624"/>
      <c r="CU32" s="624"/>
      <c r="CV32" s="624"/>
      <c r="CW32" s="624"/>
      <c r="CX32" s="624"/>
      <c r="CY32" s="625"/>
      <c r="CZ32" s="628" t="s">
        <v>244</v>
      </c>
      <c r="DA32" s="655"/>
      <c r="DB32" s="655"/>
      <c r="DC32" s="658"/>
      <c r="DD32" s="632" t="s">
        <v>244</v>
      </c>
      <c r="DE32" s="624"/>
      <c r="DF32" s="624"/>
      <c r="DG32" s="624"/>
      <c r="DH32" s="624"/>
      <c r="DI32" s="624"/>
      <c r="DJ32" s="624"/>
      <c r="DK32" s="625"/>
      <c r="DL32" s="632" t="s">
        <v>237</v>
      </c>
      <c r="DM32" s="624"/>
      <c r="DN32" s="624"/>
      <c r="DO32" s="624"/>
      <c r="DP32" s="624"/>
      <c r="DQ32" s="624"/>
      <c r="DR32" s="624"/>
      <c r="DS32" s="624"/>
      <c r="DT32" s="624"/>
      <c r="DU32" s="624"/>
      <c r="DV32" s="625"/>
      <c r="DW32" s="628" t="s">
        <v>237</v>
      </c>
      <c r="DX32" s="655"/>
      <c r="DY32" s="655"/>
      <c r="DZ32" s="655"/>
      <c r="EA32" s="655"/>
      <c r="EB32" s="655"/>
      <c r="EC32" s="656"/>
    </row>
    <row r="33" spans="2:133" ht="11.25" customHeight="1" x14ac:dyDescent="0.15">
      <c r="B33" s="620" t="s">
        <v>327</v>
      </c>
      <c r="C33" s="621"/>
      <c r="D33" s="621"/>
      <c r="E33" s="621"/>
      <c r="F33" s="621"/>
      <c r="G33" s="621"/>
      <c r="H33" s="621"/>
      <c r="I33" s="621"/>
      <c r="J33" s="621"/>
      <c r="K33" s="621"/>
      <c r="L33" s="621"/>
      <c r="M33" s="621"/>
      <c r="N33" s="621"/>
      <c r="O33" s="621"/>
      <c r="P33" s="621"/>
      <c r="Q33" s="622"/>
      <c r="R33" s="623">
        <v>741036</v>
      </c>
      <c r="S33" s="624"/>
      <c r="T33" s="624"/>
      <c r="U33" s="624"/>
      <c r="V33" s="624"/>
      <c r="W33" s="624"/>
      <c r="X33" s="624"/>
      <c r="Y33" s="625"/>
      <c r="Z33" s="626">
        <v>3.5</v>
      </c>
      <c r="AA33" s="626"/>
      <c r="AB33" s="626"/>
      <c r="AC33" s="626"/>
      <c r="AD33" s="627">
        <v>693766</v>
      </c>
      <c r="AE33" s="627"/>
      <c r="AF33" s="627"/>
      <c r="AG33" s="627"/>
      <c r="AH33" s="627"/>
      <c r="AI33" s="627"/>
      <c r="AJ33" s="627"/>
      <c r="AK33" s="627"/>
      <c r="AL33" s="628">
        <v>7.2</v>
      </c>
      <c r="AM33" s="629"/>
      <c r="AN33" s="629"/>
      <c r="AO33" s="630"/>
      <c r="AP33" s="675"/>
      <c r="AQ33" s="676"/>
      <c r="AR33" s="676"/>
      <c r="AS33" s="676"/>
      <c r="AT33" s="679"/>
      <c r="AU33" s="219"/>
      <c r="AV33" s="219"/>
      <c r="AW33" s="219"/>
      <c r="AX33" s="644" t="s">
        <v>328</v>
      </c>
      <c r="AY33" s="645"/>
      <c r="AZ33" s="645"/>
      <c r="BA33" s="645"/>
      <c r="BB33" s="645"/>
      <c r="BC33" s="645"/>
      <c r="BD33" s="645"/>
      <c r="BE33" s="645"/>
      <c r="BF33" s="646"/>
      <c r="BG33" s="681">
        <v>98.8</v>
      </c>
      <c r="BH33" s="682"/>
      <c r="BI33" s="682"/>
      <c r="BJ33" s="682"/>
      <c r="BK33" s="682"/>
      <c r="BL33" s="682"/>
      <c r="BM33" s="683">
        <v>97.7</v>
      </c>
      <c r="BN33" s="682"/>
      <c r="BO33" s="682"/>
      <c r="BP33" s="682"/>
      <c r="BQ33" s="684"/>
      <c r="BR33" s="681">
        <v>98.6</v>
      </c>
      <c r="BS33" s="682"/>
      <c r="BT33" s="682"/>
      <c r="BU33" s="682"/>
      <c r="BV33" s="682"/>
      <c r="BW33" s="682"/>
      <c r="BX33" s="683">
        <v>97.3</v>
      </c>
      <c r="BY33" s="682"/>
      <c r="BZ33" s="682"/>
      <c r="CA33" s="682"/>
      <c r="CB33" s="684"/>
      <c r="CD33" s="620" t="s">
        <v>329</v>
      </c>
      <c r="CE33" s="621"/>
      <c r="CF33" s="621"/>
      <c r="CG33" s="621"/>
      <c r="CH33" s="621"/>
      <c r="CI33" s="621"/>
      <c r="CJ33" s="621"/>
      <c r="CK33" s="621"/>
      <c r="CL33" s="621"/>
      <c r="CM33" s="621"/>
      <c r="CN33" s="621"/>
      <c r="CO33" s="621"/>
      <c r="CP33" s="621"/>
      <c r="CQ33" s="622"/>
      <c r="CR33" s="623">
        <v>9086154</v>
      </c>
      <c r="CS33" s="653"/>
      <c r="CT33" s="653"/>
      <c r="CU33" s="653"/>
      <c r="CV33" s="653"/>
      <c r="CW33" s="653"/>
      <c r="CX33" s="653"/>
      <c r="CY33" s="654"/>
      <c r="CZ33" s="628">
        <v>44</v>
      </c>
      <c r="DA33" s="655"/>
      <c r="DB33" s="655"/>
      <c r="DC33" s="658"/>
      <c r="DD33" s="632">
        <v>6429327</v>
      </c>
      <c r="DE33" s="653"/>
      <c r="DF33" s="653"/>
      <c r="DG33" s="653"/>
      <c r="DH33" s="653"/>
      <c r="DI33" s="653"/>
      <c r="DJ33" s="653"/>
      <c r="DK33" s="654"/>
      <c r="DL33" s="632">
        <v>3868372</v>
      </c>
      <c r="DM33" s="653"/>
      <c r="DN33" s="653"/>
      <c r="DO33" s="653"/>
      <c r="DP33" s="653"/>
      <c r="DQ33" s="653"/>
      <c r="DR33" s="653"/>
      <c r="DS33" s="653"/>
      <c r="DT33" s="653"/>
      <c r="DU33" s="653"/>
      <c r="DV33" s="654"/>
      <c r="DW33" s="628">
        <v>39.4</v>
      </c>
      <c r="DX33" s="655"/>
      <c r="DY33" s="655"/>
      <c r="DZ33" s="655"/>
      <c r="EA33" s="655"/>
      <c r="EB33" s="655"/>
      <c r="EC33" s="656"/>
    </row>
    <row r="34" spans="2:133" ht="11.25" customHeight="1" x14ac:dyDescent="0.15">
      <c r="B34" s="620" t="s">
        <v>330</v>
      </c>
      <c r="C34" s="621"/>
      <c r="D34" s="621"/>
      <c r="E34" s="621"/>
      <c r="F34" s="621"/>
      <c r="G34" s="621"/>
      <c r="H34" s="621"/>
      <c r="I34" s="621"/>
      <c r="J34" s="621"/>
      <c r="K34" s="621"/>
      <c r="L34" s="621"/>
      <c r="M34" s="621"/>
      <c r="N34" s="621"/>
      <c r="O34" s="621"/>
      <c r="P34" s="621"/>
      <c r="Q34" s="622"/>
      <c r="R34" s="623">
        <v>676557</v>
      </c>
      <c r="S34" s="624"/>
      <c r="T34" s="624"/>
      <c r="U34" s="624"/>
      <c r="V34" s="624"/>
      <c r="W34" s="624"/>
      <c r="X34" s="624"/>
      <c r="Y34" s="625"/>
      <c r="Z34" s="626">
        <v>3.2</v>
      </c>
      <c r="AA34" s="626"/>
      <c r="AB34" s="626"/>
      <c r="AC34" s="626"/>
      <c r="AD34" s="627" t="s">
        <v>244</v>
      </c>
      <c r="AE34" s="627"/>
      <c r="AF34" s="627"/>
      <c r="AG34" s="627"/>
      <c r="AH34" s="627"/>
      <c r="AI34" s="627"/>
      <c r="AJ34" s="627"/>
      <c r="AK34" s="627"/>
      <c r="AL34" s="628" t="s">
        <v>237</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331</v>
      </c>
      <c r="CE34" s="621"/>
      <c r="CF34" s="621"/>
      <c r="CG34" s="621"/>
      <c r="CH34" s="621"/>
      <c r="CI34" s="621"/>
      <c r="CJ34" s="621"/>
      <c r="CK34" s="621"/>
      <c r="CL34" s="621"/>
      <c r="CM34" s="621"/>
      <c r="CN34" s="621"/>
      <c r="CO34" s="621"/>
      <c r="CP34" s="621"/>
      <c r="CQ34" s="622"/>
      <c r="CR34" s="623">
        <v>2988781</v>
      </c>
      <c r="CS34" s="624"/>
      <c r="CT34" s="624"/>
      <c r="CU34" s="624"/>
      <c r="CV34" s="624"/>
      <c r="CW34" s="624"/>
      <c r="CX34" s="624"/>
      <c r="CY34" s="625"/>
      <c r="CZ34" s="628">
        <v>14.5</v>
      </c>
      <c r="DA34" s="655"/>
      <c r="DB34" s="655"/>
      <c r="DC34" s="658"/>
      <c r="DD34" s="632">
        <v>1728640</v>
      </c>
      <c r="DE34" s="624"/>
      <c r="DF34" s="624"/>
      <c r="DG34" s="624"/>
      <c r="DH34" s="624"/>
      <c r="DI34" s="624"/>
      <c r="DJ34" s="624"/>
      <c r="DK34" s="625"/>
      <c r="DL34" s="632">
        <v>1364206</v>
      </c>
      <c r="DM34" s="624"/>
      <c r="DN34" s="624"/>
      <c r="DO34" s="624"/>
      <c r="DP34" s="624"/>
      <c r="DQ34" s="624"/>
      <c r="DR34" s="624"/>
      <c r="DS34" s="624"/>
      <c r="DT34" s="624"/>
      <c r="DU34" s="624"/>
      <c r="DV34" s="625"/>
      <c r="DW34" s="628">
        <v>13.9</v>
      </c>
      <c r="DX34" s="655"/>
      <c r="DY34" s="655"/>
      <c r="DZ34" s="655"/>
      <c r="EA34" s="655"/>
      <c r="EB34" s="655"/>
      <c r="EC34" s="656"/>
    </row>
    <row r="35" spans="2:133" ht="11.25" customHeight="1" x14ac:dyDescent="0.15">
      <c r="B35" s="620" t="s">
        <v>332</v>
      </c>
      <c r="C35" s="621"/>
      <c r="D35" s="621"/>
      <c r="E35" s="621"/>
      <c r="F35" s="621"/>
      <c r="G35" s="621"/>
      <c r="H35" s="621"/>
      <c r="I35" s="621"/>
      <c r="J35" s="621"/>
      <c r="K35" s="621"/>
      <c r="L35" s="621"/>
      <c r="M35" s="621"/>
      <c r="N35" s="621"/>
      <c r="O35" s="621"/>
      <c r="P35" s="621"/>
      <c r="Q35" s="622"/>
      <c r="R35" s="623">
        <v>2358779</v>
      </c>
      <c r="S35" s="624"/>
      <c r="T35" s="624"/>
      <c r="U35" s="624"/>
      <c r="V35" s="624"/>
      <c r="W35" s="624"/>
      <c r="X35" s="624"/>
      <c r="Y35" s="625"/>
      <c r="Z35" s="626">
        <v>11</v>
      </c>
      <c r="AA35" s="626"/>
      <c r="AB35" s="626"/>
      <c r="AC35" s="626"/>
      <c r="AD35" s="627" t="s">
        <v>244</v>
      </c>
      <c r="AE35" s="627"/>
      <c r="AF35" s="627"/>
      <c r="AG35" s="627"/>
      <c r="AH35" s="627"/>
      <c r="AI35" s="627"/>
      <c r="AJ35" s="627"/>
      <c r="AK35" s="627"/>
      <c r="AL35" s="628" t="s">
        <v>244</v>
      </c>
      <c r="AM35" s="629"/>
      <c r="AN35" s="629"/>
      <c r="AO35" s="630"/>
      <c r="AP35" s="222"/>
      <c r="AQ35" s="605" t="s">
        <v>333</v>
      </c>
      <c r="AR35" s="606"/>
      <c r="AS35" s="606"/>
      <c r="AT35" s="606"/>
      <c r="AU35" s="606"/>
      <c r="AV35" s="606"/>
      <c r="AW35" s="606"/>
      <c r="AX35" s="606"/>
      <c r="AY35" s="606"/>
      <c r="AZ35" s="606"/>
      <c r="BA35" s="606"/>
      <c r="BB35" s="606"/>
      <c r="BC35" s="606"/>
      <c r="BD35" s="606"/>
      <c r="BE35" s="606"/>
      <c r="BF35" s="607"/>
      <c r="BG35" s="605" t="s">
        <v>334</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335</v>
      </c>
      <c r="CE35" s="621"/>
      <c r="CF35" s="621"/>
      <c r="CG35" s="621"/>
      <c r="CH35" s="621"/>
      <c r="CI35" s="621"/>
      <c r="CJ35" s="621"/>
      <c r="CK35" s="621"/>
      <c r="CL35" s="621"/>
      <c r="CM35" s="621"/>
      <c r="CN35" s="621"/>
      <c r="CO35" s="621"/>
      <c r="CP35" s="621"/>
      <c r="CQ35" s="622"/>
      <c r="CR35" s="623">
        <v>167741</v>
      </c>
      <c r="CS35" s="653"/>
      <c r="CT35" s="653"/>
      <c r="CU35" s="653"/>
      <c r="CV35" s="653"/>
      <c r="CW35" s="653"/>
      <c r="CX35" s="653"/>
      <c r="CY35" s="654"/>
      <c r="CZ35" s="628">
        <v>0.8</v>
      </c>
      <c r="DA35" s="655"/>
      <c r="DB35" s="655"/>
      <c r="DC35" s="658"/>
      <c r="DD35" s="632">
        <v>129688</v>
      </c>
      <c r="DE35" s="653"/>
      <c r="DF35" s="653"/>
      <c r="DG35" s="653"/>
      <c r="DH35" s="653"/>
      <c r="DI35" s="653"/>
      <c r="DJ35" s="653"/>
      <c r="DK35" s="654"/>
      <c r="DL35" s="632">
        <v>117894</v>
      </c>
      <c r="DM35" s="653"/>
      <c r="DN35" s="653"/>
      <c r="DO35" s="653"/>
      <c r="DP35" s="653"/>
      <c r="DQ35" s="653"/>
      <c r="DR35" s="653"/>
      <c r="DS35" s="653"/>
      <c r="DT35" s="653"/>
      <c r="DU35" s="653"/>
      <c r="DV35" s="654"/>
      <c r="DW35" s="628">
        <v>1.2</v>
      </c>
      <c r="DX35" s="655"/>
      <c r="DY35" s="655"/>
      <c r="DZ35" s="655"/>
      <c r="EA35" s="655"/>
      <c r="EB35" s="655"/>
      <c r="EC35" s="656"/>
    </row>
    <row r="36" spans="2:133" ht="11.25" customHeight="1" x14ac:dyDescent="0.15">
      <c r="B36" s="620" t="s">
        <v>336</v>
      </c>
      <c r="C36" s="621"/>
      <c r="D36" s="621"/>
      <c r="E36" s="621"/>
      <c r="F36" s="621"/>
      <c r="G36" s="621"/>
      <c r="H36" s="621"/>
      <c r="I36" s="621"/>
      <c r="J36" s="621"/>
      <c r="K36" s="621"/>
      <c r="L36" s="621"/>
      <c r="M36" s="621"/>
      <c r="N36" s="621"/>
      <c r="O36" s="621"/>
      <c r="P36" s="621"/>
      <c r="Q36" s="622"/>
      <c r="R36" s="623">
        <v>614045</v>
      </c>
      <c r="S36" s="624"/>
      <c r="T36" s="624"/>
      <c r="U36" s="624"/>
      <c r="V36" s="624"/>
      <c r="W36" s="624"/>
      <c r="X36" s="624"/>
      <c r="Y36" s="625"/>
      <c r="Z36" s="626">
        <v>2.9</v>
      </c>
      <c r="AA36" s="626"/>
      <c r="AB36" s="626"/>
      <c r="AC36" s="626"/>
      <c r="AD36" s="627" t="s">
        <v>244</v>
      </c>
      <c r="AE36" s="627"/>
      <c r="AF36" s="627"/>
      <c r="AG36" s="627"/>
      <c r="AH36" s="627"/>
      <c r="AI36" s="627"/>
      <c r="AJ36" s="627"/>
      <c r="AK36" s="627"/>
      <c r="AL36" s="628" t="s">
        <v>244</v>
      </c>
      <c r="AM36" s="629"/>
      <c r="AN36" s="629"/>
      <c r="AO36" s="630"/>
      <c r="AP36" s="222"/>
      <c r="AQ36" s="685" t="s">
        <v>337</v>
      </c>
      <c r="AR36" s="686"/>
      <c r="AS36" s="686"/>
      <c r="AT36" s="686"/>
      <c r="AU36" s="686"/>
      <c r="AV36" s="686"/>
      <c r="AW36" s="686"/>
      <c r="AX36" s="686"/>
      <c r="AY36" s="687"/>
      <c r="AZ36" s="612">
        <v>1587367</v>
      </c>
      <c r="BA36" s="613"/>
      <c r="BB36" s="613"/>
      <c r="BC36" s="613"/>
      <c r="BD36" s="613"/>
      <c r="BE36" s="613"/>
      <c r="BF36" s="688"/>
      <c r="BG36" s="609" t="s">
        <v>338</v>
      </c>
      <c r="BH36" s="610"/>
      <c r="BI36" s="610"/>
      <c r="BJ36" s="610"/>
      <c r="BK36" s="610"/>
      <c r="BL36" s="610"/>
      <c r="BM36" s="610"/>
      <c r="BN36" s="610"/>
      <c r="BO36" s="610"/>
      <c r="BP36" s="610"/>
      <c r="BQ36" s="610"/>
      <c r="BR36" s="610"/>
      <c r="BS36" s="610"/>
      <c r="BT36" s="610"/>
      <c r="BU36" s="611"/>
      <c r="BV36" s="612">
        <v>304055</v>
      </c>
      <c r="BW36" s="613"/>
      <c r="BX36" s="613"/>
      <c r="BY36" s="613"/>
      <c r="BZ36" s="613"/>
      <c r="CA36" s="613"/>
      <c r="CB36" s="688"/>
      <c r="CD36" s="620" t="s">
        <v>339</v>
      </c>
      <c r="CE36" s="621"/>
      <c r="CF36" s="621"/>
      <c r="CG36" s="621"/>
      <c r="CH36" s="621"/>
      <c r="CI36" s="621"/>
      <c r="CJ36" s="621"/>
      <c r="CK36" s="621"/>
      <c r="CL36" s="621"/>
      <c r="CM36" s="621"/>
      <c r="CN36" s="621"/>
      <c r="CO36" s="621"/>
      <c r="CP36" s="621"/>
      <c r="CQ36" s="622"/>
      <c r="CR36" s="623">
        <v>2251675</v>
      </c>
      <c r="CS36" s="624"/>
      <c r="CT36" s="624"/>
      <c r="CU36" s="624"/>
      <c r="CV36" s="624"/>
      <c r="CW36" s="624"/>
      <c r="CX36" s="624"/>
      <c r="CY36" s="625"/>
      <c r="CZ36" s="628">
        <v>10.9</v>
      </c>
      <c r="DA36" s="655"/>
      <c r="DB36" s="655"/>
      <c r="DC36" s="658"/>
      <c r="DD36" s="632">
        <v>2019252</v>
      </c>
      <c r="DE36" s="624"/>
      <c r="DF36" s="624"/>
      <c r="DG36" s="624"/>
      <c r="DH36" s="624"/>
      <c r="DI36" s="624"/>
      <c r="DJ36" s="624"/>
      <c r="DK36" s="625"/>
      <c r="DL36" s="632">
        <v>1388232</v>
      </c>
      <c r="DM36" s="624"/>
      <c r="DN36" s="624"/>
      <c r="DO36" s="624"/>
      <c r="DP36" s="624"/>
      <c r="DQ36" s="624"/>
      <c r="DR36" s="624"/>
      <c r="DS36" s="624"/>
      <c r="DT36" s="624"/>
      <c r="DU36" s="624"/>
      <c r="DV36" s="625"/>
      <c r="DW36" s="628">
        <v>14.1</v>
      </c>
      <c r="DX36" s="655"/>
      <c r="DY36" s="655"/>
      <c r="DZ36" s="655"/>
      <c r="EA36" s="655"/>
      <c r="EB36" s="655"/>
      <c r="EC36" s="656"/>
    </row>
    <row r="37" spans="2:133" ht="11.25" customHeight="1" x14ac:dyDescent="0.15">
      <c r="B37" s="620" t="s">
        <v>340</v>
      </c>
      <c r="C37" s="621"/>
      <c r="D37" s="621"/>
      <c r="E37" s="621"/>
      <c r="F37" s="621"/>
      <c r="G37" s="621"/>
      <c r="H37" s="621"/>
      <c r="I37" s="621"/>
      <c r="J37" s="621"/>
      <c r="K37" s="621"/>
      <c r="L37" s="621"/>
      <c r="M37" s="621"/>
      <c r="N37" s="621"/>
      <c r="O37" s="621"/>
      <c r="P37" s="621"/>
      <c r="Q37" s="622"/>
      <c r="R37" s="623">
        <v>443252</v>
      </c>
      <c r="S37" s="624"/>
      <c r="T37" s="624"/>
      <c r="U37" s="624"/>
      <c r="V37" s="624"/>
      <c r="W37" s="624"/>
      <c r="X37" s="624"/>
      <c r="Y37" s="625"/>
      <c r="Z37" s="626">
        <v>2.1</v>
      </c>
      <c r="AA37" s="626"/>
      <c r="AB37" s="626"/>
      <c r="AC37" s="626"/>
      <c r="AD37" s="627" t="s">
        <v>244</v>
      </c>
      <c r="AE37" s="627"/>
      <c r="AF37" s="627"/>
      <c r="AG37" s="627"/>
      <c r="AH37" s="627"/>
      <c r="AI37" s="627"/>
      <c r="AJ37" s="627"/>
      <c r="AK37" s="627"/>
      <c r="AL37" s="628" t="s">
        <v>244</v>
      </c>
      <c r="AM37" s="629"/>
      <c r="AN37" s="629"/>
      <c r="AO37" s="630"/>
      <c r="AQ37" s="689" t="s">
        <v>341</v>
      </c>
      <c r="AR37" s="690"/>
      <c r="AS37" s="690"/>
      <c r="AT37" s="690"/>
      <c r="AU37" s="690"/>
      <c r="AV37" s="690"/>
      <c r="AW37" s="690"/>
      <c r="AX37" s="690"/>
      <c r="AY37" s="691"/>
      <c r="AZ37" s="623">
        <v>163657</v>
      </c>
      <c r="BA37" s="624"/>
      <c r="BB37" s="624"/>
      <c r="BC37" s="624"/>
      <c r="BD37" s="653"/>
      <c r="BE37" s="653"/>
      <c r="BF37" s="669"/>
      <c r="BG37" s="620" t="s">
        <v>342</v>
      </c>
      <c r="BH37" s="621"/>
      <c r="BI37" s="621"/>
      <c r="BJ37" s="621"/>
      <c r="BK37" s="621"/>
      <c r="BL37" s="621"/>
      <c r="BM37" s="621"/>
      <c r="BN37" s="621"/>
      <c r="BO37" s="621"/>
      <c r="BP37" s="621"/>
      <c r="BQ37" s="621"/>
      <c r="BR37" s="621"/>
      <c r="BS37" s="621"/>
      <c r="BT37" s="621"/>
      <c r="BU37" s="622"/>
      <c r="BV37" s="623">
        <v>281145</v>
      </c>
      <c r="BW37" s="624"/>
      <c r="BX37" s="624"/>
      <c r="BY37" s="624"/>
      <c r="BZ37" s="624"/>
      <c r="CA37" s="624"/>
      <c r="CB37" s="633"/>
      <c r="CD37" s="620" t="s">
        <v>343</v>
      </c>
      <c r="CE37" s="621"/>
      <c r="CF37" s="621"/>
      <c r="CG37" s="621"/>
      <c r="CH37" s="621"/>
      <c r="CI37" s="621"/>
      <c r="CJ37" s="621"/>
      <c r="CK37" s="621"/>
      <c r="CL37" s="621"/>
      <c r="CM37" s="621"/>
      <c r="CN37" s="621"/>
      <c r="CO37" s="621"/>
      <c r="CP37" s="621"/>
      <c r="CQ37" s="622"/>
      <c r="CR37" s="623">
        <v>1089000</v>
      </c>
      <c r="CS37" s="653"/>
      <c r="CT37" s="653"/>
      <c r="CU37" s="653"/>
      <c r="CV37" s="653"/>
      <c r="CW37" s="653"/>
      <c r="CX37" s="653"/>
      <c r="CY37" s="654"/>
      <c r="CZ37" s="628">
        <v>5.3</v>
      </c>
      <c r="DA37" s="655"/>
      <c r="DB37" s="655"/>
      <c r="DC37" s="658"/>
      <c r="DD37" s="632">
        <v>1072000</v>
      </c>
      <c r="DE37" s="653"/>
      <c r="DF37" s="653"/>
      <c r="DG37" s="653"/>
      <c r="DH37" s="653"/>
      <c r="DI37" s="653"/>
      <c r="DJ37" s="653"/>
      <c r="DK37" s="654"/>
      <c r="DL37" s="632">
        <v>995214</v>
      </c>
      <c r="DM37" s="653"/>
      <c r="DN37" s="653"/>
      <c r="DO37" s="653"/>
      <c r="DP37" s="653"/>
      <c r="DQ37" s="653"/>
      <c r="DR37" s="653"/>
      <c r="DS37" s="653"/>
      <c r="DT37" s="653"/>
      <c r="DU37" s="653"/>
      <c r="DV37" s="654"/>
      <c r="DW37" s="628">
        <v>10.1</v>
      </c>
      <c r="DX37" s="655"/>
      <c r="DY37" s="655"/>
      <c r="DZ37" s="655"/>
      <c r="EA37" s="655"/>
      <c r="EB37" s="655"/>
      <c r="EC37" s="656"/>
    </row>
    <row r="38" spans="2:133" ht="11.25" customHeight="1" x14ac:dyDescent="0.15">
      <c r="B38" s="620" t="s">
        <v>344</v>
      </c>
      <c r="C38" s="621"/>
      <c r="D38" s="621"/>
      <c r="E38" s="621"/>
      <c r="F38" s="621"/>
      <c r="G38" s="621"/>
      <c r="H38" s="621"/>
      <c r="I38" s="621"/>
      <c r="J38" s="621"/>
      <c r="K38" s="621"/>
      <c r="L38" s="621"/>
      <c r="M38" s="621"/>
      <c r="N38" s="621"/>
      <c r="O38" s="621"/>
      <c r="P38" s="621"/>
      <c r="Q38" s="622"/>
      <c r="R38" s="623">
        <v>478008</v>
      </c>
      <c r="S38" s="624"/>
      <c r="T38" s="624"/>
      <c r="U38" s="624"/>
      <c r="V38" s="624"/>
      <c r="W38" s="624"/>
      <c r="X38" s="624"/>
      <c r="Y38" s="625"/>
      <c r="Z38" s="626">
        <v>2.2000000000000002</v>
      </c>
      <c r="AA38" s="626"/>
      <c r="AB38" s="626"/>
      <c r="AC38" s="626"/>
      <c r="AD38" s="627" t="s">
        <v>244</v>
      </c>
      <c r="AE38" s="627"/>
      <c r="AF38" s="627"/>
      <c r="AG38" s="627"/>
      <c r="AH38" s="627"/>
      <c r="AI38" s="627"/>
      <c r="AJ38" s="627"/>
      <c r="AK38" s="627"/>
      <c r="AL38" s="628" t="s">
        <v>237</v>
      </c>
      <c r="AM38" s="629"/>
      <c r="AN38" s="629"/>
      <c r="AO38" s="630"/>
      <c r="AQ38" s="689" t="s">
        <v>345</v>
      </c>
      <c r="AR38" s="690"/>
      <c r="AS38" s="690"/>
      <c r="AT38" s="690"/>
      <c r="AU38" s="690"/>
      <c r="AV38" s="690"/>
      <c r="AW38" s="690"/>
      <c r="AX38" s="690"/>
      <c r="AY38" s="691"/>
      <c r="AZ38" s="623">
        <v>113171</v>
      </c>
      <c r="BA38" s="624"/>
      <c r="BB38" s="624"/>
      <c r="BC38" s="624"/>
      <c r="BD38" s="653"/>
      <c r="BE38" s="653"/>
      <c r="BF38" s="669"/>
      <c r="BG38" s="620" t="s">
        <v>346</v>
      </c>
      <c r="BH38" s="621"/>
      <c r="BI38" s="621"/>
      <c r="BJ38" s="621"/>
      <c r="BK38" s="621"/>
      <c r="BL38" s="621"/>
      <c r="BM38" s="621"/>
      <c r="BN38" s="621"/>
      <c r="BO38" s="621"/>
      <c r="BP38" s="621"/>
      <c r="BQ38" s="621"/>
      <c r="BR38" s="621"/>
      <c r="BS38" s="621"/>
      <c r="BT38" s="621"/>
      <c r="BU38" s="622"/>
      <c r="BV38" s="623">
        <v>6929</v>
      </c>
      <c r="BW38" s="624"/>
      <c r="BX38" s="624"/>
      <c r="BY38" s="624"/>
      <c r="BZ38" s="624"/>
      <c r="CA38" s="624"/>
      <c r="CB38" s="633"/>
      <c r="CD38" s="620" t="s">
        <v>347</v>
      </c>
      <c r="CE38" s="621"/>
      <c r="CF38" s="621"/>
      <c r="CG38" s="621"/>
      <c r="CH38" s="621"/>
      <c r="CI38" s="621"/>
      <c r="CJ38" s="621"/>
      <c r="CK38" s="621"/>
      <c r="CL38" s="621"/>
      <c r="CM38" s="621"/>
      <c r="CN38" s="621"/>
      <c r="CO38" s="621"/>
      <c r="CP38" s="621"/>
      <c r="CQ38" s="622"/>
      <c r="CR38" s="623">
        <v>1310539</v>
      </c>
      <c r="CS38" s="624"/>
      <c r="CT38" s="624"/>
      <c r="CU38" s="624"/>
      <c r="CV38" s="624"/>
      <c r="CW38" s="624"/>
      <c r="CX38" s="624"/>
      <c r="CY38" s="625"/>
      <c r="CZ38" s="628">
        <v>6.3</v>
      </c>
      <c r="DA38" s="655"/>
      <c r="DB38" s="655"/>
      <c r="DC38" s="658"/>
      <c r="DD38" s="632">
        <v>1043238</v>
      </c>
      <c r="DE38" s="624"/>
      <c r="DF38" s="624"/>
      <c r="DG38" s="624"/>
      <c r="DH38" s="624"/>
      <c r="DI38" s="624"/>
      <c r="DJ38" s="624"/>
      <c r="DK38" s="625"/>
      <c r="DL38" s="632">
        <v>998040</v>
      </c>
      <c r="DM38" s="624"/>
      <c r="DN38" s="624"/>
      <c r="DO38" s="624"/>
      <c r="DP38" s="624"/>
      <c r="DQ38" s="624"/>
      <c r="DR38" s="624"/>
      <c r="DS38" s="624"/>
      <c r="DT38" s="624"/>
      <c r="DU38" s="624"/>
      <c r="DV38" s="625"/>
      <c r="DW38" s="628">
        <v>10.199999999999999</v>
      </c>
      <c r="DX38" s="655"/>
      <c r="DY38" s="655"/>
      <c r="DZ38" s="655"/>
      <c r="EA38" s="655"/>
      <c r="EB38" s="655"/>
      <c r="EC38" s="656"/>
    </row>
    <row r="39" spans="2:133" ht="11.25" customHeight="1" x14ac:dyDescent="0.15">
      <c r="B39" s="620" t="s">
        <v>348</v>
      </c>
      <c r="C39" s="621"/>
      <c r="D39" s="621"/>
      <c r="E39" s="621"/>
      <c r="F39" s="621"/>
      <c r="G39" s="621"/>
      <c r="H39" s="621"/>
      <c r="I39" s="621"/>
      <c r="J39" s="621"/>
      <c r="K39" s="621"/>
      <c r="L39" s="621"/>
      <c r="M39" s="621"/>
      <c r="N39" s="621"/>
      <c r="O39" s="621"/>
      <c r="P39" s="621"/>
      <c r="Q39" s="622"/>
      <c r="R39" s="623" t="s">
        <v>244</v>
      </c>
      <c r="S39" s="624"/>
      <c r="T39" s="624"/>
      <c r="U39" s="624"/>
      <c r="V39" s="624"/>
      <c r="W39" s="624"/>
      <c r="X39" s="624"/>
      <c r="Y39" s="625"/>
      <c r="Z39" s="626" t="s">
        <v>237</v>
      </c>
      <c r="AA39" s="626"/>
      <c r="AB39" s="626"/>
      <c r="AC39" s="626"/>
      <c r="AD39" s="627" t="s">
        <v>237</v>
      </c>
      <c r="AE39" s="627"/>
      <c r="AF39" s="627"/>
      <c r="AG39" s="627"/>
      <c r="AH39" s="627"/>
      <c r="AI39" s="627"/>
      <c r="AJ39" s="627"/>
      <c r="AK39" s="627"/>
      <c r="AL39" s="628" t="s">
        <v>244</v>
      </c>
      <c r="AM39" s="629"/>
      <c r="AN39" s="629"/>
      <c r="AO39" s="630"/>
      <c r="AQ39" s="689" t="s">
        <v>349</v>
      </c>
      <c r="AR39" s="690"/>
      <c r="AS39" s="690"/>
      <c r="AT39" s="690"/>
      <c r="AU39" s="690"/>
      <c r="AV39" s="690"/>
      <c r="AW39" s="690"/>
      <c r="AX39" s="690"/>
      <c r="AY39" s="691"/>
      <c r="AZ39" s="623" t="s">
        <v>244</v>
      </c>
      <c r="BA39" s="624"/>
      <c r="BB39" s="624"/>
      <c r="BC39" s="624"/>
      <c r="BD39" s="653"/>
      <c r="BE39" s="653"/>
      <c r="BF39" s="669"/>
      <c r="BG39" s="620" t="s">
        <v>350</v>
      </c>
      <c r="BH39" s="621"/>
      <c r="BI39" s="621"/>
      <c r="BJ39" s="621"/>
      <c r="BK39" s="621"/>
      <c r="BL39" s="621"/>
      <c r="BM39" s="621"/>
      <c r="BN39" s="621"/>
      <c r="BO39" s="621"/>
      <c r="BP39" s="621"/>
      <c r="BQ39" s="621"/>
      <c r="BR39" s="621"/>
      <c r="BS39" s="621"/>
      <c r="BT39" s="621"/>
      <c r="BU39" s="622"/>
      <c r="BV39" s="623">
        <v>11955</v>
      </c>
      <c r="BW39" s="624"/>
      <c r="BX39" s="624"/>
      <c r="BY39" s="624"/>
      <c r="BZ39" s="624"/>
      <c r="CA39" s="624"/>
      <c r="CB39" s="633"/>
      <c r="CD39" s="620" t="s">
        <v>351</v>
      </c>
      <c r="CE39" s="621"/>
      <c r="CF39" s="621"/>
      <c r="CG39" s="621"/>
      <c r="CH39" s="621"/>
      <c r="CI39" s="621"/>
      <c r="CJ39" s="621"/>
      <c r="CK39" s="621"/>
      <c r="CL39" s="621"/>
      <c r="CM39" s="621"/>
      <c r="CN39" s="621"/>
      <c r="CO39" s="621"/>
      <c r="CP39" s="621"/>
      <c r="CQ39" s="622"/>
      <c r="CR39" s="623">
        <v>2314731</v>
      </c>
      <c r="CS39" s="653"/>
      <c r="CT39" s="653"/>
      <c r="CU39" s="653"/>
      <c r="CV39" s="653"/>
      <c r="CW39" s="653"/>
      <c r="CX39" s="653"/>
      <c r="CY39" s="654"/>
      <c r="CZ39" s="628">
        <v>11.2</v>
      </c>
      <c r="DA39" s="655"/>
      <c r="DB39" s="655"/>
      <c r="DC39" s="658"/>
      <c r="DD39" s="632">
        <v>1455822</v>
      </c>
      <c r="DE39" s="653"/>
      <c r="DF39" s="653"/>
      <c r="DG39" s="653"/>
      <c r="DH39" s="653"/>
      <c r="DI39" s="653"/>
      <c r="DJ39" s="653"/>
      <c r="DK39" s="654"/>
      <c r="DL39" s="632" t="s">
        <v>244</v>
      </c>
      <c r="DM39" s="653"/>
      <c r="DN39" s="653"/>
      <c r="DO39" s="653"/>
      <c r="DP39" s="653"/>
      <c r="DQ39" s="653"/>
      <c r="DR39" s="653"/>
      <c r="DS39" s="653"/>
      <c r="DT39" s="653"/>
      <c r="DU39" s="653"/>
      <c r="DV39" s="654"/>
      <c r="DW39" s="628" t="s">
        <v>244</v>
      </c>
      <c r="DX39" s="655"/>
      <c r="DY39" s="655"/>
      <c r="DZ39" s="655"/>
      <c r="EA39" s="655"/>
      <c r="EB39" s="655"/>
      <c r="EC39" s="656"/>
    </row>
    <row r="40" spans="2:133" ht="11.25" customHeight="1" x14ac:dyDescent="0.15">
      <c r="B40" s="620" t="s">
        <v>352</v>
      </c>
      <c r="C40" s="621"/>
      <c r="D40" s="621"/>
      <c r="E40" s="621"/>
      <c r="F40" s="621"/>
      <c r="G40" s="621"/>
      <c r="H40" s="621"/>
      <c r="I40" s="621"/>
      <c r="J40" s="621"/>
      <c r="K40" s="621"/>
      <c r="L40" s="621"/>
      <c r="M40" s="621"/>
      <c r="N40" s="621"/>
      <c r="O40" s="621"/>
      <c r="P40" s="621"/>
      <c r="Q40" s="622"/>
      <c r="R40" s="623">
        <v>154808</v>
      </c>
      <c r="S40" s="624"/>
      <c r="T40" s="624"/>
      <c r="U40" s="624"/>
      <c r="V40" s="624"/>
      <c r="W40" s="624"/>
      <c r="X40" s="624"/>
      <c r="Y40" s="625"/>
      <c r="Z40" s="626">
        <v>0.7</v>
      </c>
      <c r="AA40" s="626"/>
      <c r="AB40" s="626"/>
      <c r="AC40" s="626"/>
      <c r="AD40" s="627" t="s">
        <v>237</v>
      </c>
      <c r="AE40" s="627"/>
      <c r="AF40" s="627"/>
      <c r="AG40" s="627"/>
      <c r="AH40" s="627"/>
      <c r="AI40" s="627"/>
      <c r="AJ40" s="627"/>
      <c r="AK40" s="627"/>
      <c r="AL40" s="628" t="s">
        <v>244</v>
      </c>
      <c r="AM40" s="629"/>
      <c r="AN40" s="629"/>
      <c r="AO40" s="630"/>
      <c r="AQ40" s="689" t="s">
        <v>353</v>
      </c>
      <c r="AR40" s="690"/>
      <c r="AS40" s="690"/>
      <c r="AT40" s="690"/>
      <c r="AU40" s="690"/>
      <c r="AV40" s="690"/>
      <c r="AW40" s="690"/>
      <c r="AX40" s="690"/>
      <c r="AY40" s="691"/>
      <c r="AZ40" s="623" t="s">
        <v>237</v>
      </c>
      <c r="BA40" s="624"/>
      <c r="BB40" s="624"/>
      <c r="BC40" s="624"/>
      <c r="BD40" s="653"/>
      <c r="BE40" s="653"/>
      <c r="BF40" s="669"/>
      <c r="BG40" s="673" t="s">
        <v>354</v>
      </c>
      <c r="BH40" s="674"/>
      <c r="BI40" s="674"/>
      <c r="BJ40" s="674"/>
      <c r="BK40" s="674"/>
      <c r="BL40" s="223"/>
      <c r="BM40" s="621" t="s">
        <v>355</v>
      </c>
      <c r="BN40" s="621"/>
      <c r="BO40" s="621"/>
      <c r="BP40" s="621"/>
      <c r="BQ40" s="621"/>
      <c r="BR40" s="621"/>
      <c r="BS40" s="621"/>
      <c r="BT40" s="621"/>
      <c r="BU40" s="622"/>
      <c r="BV40" s="623">
        <v>82</v>
      </c>
      <c r="BW40" s="624"/>
      <c r="BX40" s="624"/>
      <c r="BY40" s="624"/>
      <c r="BZ40" s="624"/>
      <c r="CA40" s="624"/>
      <c r="CB40" s="633"/>
      <c r="CD40" s="620" t="s">
        <v>356</v>
      </c>
      <c r="CE40" s="621"/>
      <c r="CF40" s="621"/>
      <c r="CG40" s="621"/>
      <c r="CH40" s="621"/>
      <c r="CI40" s="621"/>
      <c r="CJ40" s="621"/>
      <c r="CK40" s="621"/>
      <c r="CL40" s="621"/>
      <c r="CM40" s="621"/>
      <c r="CN40" s="621"/>
      <c r="CO40" s="621"/>
      <c r="CP40" s="621"/>
      <c r="CQ40" s="622"/>
      <c r="CR40" s="623">
        <v>52687</v>
      </c>
      <c r="CS40" s="624"/>
      <c r="CT40" s="624"/>
      <c r="CU40" s="624"/>
      <c r="CV40" s="624"/>
      <c r="CW40" s="624"/>
      <c r="CX40" s="624"/>
      <c r="CY40" s="625"/>
      <c r="CZ40" s="628">
        <v>0.3</v>
      </c>
      <c r="DA40" s="655"/>
      <c r="DB40" s="655"/>
      <c r="DC40" s="658"/>
      <c r="DD40" s="632">
        <v>52687</v>
      </c>
      <c r="DE40" s="624"/>
      <c r="DF40" s="624"/>
      <c r="DG40" s="624"/>
      <c r="DH40" s="624"/>
      <c r="DI40" s="624"/>
      <c r="DJ40" s="624"/>
      <c r="DK40" s="625"/>
      <c r="DL40" s="632" t="s">
        <v>244</v>
      </c>
      <c r="DM40" s="624"/>
      <c r="DN40" s="624"/>
      <c r="DO40" s="624"/>
      <c r="DP40" s="624"/>
      <c r="DQ40" s="624"/>
      <c r="DR40" s="624"/>
      <c r="DS40" s="624"/>
      <c r="DT40" s="624"/>
      <c r="DU40" s="624"/>
      <c r="DV40" s="625"/>
      <c r="DW40" s="628" t="s">
        <v>244</v>
      </c>
      <c r="DX40" s="655"/>
      <c r="DY40" s="655"/>
      <c r="DZ40" s="655"/>
      <c r="EA40" s="655"/>
      <c r="EB40" s="655"/>
      <c r="EC40" s="656"/>
    </row>
    <row r="41" spans="2:133" ht="11.25" customHeight="1" x14ac:dyDescent="0.15">
      <c r="B41" s="644" t="s">
        <v>357</v>
      </c>
      <c r="C41" s="645"/>
      <c r="D41" s="645"/>
      <c r="E41" s="645"/>
      <c r="F41" s="645"/>
      <c r="G41" s="645"/>
      <c r="H41" s="645"/>
      <c r="I41" s="645"/>
      <c r="J41" s="645"/>
      <c r="K41" s="645"/>
      <c r="L41" s="645"/>
      <c r="M41" s="645"/>
      <c r="N41" s="645"/>
      <c r="O41" s="645"/>
      <c r="P41" s="645"/>
      <c r="Q41" s="646"/>
      <c r="R41" s="698">
        <v>21396603</v>
      </c>
      <c r="S41" s="699"/>
      <c r="T41" s="699"/>
      <c r="U41" s="699"/>
      <c r="V41" s="699"/>
      <c r="W41" s="699"/>
      <c r="X41" s="699"/>
      <c r="Y41" s="700"/>
      <c r="Z41" s="701">
        <v>100</v>
      </c>
      <c r="AA41" s="701"/>
      <c r="AB41" s="701"/>
      <c r="AC41" s="701"/>
      <c r="AD41" s="702">
        <v>9661953</v>
      </c>
      <c r="AE41" s="702"/>
      <c r="AF41" s="702"/>
      <c r="AG41" s="702"/>
      <c r="AH41" s="702"/>
      <c r="AI41" s="702"/>
      <c r="AJ41" s="702"/>
      <c r="AK41" s="702"/>
      <c r="AL41" s="703">
        <v>100</v>
      </c>
      <c r="AM41" s="683"/>
      <c r="AN41" s="683"/>
      <c r="AO41" s="704"/>
      <c r="AQ41" s="689" t="s">
        <v>358</v>
      </c>
      <c r="AR41" s="690"/>
      <c r="AS41" s="690"/>
      <c r="AT41" s="690"/>
      <c r="AU41" s="690"/>
      <c r="AV41" s="690"/>
      <c r="AW41" s="690"/>
      <c r="AX41" s="690"/>
      <c r="AY41" s="691"/>
      <c r="AZ41" s="623">
        <v>454445</v>
      </c>
      <c r="BA41" s="624"/>
      <c r="BB41" s="624"/>
      <c r="BC41" s="624"/>
      <c r="BD41" s="653"/>
      <c r="BE41" s="653"/>
      <c r="BF41" s="669"/>
      <c r="BG41" s="673"/>
      <c r="BH41" s="674"/>
      <c r="BI41" s="674"/>
      <c r="BJ41" s="674"/>
      <c r="BK41" s="674"/>
      <c r="BL41" s="223"/>
      <c r="BM41" s="621" t="s">
        <v>359</v>
      </c>
      <c r="BN41" s="621"/>
      <c r="BO41" s="621"/>
      <c r="BP41" s="621"/>
      <c r="BQ41" s="621"/>
      <c r="BR41" s="621"/>
      <c r="BS41" s="621"/>
      <c r="BT41" s="621"/>
      <c r="BU41" s="622"/>
      <c r="BV41" s="623" t="s">
        <v>237</v>
      </c>
      <c r="BW41" s="624"/>
      <c r="BX41" s="624"/>
      <c r="BY41" s="624"/>
      <c r="BZ41" s="624"/>
      <c r="CA41" s="624"/>
      <c r="CB41" s="633"/>
      <c r="CD41" s="620" t="s">
        <v>360</v>
      </c>
      <c r="CE41" s="621"/>
      <c r="CF41" s="621"/>
      <c r="CG41" s="621"/>
      <c r="CH41" s="621"/>
      <c r="CI41" s="621"/>
      <c r="CJ41" s="621"/>
      <c r="CK41" s="621"/>
      <c r="CL41" s="621"/>
      <c r="CM41" s="621"/>
      <c r="CN41" s="621"/>
      <c r="CO41" s="621"/>
      <c r="CP41" s="621"/>
      <c r="CQ41" s="622"/>
      <c r="CR41" s="623" t="s">
        <v>237</v>
      </c>
      <c r="CS41" s="653"/>
      <c r="CT41" s="653"/>
      <c r="CU41" s="653"/>
      <c r="CV41" s="653"/>
      <c r="CW41" s="653"/>
      <c r="CX41" s="653"/>
      <c r="CY41" s="654"/>
      <c r="CZ41" s="628" t="s">
        <v>244</v>
      </c>
      <c r="DA41" s="655"/>
      <c r="DB41" s="655"/>
      <c r="DC41" s="658"/>
      <c r="DD41" s="632" t="s">
        <v>244</v>
      </c>
      <c r="DE41" s="653"/>
      <c r="DF41" s="653"/>
      <c r="DG41" s="653"/>
      <c r="DH41" s="653"/>
      <c r="DI41" s="653"/>
      <c r="DJ41" s="653"/>
      <c r="DK41" s="654"/>
      <c r="DL41" s="692"/>
      <c r="DM41" s="693"/>
      <c r="DN41" s="693"/>
      <c r="DO41" s="693"/>
      <c r="DP41" s="693"/>
      <c r="DQ41" s="693"/>
      <c r="DR41" s="693"/>
      <c r="DS41" s="693"/>
      <c r="DT41" s="693"/>
      <c r="DU41" s="693"/>
      <c r="DV41" s="694"/>
      <c r="DW41" s="695"/>
      <c r="DX41" s="696"/>
      <c r="DY41" s="696"/>
      <c r="DZ41" s="696"/>
      <c r="EA41" s="696"/>
      <c r="EB41" s="696"/>
      <c r="EC41" s="697"/>
    </row>
    <row r="42" spans="2:133" ht="11.25" customHeight="1" x14ac:dyDescent="0.15">
      <c r="AQ42" s="705" t="s">
        <v>361</v>
      </c>
      <c r="AR42" s="706"/>
      <c r="AS42" s="706"/>
      <c r="AT42" s="706"/>
      <c r="AU42" s="706"/>
      <c r="AV42" s="706"/>
      <c r="AW42" s="706"/>
      <c r="AX42" s="706"/>
      <c r="AY42" s="707"/>
      <c r="AZ42" s="698">
        <v>856094</v>
      </c>
      <c r="BA42" s="699"/>
      <c r="BB42" s="699"/>
      <c r="BC42" s="699"/>
      <c r="BD42" s="682"/>
      <c r="BE42" s="682"/>
      <c r="BF42" s="684"/>
      <c r="BG42" s="675"/>
      <c r="BH42" s="676"/>
      <c r="BI42" s="676"/>
      <c r="BJ42" s="676"/>
      <c r="BK42" s="676"/>
      <c r="BL42" s="224"/>
      <c r="BM42" s="645" t="s">
        <v>362</v>
      </c>
      <c r="BN42" s="645"/>
      <c r="BO42" s="645"/>
      <c r="BP42" s="645"/>
      <c r="BQ42" s="645"/>
      <c r="BR42" s="645"/>
      <c r="BS42" s="645"/>
      <c r="BT42" s="645"/>
      <c r="BU42" s="646"/>
      <c r="BV42" s="698">
        <v>276</v>
      </c>
      <c r="BW42" s="699"/>
      <c r="BX42" s="699"/>
      <c r="BY42" s="699"/>
      <c r="BZ42" s="699"/>
      <c r="CA42" s="699"/>
      <c r="CB42" s="708"/>
      <c r="CD42" s="620" t="s">
        <v>363</v>
      </c>
      <c r="CE42" s="621"/>
      <c r="CF42" s="621"/>
      <c r="CG42" s="621"/>
      <c r="CH42" s="621"/>
      <c r="CI42" s="621"/>
      <c r="CJ42" s="621"/>
      <c r="CK42" s="621"/>
      <c r="CL42" s="621"/>
      <c r="CM42" s="621"/>
      <c r="CN42" s="621"/>
      <c r="CO42" s="621"/>
      <c r="CP42" s="621"/>
      <c r="CQ42" s="622"/>
      <c r="CR42" s="623">
        <v>3078070</v>
      </c>
      <c r="CS42" s="653"/>
      <c r="CT42" s="653"/>
      <c r="CU42" s="653"/>
      <c r="CV42" s="653"/>
      <c r="CW42" s="653"/>
      <c r="CX42" s="653"/>
      <c r="CY42" s="654"/>
      <c r="CZ42" s="628">
        <v>14.9</v>
      </c>
      <c r="DA42" s="655"/>
      <c r="DB42" s="655"/>
      <c r="DC42" s="658"/>
      <c r="DD42" s="632">
        <v>718770</v>
      </c>
      <c r="DE42" s="653"/>
      <c r="DF42" s="653"/>
      <c r="DG42" s="653"/>
      <c r="DH42" s="653"/>
      <c r="DI42" s="653"/>
      <c r="DJ42" s="653"/>
      <c r="DK42" s="654"/>
      <c r="DL42" s="692"/>
      <c r="DM42" s="693"/>
      <c r="DN42" s="693"/>
      <c r="DO42" s="693"/>
      <c r="DP42" s="693"/>
      <c r="DQ42" s="693"/>
      <c r="DR42" s="693"/>
      <c r="DS42" s="693"/>
      <c r="DT42" s="693"/>
      <c r="DU42" s="693"/>
      <c r="DV42" s="694"/>
      <c r="DW42" s="695"/>
      <c r="DX42" s="696"/>
      <c r="DY42" s="696"/>
      <c r="DZ42" s="696"/>
      <c r="EA42" s="696"/>
      <c r="EB42" s="696"/>
      <c r="EC42" s="697"/>
    </row>
    <row r="43" spans="2:133" ht="11.25" customHeight="1" x14ac:dyDescent="0.15">
      <c r="B43" s="214" t="s">
        <v>364</v>
      </c>
      <c r="CD43" s="620" t="s">
        <v>365</v>
      </c>
      <c r="CE43" s="621"/>
      <c r="CF43" s="621"/>
      <c r="CG43" s="621"/>
      <c r="CH43" s="621"/>
      <c r="CI43" s="621"/>
      <c r="CJ43" s="621"/>
      <c r="CK43" s="621"/>
      <c r="CL43" s="621"/>
      <c r="CM43" s="621"/>
      <c r="CN43" s="621"/>
      <c r="CO43" s="621"/>
      <c r="CP43" s="621"/>
      <c r="CQ43" s="622"/>
      <c r="CR43" s="623">
        <v>24955</v>
      </c>
      <c r="CS43" s="653"/>
      <c r="CT43" s="653"/>
      <c r="CU43" s="653"/>
      <c r="CV43" s="653"/>
      <c r="CW43" s="653"/>
      <c r="CX43" s="653"/>
      <c r="CY43" s="654"/>
      <c r="CZ43" s="628">
        <v>0.1</v>
      </c>
      <c r="DA43" s="655"/>
      <c r="DB43" s="655"/>
      <c r="DC43" s="658"/>
      <c r="DD43" s="632">
        <v>24955</v>
      </c>
      <c r="DE43" s="653"/>
      <c r="DF43" s="653"/>
      <c r="DG43" s="653"/>
      <c r="DH43" s="653"/>
      <c r="DI43" s="653"/>
      <c r="DJ43" s="653"/>
      <c r="DK43" s="654"/>
      <c r="DL43" s="692"/>
      <c r="DM43" s="693"/>
      <c r="DN43" s="693"/>
      <c r="DO43" s="693"/>
      <c r="DP43" s="693"/>
      <c r="DQ43" s="693"/>
      <c r="DR43" s="693"/>
      <c r="DS43" s="693"/>
      <c r="DT43" s="693"/>
      <c r="DU43" s="693"/>
      <c r="DV43" s="694"/>
      <c r="DW43" s="695"/>
      <c r="DX43" s="696"/>
      <c r="DY43" s="696"/>
      <c r="DZ43" s="696"/>
      <c r="EA43" s="696"/>
      <c r="EB43" s="696"/>
      <c r="EC43" s="697"/>
    </row>
    <row r="44" spans="2:133" ht="11.25" customHeight="1" x14ac:dyDescent="0.15">
      <c r="B44" s="709" t="s">
        <v>366</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61" t="s">
        <v>314</v>
      </c>
      <c r="CE44" s="662"/>
      <c r="CF44" s="620" t="s">
        <v>367</v>
      </c>
      <c r="CG44" s="621"/>
      <c r="CH44" s="621"/>
      <c r="CI44" s="621"/>
      <c r="CJ44" s="621"/>
      <c r="CK44" s="621"/>
      <c r="CL44" s="621"/>
      <c r="CM44" s="621"/>
      <c r="CN44" s="621"/>
      <c r="CO44" s="621"/>
      <c r="CP44" s="621"/>
      <c r="CQ44" s="622"/>
      <c r="CR44" s="623">
        <v>3078070</v>
      </c>
      <c r="CS44" s="624"/>
      <c r="CT44" s="624"/>
      <c r="CU44" s="624"/>
      <c r="CV44" s="624"/>
      <c r="CW44" s="624"/>
      <c r="CX44" s="624"/>
      <c r="CY44" s="625"/>
      <c r="CZ44" s="628">
        <v>14.9</v>
      </c>
      <c r="DA44" s="629"/>
      <c r="DB44" s="629"/>
      <c r="DC44" s="635"/>
      <c r="DD44" s="632">
        <v>718770</v>
      </c>
      <c r="DE44" s="624"/>
      <c r="DF44" s="624"/>
      <c r="DG44" s="624"/>
      <c r="DH44" s="624"/>
      <c r="DI44" s="624"/>
      <c r="DJ44" s="624"/>
      <c r="DK44" s="625"/>
      <c r="DL44" s="692"/>
      <c r="DM44" s="693"/>
      <c r="DN44" s="693"/>
      <c r="DO44" s="693"/>
      <c r="DP44" s="693"/>
      <c r="DQ44" s="693"/>
      <c r="DR44" s="693"/>
      <c r="DS44" s="693"/>
      <c r="DT44" s="693"/>
      <c r="DU44" s="693"/>
      <c r="DV44" s="694"/>
      <c r="DW44" s="695"/>
      <c r="DX44" s="696"/>
      <c r="DY44" s="696"/>
      <c r="DZ44" s="696"/>
      <c r="EA44" s="696"/>
      <c r="EB44" s="696"/>
      <c r="EC44" s="697"/>
    </row>
    <row r="45" spans="2:133" ht="11.25" customHeight="1" x14ac:dyDescent="0.15">
      <c r="B45" s="709" t="s">
        <v>368</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3"/>
      <c r="CE45" s="664"/>
      <c r="CF45" s="620" t="s">
        <v>369</v>
      </c>
      <c r="CG45" s="621"/>
      <c r="CH45" s="621"/>
      <c r="CI45" s="621"/>
      <c r="CJ45" s="621"/>
      <c r="CK45" s="621"/>
      <c r="CL45" s="621"/>
      <c r="CM45" s="621"/>
      <c r="CN45" s="621"/>
      <c r="CO45" s="621"/>
      <c r="CP45" s="621"/>
      <c r="CQ45" s="622"/>
      <c r="CR45" s="623">
        <v>1728414</v>
      </c>
      <c r="CS45" s="653"/>
      <c r="CT45" s="653"/>
      <c r="CU45" s="653"/>
      <c r="CV45" s="653"/>
      <c r="CW45" s="653"/>
      <c r="CX45" s="653"/>
      <c r="CY45" s="654"/>
      <c r="CZ45" s="628">
        <v>8.4</v>
      </c>
      <c r="DA45" s="655"/>
      <c r="DB45" s="655"/>
      <c r="DC45" s="658"/>
      <c r="DD45" s="632">
        <v>42158</v>
      </c>
      <c r="DE45" s="653"/>
      <c r="DF45" s="653"/>
      <c r="DG45" s="653"/>
      <c r="DH45" s="653"/>
      <c r="DI45" s="653"/>
      <c r="DJ45" s="653"/>
      <c r="DK45" s="654"/>
      <c r="DL45" s="692"/>
      <c r="DM45" s="693"/>
      <c r="DN45" s="693"/>
      <c r="DO45" s="693"/>
      <c r="DP45" s="693"/>
      <c r="DQ45" s="693"/>
      <c r="DR45" s="693"/>
      <c r="DS45" s="693"/>
      <c r="DT45" s="693"/>
      <c r="DU45" s="693"/>
      <c r="DV45" s="694"/>
      <c r="DW45" s="695"/>
      <c r="DX45" s="696"/>
      <c r="DY45" s="696"/>
      <c r="DZ45" s="696"/>
      <c r="EA45" s="696"/>
      <c r="EB45" s="696"/>
      <c r="EC45" s="697"/>
    </row>
    <row r="46" spans="2:133" ht="11.25" customHeight="1" x14ac:dyDescent="0.15">
      <c r="B46" s="225"/>
      <c r="CD46" s="663"/>
      <c r="CE46" s="664"/>
      <c r="CF46" s="620" t="s">
        <v>370</v>
      </c>
      <c r="CG46" s="621"/>
      <c r="CH46" s="621"/>
      <c r="CI46" s="621"/>
      <c r="CJ46" s="621"/>
      <c r="CK46" s="621"/>
      <c r="CL46" s="621"/>
      <c r="CM46" s="621"/>
      <c r="CN46" s="621"/>
      <c r="CO46" s="621"/>
      <c r="CP46" s="621"/>
      <c r="CQ46" s="622"/>
      <c r="CR46" s="623">
        <v>1340816</v>
      </c>
      <c r="CS46" s="624"/>
      <c r="CT46" s="624"/>
      <c r="CU46" s="624"/>
      <c r="CV46" s="624"/>
      <c r="CW46" s="624"/>
      <c r="CX46" s="624"/>
      <c r="CY46" s="625"/>
      <c r="CZ46" s="628">
        <v>6.5</v>
      </c>
      <c r="DA46" s="629"/>
      <c r="DB46" s="629"/>
      <c r="DC46" s="635"/>
      <c r="DD46" s="632">
        <v>671772</v>
      </c>
      <c r="DE46" s="624"/>
      <c r="DF46" s="624"/>
      <c r="DG46" s="624"/>
      <c r="DH46" s="624"/>
      <c r="DI46" s="624"/>
      <c r="DJ46" s="624"/>
      <c r="DK46" s="625"/>
      <c r="DL46" s="692"/>
      <c r="DM46" s="693"/>
      <c r="DN46" s="693"/>
      <c r="DO46" s="693"/>
      <c r="DP46" s="693"/>
      <c r="DQ46" s="693"/>
      <c r="DR46" s="693"/>
      <c r="DS46" s="693"/>
      <c r="DT46" s="693"/>
      <c r="DU46" s="693"/>
      <c r="DV46" s="694"/>
      <c r="DW46" s="695"/>
      <c r="DX46" s="696"/>
      <c r="DY46" s="696"/>
      <c r="DZ46" s="696"/>
      <c r="EA46" s="696"/>
      <c r="EB46" s="696"/>
      <c r="EC46" s="697"/>
    </row>
    <row r="47" spans="2:133" ht="11.25" customHeight="1" x14ac:dyDescent="0.15">
      <c r="B47" s="225"/>
      <c r="CD47" s="663"/>
      <c r="CE47" s="664"/>
      <c r="CF47" s="620" t="s">
        <v>371</v>
      </c>
      <c r="CG47" s="621"/>
      <c r="CH47" s="621"/>
      <c r="CI47" s="621"/>
      <c r="CJ47" s="621"/>
      <c r="CK47" s="621"/>
      <c r="CL47" s="621"/>
      <c r="CM47" s="621"/>
      <c r="CN47" s="621"/>
      <c r="CO47" s="621"/>
      <c r="CP47" s="621"/>
      <c r="CQ47" s="622"/>
      <c r="CR47" s="623" t="s">
        <v>237</v>
      </c>
      <c r="CS47" s="653"/>
      <c r="CT47" s="653"/>
      <c r="CU47" s="653"/>
      <c r="CV47" s="653"/>
      <c r="CW47" s="653"/>
      <c r="CX47" s="653"/>
      <c r="CY47" s="654"/>
      <c r="CZ47" s="628" t="s">
        <v>237</v>
      </c>
      <c r="DA47" s="655"/>
      <c r="DB47" s="655"/>
      <c r="DC47" s="658"/>
      <c r="DD47" s="632" t="s">
        <v>237</v>
      </c>
      <c r="DE47" s="653"/>
      <c r="DF47" s="653"/>
      <c r="DG47" s="653"/>
      <c r="DH47" s="653"/>
      <c r="DI47" s="653"/>
      <c r="DJ47" s="653"/>
      <c r="DK47" s="654"/>
      <c r="DL47" s="692"/>
      <c r="DM47" s="693"/>
      <c r="DN47" s="693"/>
      <c r="DO47" s="693"/>
      <c r="DP47" s="693"/>
      <c r="DQ47" s="693"/>
      <c r="DR47" s="693"/>
      <c r="DS47" s="693"/>
      <c r="DT47" s="693"/>
      <c r="DU47" s="693"/>
      <c r="DV47" s="694"/>
      <c r="DW47" s="695"/>
      <c r="DX47" s="696"/>
      <c r="DY47" s="696"/>
      <c r="DZ47" s="696"/>
      <c r="EA47" s="696"/>
      <c r="EB47" s="696"/>
      <c r="EC47" s="697"/>
    </row>
    <row r="48" spans="2:133" x14ac:dyDescent="0.15">
      <c r="B48" s="225"/>
      <c r="CD48" s="665"/>
      <c r="CE48" s="666"/>
      <c r="CF48" s="620" t="s">
        <v>372</v>
      </c>
      <c r="CG48" s="621"/>
      <c r="CH48" s="621"/>
      <c r="CI48" s="621"/>
      <c r="CJ48" s="621"/>
      <c r="CK48" s="621"/>
      <c r="CL48" s="621"/>
      <c r="CM48" s="621"/>
      <c r="CN48" s="621"/>
      <c r="CO48" s="621"/>
      <c r="CP48" s="621"/>
      <c r="CQ48" s="622"/>
      <c r="CR48" s="623" t="s">
        <v>244</v>
      </c>
      <c r="CS48" s="624"/>
      <c r="CT48" s="624"/>
      <c r="CU48" s="624"/>
      <c r="CV48" s="624"/>
      <c r="CW48" s="624"/>
      <c r="CX48" s="624"/>
      <c r="CY48" s="625"/>
      <c r="CZ48" s="628" t="s">
        <v>244</v>
      </c>
      <c r="DA48" s="629"/>
      <c r="DB48" s="629"/>
      <c r="DC48" s="635"/>
      <c r="DD48" s="632" t="s">
        <v>237</v>
      </c>
      <c r="DE48" s="624"/>
      <c r="DF48" s="624"/>
      <c r="DG48" s="624"/>
      <c r="DH48" s="624"/>
      <c r="DI48" s="624"/>
      <c r="DJ48" s="624"/>
      <c r="DK48" s="625"/>
      <c r="DL48" s="692"/>
      <c r="DM48" s="693"/>
      <c r="DN48" s="693"/>
      <c r="DO48" s="693"/>
      <c r="DP48" s="693"/>
      <c r="DQ48" s="693"/>
      <c r="DR48" s="693"/>
      <c r="DS48" s="693"/>
      <c r="DT48" s="693"/>
      <c r="DU48" s="693"/>
      <c r="DV48" s="694"/>
      <c r="DW48" s="695"/>
      <c r="DX48" s="696"/>
      <c r="DY48" s="696"/>
      <c r="DZ48" s="696"/>
      <c r="EA48" s="696"/>
      <c r="EB48" s="696"/>
      <c r="EC48" s="697"/>
    </row>
    <row r="49" spans="2:133" ht="11.25" customHeight="1" x14ac:dyDescent="0.15">
      <c r="B49" s="225"/>
      <c r="CD49" s="644" t="s">
        <v>373</v>
      </c>
      <c r="CE49" s="645"/>
      <c r="CF49" s="645"/>
      <c r="CG49" s="645"/>
      <c r="CH49" s="645"/>
      <c r="CI49" s="645"/>
      <c r="CJ49" s="645"/>
      <c r="CK49" s="645"/>
      <c r="CL49" s="645"/>
      <c r="CM49" s="645"/>
      <c r="CN49" s="645"/>
      <c r="CO49" s="645"/>
      <c r="CP49" s="645"/>
      <c r="CQ49" s="646"/>
      <c r="CR49" s="698">
        <v>20667484</v>
      </c>
      <c r="CS49" s="682"/>
      <c r="CT49" s="682"/>
      <c r="CU49" s="682"/>
      <c r="CV49" s="682"/>
      <c r="CW49" s="682"/>
      <c r="CX49" s="682"/>
      <c r="CY49" s="711"/>
      <c r="CZ49" s="703">
        <v>100</v>
      </c>
      <c r="DA49" s="712"/>
      <c r="DB49" s="712"/>
      <c r="DC49" s="713"/>
      <c r="DD49" s="714">
        <v>11505786</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XhsTI797o81IMJQBcju+ParUw/z33EfkvKRjmwGtlNZEPKW27BKltmrYDiH+3iMwWWK3PgGS/8shcjp9xI/Sqw==" saltValue="f5pSrI0LiZNov3IFqi42+Q=="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55" zoomScaleNormal="55"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721" t="s">
        <v>374</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375</v>
      </c>
      <c r="DK2" s="723"/>
      <c r="DL2" s="723"/>
      <c r="DM2" s="723"/>
      <c r="DN2" s="723"/>
      <c r="DO2" s="724"/>
      <c r="DP2" s="228"/>
      <c r="DQ2" s="722" t="s">
        <v>376</v>
      </c>
      <c r="DR2" s="723"/>
      <c r="DS2" s="723"/>
      <c r="DT2" s="723"/>
      <c r="DU2" s="723"/>
      <c r="DV2" s="723"/>
      <c r="DW2" s="723"/>
      <c r="DX2" s="723"/>
      <c r="DY2" s="723"/>
      <c r="DZ2" s="724"/>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725" t="s">
        <v>377</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378</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15">
      <c r="A5" s="727" t="s">
        <v>379</v>
      </c>
      <c r="B5" s="728"/>
      <c r="C5" s="728"/>
      <c r="D5" s="728"/>
      <c r="E5" s="728"/>
      <c r="F5" s="728"/>
      <c r="G5" s="728"/>
      <c r="H5" s="728"/>
      <c r="I5" s="728"/>
      <c r="J5" s="728"/>
      <c r="K5" s="728"/>
      <c r="L5" s="728"/>
      <c r="M5" s="728"/>
      <c r="N5" s="728"/>
      <c r="O5" s="728"/>
      <c r="P5" s="729"/>
      <c r="Q5" s="733" t="s">
        <v>380</v>
      </c>
      <c r="R5" s="734"/>
      <c r="S5" s="734"/>
      <c r="T5" s="734"/>
      <c r="U5" s="735"/>
      <c r="V5" s="733" t="s">
        <v>381</v>
      </c>
      <c r="W5" s="734"/>
      <c r="X5" s="734"/>
      <c r="Y5" s="734"/>
      <c r="Z5" s="735"/>
      <c r="AA5" s="733" t="s">
        <v>382</v>
      </c>
      <c r="AB5" s="734"/>
      <c r="AC5" s="734"/>
      <c r="AD5" s="734"/>
      <c r="AE5" s="734"/>
      <c r="AF5" s="739" t="s">
        <v>383</v>
      </c>
      <c r="AG5" s="734"/>
      <c r="AH5" s="734"/>
      <c r="AI5" s="734"/>
      <c r="AJ5" s="740"/>
      <c r="AK5" s="734" t="s">
        <v>384</v>
      </c>
      <c r="AL5" s="734"/>
      <c r="AM5" s="734"/>
      <c r="AN5" s="734"/>
      <c r="AO5" s="735"/>
      <c r="AP5" s="733" t="s">
        <v>385</v>
      </c>
      <c r="AQ5" s="734"/>
      <c r="AR5" s="734"/>
      <c r="AS5" s="734"/>
      <c r="AT5" s="735"/>
      <c r="AU5" s="733" t="s">
        <v>386</v>
      </c>
      <c r="AV5" s="734"/>
      <c r="AW5" s="734"/>
      <c r="AX5" s="734"/>
      <c r="AY5" s="740"/>
      <c r="AZ5" s="232"/>
      <c r="BA5" s="232"/>
      <c r="BB5" s="232"/>
      <c r="BC5" s="232"/>
      <c r="BD5" s="232"/>
      <c r="BE5" s="233"/>
      <c r="BF5" s="233"/>
      <c r="BG5" s="233"/>
      <c r="BH5" s="233"/>
      <c r="BI5" s="233"/>
      <c r="BJ5" s="233"/>
      <c r="BK5" s="233"/>
      <c r="BL5" s="233"/>
      <c r="BM5" s="233"/>
      <c r="BN5" s="233"/>
      <c r="BO5" s="233"/>
      <c r="BP5" s="233"/>
      <c r="BQ5" s="727" t="s">
        <v>387</v>
      </c>
      <c r="BR5" s="728"/>
      <c r="BS5" s="728"/>
      <c r="BT5" s="728"/>
      <c r="BU5" s="728"/>
      <c r="BV5" s="728"/>
      <c r="BW5" s="728"/>
      <c r="BX5" s="728"/>
      <c r="BY5" s="728"/>
      <c r="BZ5" s="728"/>
      <c r="CA5" s="728"/>
      <c r="CB5" s="728"/>
      <c r="CC5" s="728"/>
      <c r="CD5" s="728"/>
      <c r="CE5" s="728"/>
      <c r="CF5" s="728"/>
      <c r="CG5" s="729"/>
      <c r="CH5" s="733" t="s">
        <v>388</v>
      </c>
      <c r="CI5" s="734"/>
      <c r="CJ5" s="734"/>
      <c r="CK5" s="734"/>
      <c r="CL5" s="735"/>
      <c r="CM5" s="733" t="s">
        <v>389</v>
      </c>
      <c r="CN5" s="734"/>
      <c r="CO5" s="734"/>
      <c r="CP5" s="734"/>
      <c r="CQ5" s="735"/>
      <c r="CR5" s="733" t="s">
        <v>390</v>
      </c>
      <c r="CS5" s="734"/>
      <c r="CT5" s="734"/>
      <c r="CU5" s="734"/>
      <c r="CV5" s="735"/>
      <c r="CW5" s="733" t="s">
        <v>391</v>
      </c>
      <c r="CX5" s="734"/>
      <c r="CY5" s="734"/>
      <c r="CZ5" s="734"/>
      <c r="DA5" s="735"/>
      <c r="DB5" s="733" t="s">
        <v>392</v>
      </c>
      <c r="DC5" s="734"/>
      <c r="DD5" s="734"/>
      <c r="DE5" s="734"/>
      <c r="DF5" s="735"/>
      <c r="DG5" s="763" t="s">
        <v>393</v>
      </c>
      <c r="DH5" s="764"/>
      <c r="DI5" s="764"/>
      <c r="DJ5" s="764"/>
      <c r="DK5" s="765"/>
      <c r="DL5" s="763" t="s">
        <v>394</v>
      </c>
      <c r="DM5" s="764"/>
      <c r="DN5" s="764"/>
      <c r="DO5" s="764"/>
      <c r="DP5" s="765"/>
      <c r="DQ5" s="733" t="s">
        <v>395</v>
      </c>
      <c r="DR5" s="734"/>
      <c r="DS5" s="734"/>
      <c r="DT5" s="734"/>
      <c r="DU5" s="735"/>
      <c r="DV5" s="733" t="s">
        <v>386</v>
      </c>
      <c r="DW5" s="734"/>
      <c r="DX5" s="734"/>
      <c r="DY5" s="734"/>
      <c r="DZ5" s="740"/>
      <c r="EA5" s="234"/>
    </row>
    <row r="6" spans="1:131" s="235" customFormat="1" ht="26.25" customHeight="1" thickBot="1" x14ac:dyDescent="0.2">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x14ac:dyDescent="0.15">
      <c r="A7" s="236">
        <v>1</v>
      </c>
      <c r="B7" s="749" t="s">
        <v>396</v>
      </c>
      <c r="C7" s="750"/>
      <c r="D7" s="750"/>
      <c r="E7" s="750"/>
      <c r="F7" s="750"/>
      <c r="G7" s="750"/>
      <c r="H7" s="750"/>
      <c r="I7" s="750"/>
      <c r="J7" s="750"/>
      <c r="K7" s="750"/>
      <c r="L7" s="750"/>
      <c r="M7" s="750"/>
      <c r="N7" s="750"/>
      <c r="O7" s="750"/>
      <c r="P7" s="751"/>
      <c r="Q7" s="752"/>
      <c r="R7" s="753"/>
      <c r="S7" s="753"/>
      <c r="T7" s="753"/>
      <c r="U7" s="753"/>
      <c r="V7" s="753"/>
      <c r="W7" s="753"/>
      <c r="X7" s="753"/>
      <c r="Y7" s="753"/>
      <c r="Z7" s="753"/>
      <c r="AA7" s="753"/>
      <c r="AB7" s="753"/>
      <c r="AC7" s="753"/>
      <c r="AD7" s="753"/>
      <c r="AE7" s="754"/>
      <c r="AF7" s="755">
        <v>594</v>
      </c>
      <c r="AG7" s="756"/>
      <c r="AH7" s="756"/>
      <c r="AI7" s="756"/>
      <c r="AJ7" s="757"/>
      <c r="AK7" s="758"/>
      <c r="AL7" s="759"/>
      <c r="AM7" s="759"/>
      <c r="AN7" s="759"/>
      <c r="AO7" s="759"/>
      <c r="AP7" s="759"/>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c r="BS7" s="746"/>
      <c r="BT7" s="747"/>
      <c r="BU7" s="747"/>
      <c r="BV7" s="747"/>
      <c r="BW7" s="747"/>
      <c r="BX7" s="747"/>
      <c r="BY7" s="747"/>
      <c r="BZ7" s="747"/>
      <c r="CA7" s="747"/>
      <c r="CB7" s="747"/>
      <c r="CC7" s="747"/>
      <c r="CD7" s="747"/>
      <c r="CE7" s="747"/>
      <c r="CF7" s="747"/>
      <c r="CG7" s="762"/>
      <c r="CH7" s="743"/>
      <c r="CI7" s="744"/>
      <c r="CJ7" s="744"/>
      <c r="CK7" s="744"/>
      <c r="CL7" s="745"/>
      <c r="CM7" s="743"/>
      <c r="CN7" s="744"/>
      <c r="CO7" s="744"/>
      <c r="CP7" s="744"/>
      <c r="CQ7" s="745"/>
      <c r="CR7" s="743"/>
      <c r="CS7" s="744"/>
      <c r="CT7" s="744"/>
      <c r="CU7" s="744"/>
      <c r="CV7" s="745"/>
      <c r="CW7" s="743"/>
      <c r="CX7" s="744"/>
      <c r="CY7" s="744"/>
      <c r="CZ7" s="744"/>
      <c r="DA7" s="745"/>
      <c r="DB7" s="743"/>
      <c r="DC7" s="744"/>
      <c r="DD7" s="744"/>
      <c r="DE7" s="744"/>
      <c r="DF7" s="745"/>
      <c r="DG7" s="743"/>
      <c r="DH7" s="744"/>
      <c r="DI7" s="744"/>
      <c r="DJ7" s="744"/>
      <c r="DK7" s="745"/>
      <c r="DL7" s="743"/>
      <c r="DM7" s="744"/>
      <c r="DN7" s="744"/>
      <c r="DO7" s="744"/>
      <c r="DP7" s="745"/>
      <c r="DQ7" s="743"/>
      <c r="DR7" s="744"/>
      <c r="DS7" s="744"/>
      <c r="DT7" s="744"/>
      <c r="DU7" s="745"/>
      <c r="DV7" s="746"/>
      <c r="DW7" s="747"/>
      <c r="DX7" s="747"/>
      <c r="DY7" s="747"/>
      <c r="DZ7" s="748"/>
      <c r="EA7" s="234"/>
    </row>
    <row r="8" spans="1:131" s="235" customFormat="1" ht="26.25" customHeight="1" x14ac:dyDescent="0.15">
      <c r="A8" s="238">
        <v>2</v>
      </c>
      <c r="B8" s="780"/>
      <c r="C8" s="781"/>
      <c r="D8" s="781"/>
      <c r="E8" s="781"/>
      <c r="F8" s="781"/>
      <c r="G8" s="781"/>
      <c r="H8" s="781"/>
      <c r="I8" s="781"/>
      <c r="J8" s="781"/>
      <c r="K8" s="781"/>
      <c r="L8" s="781"/>
      <c r="M8" s="781"/>
      <c r="N8" s="781"/>
      <c r="O8" s="781"/>
      <c r="P8" s="782"/>
      <c r="Q8" s="783"/>
      <c r="R8" s="784"/>
      <c r="S8" s="784"/>
      <c r="T8" s="784"/>
      <c r="U8" s="784"/>
      <c r="V8" s="784"/>
      <c r="W8" s="784"/>
      <c r="X8" s="784"/>
      <c r="Y8" s="784"/>
      <c r="Z8" s="784"/>
      <c r="AA8" s="784"/>
      <c r="AB8" s="784"/>
      <c r="AC8" s="784"/>
      <c r="AD8" s="784"/>
      <c r="AE8" s="785"/>
      <c r="AF8" s="786"/>
      <c r="AG8" s="787"/>
      <c r="AH8" s="787"/>
      <c r="AI8" s="787"/>
      <c r="AJ8" s="788"/>
      <c r="AK8" s="769"/>
      <c r="AL8" s="770"/>
      <c r="AM8" s="770"/>
      <c r="AN8" s="770"/>
      <c r="AO8" s="770"/>
      <c r="AP8" s="770"/>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c r="BT8" s="774"/>
      <c r="BU8" s="774"/>
      <c r="BV8" s="774"/>
      <c r="BW8" s="774"/>
      <c r="BX8" s="774"/>
      <c r="BY8" s="774"/>
      <c r="BZ8" s="774"/>
      <c r="CA8" s="774"/>
      <c r="CB8" s="774"/>
      <c r="CC8" s="774"/>
      <c r="CD8" s="774"/>
      <c r="CE8" s="774"/>
      <c r="CF8" s="774"/>
      <c r="CG8" s="775"/>
      <c r="CH8" s="776"/>
      <c r="CI8" s="777"/>
      <c r="CJ8" s="777"/>
      <c r="CK8" s="777"/>
      <c r="CL8" s="778"/>
      <c r="CM8" s="776"/>
      <c r="CN8" s="777"/>
      <c r="CO8" s="777"/>
      <c r="CP8" s="777"/>
      <c r="CQ8" s="778"/>
      <c r="CR8" s="776"/>
      <c r="CS8" s="777"/>
      <c r="CT8" s="777"/>
      <c r="CU8" s="777"/>
      <c r="CV8" s="778"/>
      <c r="CW8" s="776"/>
      <c r="CX8" s="777"/>
      <c r="CY8" s="777"/>
      <c r="CZ8" s="777"/>
      <c r="DA8" s="778"/>
      <c r="DB8" s="776"/>
      <c r="DC8" s="777"/>
      <c r="DD8" s="777"/>
      <c r="DE8" s="777"/>
      <c r="DF8" s="778"/>
      <c r="DG8" s="776"/>
      <c r="DH8" s="777"/>
      <c r="DI8" s="777"/>
      <c r="DJ8" s="777"/>
      <c r="DK8" s="778"/>
      <c r="DL8" s="776"/>
      <c r="DM8" s="777"/>
      <c r="DN8" s="777"/>
      <c r="DO8" s="777"/>
      <c r="DP8" s="778"/>
      <c r="DQ8" s="776"/>
      <c r="DR8" s="777"/>
      <c r="DS8" s="777"/>
      <c r="DT8" s="777"/>
      <c r="DU8" s="778"/>
      <c r="DV8" s="773"/>
      <c r="DW8" s="774"/>
      <c r="DX8" s="774"/>
      <c r="DY8" s="774"/>
      <c r="DZ8" s="779"/>
      <c r="EA8" s="234"/>
    </row>
    <row r="9" spans="1:131" s="235" customFormat="1" ht="26.25" customHeight="1" x14ac:dyDescent="0.15">
      <c r="A9" s="238">
        <v>3</v>
      </c>
      <c r="B9" s="780"/>
      <c r="C9" s="781"/>
      <c r="D9" s="781"/>
      <c r="E9" s="781"/>
      <c r="F9" s="781"/>
      <c r="G9" s="781"/>
      <c r="H9" s="781"/>
      <c r="I9" s="781"/>
      <c r="J9" s="781"/>
      <c r="K9" s="781"/>
      <c r="L9" s="781"/>
      <c r="M9" s="781"/>
      <c r="N9" s="781"/>
      <c r="O9" s="781"/>
      <c r="P9" s="782"/>
      <c r="Q9" s="783"/>
      <c r="R9" s="784"/>
      <c r="S9" s="784"/>
      <c r="T9" s="784"/>
      <c r="U9" s="784"/>
      <c r="V9" s="784"/>
      <c r="W9" s="784"/>
      <c r="X9" s="784"/>
      <c r="Y9" s="784"/>
      <c r="Z9" s="784"/>
      <c r="AA9" s="784"/>
      <c r="AB9" s="784"/>
      <c r="AC9" s="784"/>
      <c r="AD9" s="784"/>
      <c r="AE9" s="785"/>
      <c r="AF9" s="786"/>
      <c r="AG9" s="787"/>
      <c r="AH9" s="787"/>
      <c r="AI9" s="787"/>
      <c r="AJ9" s="788"/>
      <c r="AK9" s="769"/>
      <c r="AL9" s="770"/>
      <c r="AM9" s="770"/>
      <c r="AN9" s="770"/>
      <c r="AO9" s="770"/>
      <c r="AP9" s="770"/>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c r="BT9" s="774"/>
      <c r="BU9" s="774"/>
      <c r="BV9" s="774"/>
      <c r="BW9" s="774"/>
      <c r="BX9" s="774"/>
      <c r="BY9" s="774"/>
      <c r="BZ9" s="774"/>
      <c r="CA9" s="774"/>
      <c r="CB9" s="774"/>
      <c r="CC9" s="774"/>
      <c r="CD9" s="774"/>
      <c r="CE9" s="774"/>
      <c r="CF9" s="774"/>
      <c r="CG9" s="775"/>
      <c r="CH9" s="776"/>
      <c r="CI9" s="777"/>
      <c r="CJ9" s="777"/>
      <c r="CK9" s="777"/>
      <c r="CL9" s="778"/>
      <c r="CM9" s="776"/>
      <c r="CN9" s="777"/>
      <c r="CO9" s="777"/>
      <c r="CP9" s="777"/>
      <c r="CQ9" s="778"/>
      <c r="CR9" s="776"/>
      <c r="CS9" s="777"/>
      <c r="CT9" s="777"/>
      <c r="CU9" s="777"/>
      <c r="CV9" s="778"/>
      <c r="CW9" s="776"/>
      <c r="CX9" s="777"/>
      <c r="CY9" s="777"/>
      <c r="CZ9" s="777"/>
      <c r="DA9" s="778"/>
      <c r="DB9" s="776"/>
      <c r="DC9" s="777"/>
      <c r="DD9" s="777"/>
      <c r="DE9" s="777"/>
      <c r="DF9" s="778"/>
      <c r="DG9" s="776"/>
      <c r="DH9" s="777"/>
      <c r="DI9" s="777"/>
      <c r="DJ9" s="777"/>
      <c r="DK9" s="778"/>
      <c r="DL9" s="776"/>
      <c r="DM9" s="777"/>
      <c r="DN9" s="777"/>
      <c r="DO9" s="777"/>
      <c r="DP9" s="778"/>
      <c r="DQ9" s="776"/>
      <c r="DR9" s="777"/>
      <c r="DS9" s="777"/>
      <c r="DT9" s="777"/>
      <c r="DU9" s="778"/>
      <c r="DV9" s="773"/>
      <c r="DW9" s="774"/>
      <c r="DX9" s="774"/>
      <c r="DY9" s="774"/>
      <c r="DZ9" s="779"/>
      <c r="EA9" s="234"/>
    </row>
    <row r="10" spans="1:131" s="235" customFormat="1" ht="26.25" customHeight="1" x14ac:dyDescent="0.15">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c r="BT10" s="774"/>
      <c r="BU10" s="774"/>
      <c r="BV10" s="774"/>
      <c r="BW10" s="774"/>
      <c r="BX10" s="774"/>
      <c r="BY10" s="774"/>
      <c r="BZ10" s="774"/>
      <c r="CA10" s="774"/>
      <c r="CB10" s="774"/>
      <c r="CC10" s="774"/>
      <c r="CD10" s="774"/>
      <c r="CE10" s="774"/>
      <c r="CF10" s="774"/>
      <c r="CG10" s="775"/>
      <c r="CH10" s="776"/>
      <c r="CI10" s="777"/>
      <c r="CJ10" s="777"/>
      <c r="CK10" s="777"/>
      <c r="CL10" s="778"/>
      <c r="CM10" s="776"/>
      <c r="CN10" s="777"/>
      <c r="CO10" s="777"/>
      <c r="CP10" s="777"/>
      <c r="CQ10" s="778"/>
      <c r="CR10" s="776"/>
      <c r="CS10" s="777"/>
      <c r="CT10" s="777"/>
      <c r="CU10" s="777"/>
      <c r="CV10" s="778"/>
      <c r="CW10" s="776"/>
      <c r="CX10" s="777"/>
      <c r="CY10" s="777"/>
      <c r="CZ10" s="777"/>
      <c r="DA10" s="778"/>
      <c r="DB10" s="776"/>
      <c r="DC10" s="777"/>
      <c r="DD10" s="777"/>
      <c r="DE10" s="777"/>
      <c r="DF10" s="778"/>
      <c r="DG10" s="776"/>
      <c r="DH10" s="777"/>
      <c r="DI10" s="777"/>
      <c r="DJ10" s="777"/>
      <c r="DK10" s="778"/>
      <c r="DL10" s="776"/>
      <c r="DM10" s="777"/>
      <c r="DN10" s="777"/>
      <c r="DO10" s="777"/>
      <c r="DP10" s="778"/>
      <c r="DQ10" s="776"/>
      <c r="DR10" s="777"/>
      <c r="DS10" s="777"/>
      <c r="DT10" s="777"/>
      <c r="DU10" s="778"/>
      <c r="DV10" s="773"/>
      <c r="DW10" s="774"/>
      <c r="DX10" s="774"/>
      <c r="DY10" s="774"/>
      <c r="DZ10" s="779"/>
      <c r="EA10" s="234"/>
    </row>
    <row r="11" spans="1:131" s="235" customFormat="1" ht="26.25" customHeight="1" x14ac:dyDescent="0.15">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c r="BT11" s="774"/>
      <c r="BU11" s="774"/>
      <c r="BV11" s="774"/>
      <c r="BW11" s="774"/>
      <c r="BX11" s="774"/>
      <c r="BY11" s="774"/>
      <c r="BZ11" s="774"/>
      <c r="CA11" s="774"/>
      <c r="CB11" s="774"/>
      <c r="CC11" s="774"/>
      <c r="CD11" s="774"/>
      <c r="CE11" s="774"/>
      <c r="CF11" s="774"/>
      <c r="CG11" s="775"/>
      <c r="CH11" s="776"/>
      <c r="CI11" s="777"/>
      <c r="CJ11" s="777"/>
      <c r="CK11" s="777"/>
      <c r="CL11" s="778"/>
      <c r="CM11" s="776"/>
      <c r="CN11" s="777"/>
      <c r="CO11" s="777"/>
      <c r="CP11" s="777"/>
      <c r="CQ11" s="778"/>
      <c r="CR11" s="776"/>
      <c r="CS11" s="777"/>
      <c r="CT11" s="777"/>
      <c r="CU11" s="777"/>
      <c r="CV11" s="778"/>
      <c r="CW11" s="776"/>
      <c r="CX11" s="777"/>
      <c r="CY11" s="777"/>
      <c r="CZ11" s="777"/>
      <c r="DA11" s="778"/>
      <c r="DB11" s="776"/>
      <c r="DC11" s="777"/>
      <c r="DD11" s="777"/>
      <c r="DE11" s="777"/>
      <c r="DF11" s="778"/>
      <c r="DG11" s="776"/>
      <c r="DH11" s="777"/>
      <c r="DI11" s="777"/>
      <c r="DJ11" s="777"/>
      <c r="DK11" s="778"/>
      <c r="DL11" s="776"/>
      <c r="DM11" s="777"/>
      <c r="DN11" s="777"/>
      <c r="DO11" s="777"/>
      <c r="DP11" s="778"/>
      <c r="DQ11" s="776"/>
      <c r="DR11" s="777"/>
      <c r="DS11" s="777"/>
      <c r="DT11" s="777"/>
      <c r="DU11" s="778"/>
      <c r="DV11" s="773"/>
      <c r="DW11" s="774"/>
      <c r="DX11" s="774"/>
      <c r="DY11" s="774"/>
      <c r="DZ11" s="779"/>
      <c r="EA11" s="234"/>
    </row>
    <row r="12" spans="1:131" s="235" customFormat="1" ht="26.25" customHeight="1" x14ac:dyDescent="0.15">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4"/>
    </row>
    <row r="13" spans="1:131" s="235" customFormat="1" ht="26.25" customHeight="1" x14ac:dyDescent="0.15">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x14ac:dyDescent="0.15">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x14ac:dyDescent="0.15">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x14ac:dyDescent="0.15">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x14ac:dyDescent="0.15">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x14ac:dyDescent="0.15">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x14ac:dyDescent="0.15">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x14ac:dyDescent="0.15">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x14ac:dyDescent="0.2">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x14ac:dyDescent="0.15">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397</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x14ac:dyDescent="0.2">
      <c r="A23" s="240" t="s">
        <v>398</v>
      </c>
      <c r="B23" s="789" t="s">
        <v>399</v>
      </c>
      <c r="C23" s="790"/>
      <c r="D23" s="790"/>
      <c r="E23" s="790"/>
      <c r="F23" s="790"/>
      <c r="G23" s="790"/>
      <c r="H23" s="790"/>
      <c r="I23" s="790"/>
      <c r="J23" s="790"/>
      <c r="K23" s="790"/>
      <c r="L23" s="790"/>
      <c r="M23" s="790"/>
      <c r="N23" s="790"/>
      <c r="O23" s="790"/>
      <c r="P23" s="791"/>
      <c r="Q23" s="792"/>
      <c r="R23" s="793"/>
      <c r="S23" s="793"/>
      <c r="T23" s="793"/>
      <c r="U23" s="793"/>
      <c r="V23" s="793"/>
      <c r="W23" s="793"/>
      <c r="X23" s="793"/>
      <c r="Y23" s="793"/>
      <c r="Z23" s="793"/>
      <c r="AA23" s="793"/>
      <c r="AB23" s="793"/>
      <c r="AC23" s="793"/>
      <c r="AD23" s="793"/>
      <c r="AE23" s="794"/>
      <c r="AF23" s="795">
        <v>594</v>
      </c>
      <c r="AG23" s="793"/>
      <c r="AH23" s="793"/>
      <c r="AI23" s="793"/>
      <c r="AJ23" s="796"/>
      <c r="AK23" s="797"/>
      <c r="AL23" s="798"/>
      <c r="AM23" s="798"/>
      <c r="AN23" s="798"/>
      <c r="AO23" s="798"/>
      <c r="AP23" s="793"/>
      <c r="AQ23" s="793"/>
      <c r="AR23" s="793"/>
      <c r="AS23" s="793"/>
      <c r="AT23" s="793"/>
      <c r="AU23" s="809"/>
      <c r="AV23" s="809"/>
      <c r="AW23" s="809"/>
      <c r="AX23" s="809"/>
      <c r="AY23" s="810"/>
      <c r="AZ23" s="811" t="s">
        <v>244</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x14ac:dyDescent="0.15">
      <c r="A24" s="808" t="s">
        <v>400</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x14ac:dyDescent="0.2">
      <c r="A25" s="725" t="s">
        <v>401</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x14ac:dyDescent="0.15">
      <c r="A26" s="727" t="s">
        <v>379</v>
      </c>
      <c r="B26" s="728"/>
      <c r="C26" s="728"/>
      <c r="D26" s="728"/>
      <c r="E26" s="728"/>
      <c r="F26" s="728"/>
      <c r="G26" s="728"/>
      <c r="H26" s="728"/>
      <c r="I26" s="728"/>
      <c r="J26" s="728"/>
      <c r="K26" s="728"/>
      <c r="L26" s="728"/>
      <c r="M26" s="728"/>
      <c r="N26" s="728"/>
      <c r="O26" s="728"/>
      <c r="P26" s="729"/>
      <c r="Q26" s="733" t="s">
        <v>402</v>
      </c>
      <c r="R26" s="734"/>
      <c r="S26" s="734"/>
      <c r="T26" s="734"/>
      <c r="U26" s="735"/>
      <c r="V26" s="733" t="s">
        <v>403</v>
      </c>
      <c r="W26" s="734"/>
      <c r="X26" s="734"/>
      <c r="Y26" s="734"/>
      <c r="Z26" s="735"/>
      <c r="AA26" s="733" t="s">
        <v>404</v>
      </c>
      <c r="AB26" s="734"/>
      <c r="AC26" s="734"/>
      <c r="AD26" s="734"/>
      <c r="AE26" s="734"/>
      <c r="AF26" s="814" t="s">
        <v>405</v>
      </c>
      <c r="AG26" s="815"/>
      <c r="AH26" s="815"/>
      <c r="AI26" s="815"/>
      <c r="AJ26" s="816"/>
      <c r="AK26" s="734" t="s">
        <v>406</v>
      </c>
      <c r="AL26" s="734"/>
      <c r="AM26" s="734"/>
      <c r="AN26" s="734"/>
      <c r="AO26" s="735"/>
      <c r="AP26" s="733" t="s">
        <v>407</v>
      </c>
      <c r="AQ26" s="734"/>
      <c r="AR26" s="734"/>
      <c r="AS26" s="734"/>
      <c r="AT26" s="735"/>
      <c r="AU26" s="733" t="s">
        <v>408</v>
      </c>
      <c r="AV26" s="734"/>
      <c r="AW26" s="734"/>
      <c r="AX26" s="734"/>
      <c r="AY26" s="735"/>
      <c r="AZ26" s="733" t="s">
        <v>409</v>
      </c>
      <c r="BA26" s="734"/>
      <c r="BB26" s="734"/>
      <c r="BC26" s="734"/>
      <c r="BD26" s="735"/>
      <c r="BE26" s="733" t="s">
        <v>386</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x14ac:dyDescent="0.2">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x14ac:dyDescent="0.15">
      <c r="A28" s="242">
        <v>1</v>
      </c>
      <c r="B28" s="749" t="s">
        <v>410</v>
      </c>
      <c r="C28" s="750"/>
      <c r="D28" s="750"/>
      <c r="E28" s="750"/>
      <c r="F28" s="750"/>
      <c r="G28" s="750"/>
      <c r="H28" s="750"/>
      <c r="I28" s="750"/>
      <c r="J28" s="750"/>
      <c r="K28" s="750"/>
      <c r="L28" s="750"/>
      <c r="M28" s="750"/>
      <c r="N28" s="750"/>
      <c r="O28" s="750"/>
      <c r="P28" s="751"/>
      <c r="Q28" s="822"/>
      <c r="R28" s="823"/>
      <c r="S28" s="823"/>
      <c r="T28" s="823"/>
      <c r="U28" s="823"/>
      <c r="V28" s="823"/>
      <c r="W28" s="823"/>
      <c r="X28" s="823"/>
      <c r="Y28" s="823"/>
      <c r="Z28" s="823"/>
      <c r="AA28" s="823"/>
      <c r="AB28" s="823"/>
      <c r="AC28" s="823"/>
      <c r="AD28" s="823"/>
      <c r="AE28" s="824"/>
      <c r="AF28" s="825">
        <v>304</v>
      </c>
      <c r="AG28" s="823"/>
      <c r="AH28" s="823"/>
      <c r="AI28" s="823"/>
      <c r="AJ28" s="826"/>
      <c r="AK28" s="827"/>
      <c r="AL28" s="828"/>
      <c r="AM28" s="828"/>
      <c r="AN28" s="828"/>
      <c r="AO28" s="828"/>
      <c r="AP28" s="828"/>
      <c r="AQ28" s="828"/>
      <c r="AR28" s="828"/>
      <c r="AS28" s="828"/>
      <c r="AT28" s="828"/>
      <c r="AU28" s="828"/>
      <c r="AV28" s="828"/>
      <c r="AW28" s="828"/>
      <c r="AX28" s="828"/>
      <c r="AY28" s="828"/>
      <c r="AZ28" s="829"/>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x14ac:dyDescent="0.15">
      <c r="A29" s="242">
        <v>2</v>
      </c>
      <c r="B29" s="780" t="s">
        <v>411</v>
      </c>
      <c r="C29" s="781"/>
      <c r="D29" s="781"/>
      <c r="E29" s="781"/>
      <c r="F29" s="781"/>
      <c r="G29" s="781"/>
      <c r="H29" s="781"/>
      <c r="I29" s="781"/>
      <c r="J29" s="781"/>
      <c r="K29" s="781"/>
      <c r="L29" s="781"/>
      <c r="M29" s="781"/>
      <c r="N29" s="781"/>
      <c r="O29" s="781"/>
      <c r="P29" s="782"/>
      <c r="Q29" s="783"/>
      <c r="R29" s="784"/>
      <c r="S29" s="784"/>
      <c r="T29" s="784"/>
      <c r="U29" s="784"/>
      <c r="V29" s="784"/>
      <c r="W29" s="784"/>
      <c r="X29" s="784"/>
      <c r="Y29" s="784"/>
      <c r="Z29" s="784"/>
      <c r="AA29" s="784"/>
      <c r="AB29" s="784"/>
      <c r="AC29" s="784"/>
      <c r="AD29" s="784"/>
      <c r="AE29" s="785"/>
      <c r="AF29" s="786">
        <v>10</v>
      </c>
      <c r="AG29" s="787"/>
      <c r="AH29" s="787"/>
      <c r="AI29" s="787"/>
      <c r="AJ29" s="788"/>
      <c r="AK29" s="834"/>
      <c r="AL29" s="830"/>
      <c r="AM29" s="830"/>
      <c r="AN29" s="830"/>
      <c r="AO29" s="830"/>
      <c r="AP29" s="830"/>
      <c r="AQ29" s="830"/>
      <c r="AR29" s="830"/>
      <c r="AS29" s="830"/>
      <c r="AT29" s="830"/>
      <c r="AU29" s="830"/>
      <c r="AV29" s="830"/>
      <c r="AW29" s="830"/>
      <c r="AX29" s="830"/>
      <c r="AY29" s="830"/>
      <c r="AZ29" s="831"/>
      <c r="BA29" s="831"/>
      <c r="BB29" s="831"/>
      <c r="BC29" s="831"/>
      <c r="BD29" s="831"/>
      <c r="BE29" s="832"/>
      <c r="BF29" s="832"/>
      <c r="BG29" s="832"/>
      <c r="BH29" s="832"/>
      <c r="BI29" s="833"/>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x14ac:dyDescent="0.15">
      <c r="A30" s="242">
        <v>3</v>
      </c>
      <c r="B30" s="780" t="s">
        <v>412</v>
      </c>
      <c r="C30" s="781"/>
      <c r="D30" s="781"/>
      <c r="E30" s="781"/>
      <c r="F30" s="781"/>
      <c r="G30" s="781"/>
      <c r="H30" s="781"/>
      <c r="I30" s="781"/>
      <c r="J30" s="781"/>
      <c r="K30" s="781"/>
      <c r="L30" s="781"/>
      <c r="M30" s="781"/>
      <c r="N30" s="781"/>
      <c r="O30" s="781"/>
      <c r="P30" s="782"/>
      <c r="Q30" s="783"/>
      <c r="R30" s="784"/>
      <c r="S30" s="784"/>
      <c r="T30" s="784"/>
      <c r="U30" s="784"/>
      <c r="V30" s="784"/>
      <c r="W30" s="784"/>
      <c r="X30" s="784"/>
      <c r="Y30" s="784"/>
      <c r="Z30" s="784"/>
      <c r="AA30" s="784"/>
      <c r="AB30" s="784"/>
      <c r="AC30" s="784"/>
      <c r="AD30" s="784"/>
      <c r="AE30" s="785"/>
      <c r="AF30" s="786">
        <v>1177</v>
      </c>
      <c r="AG30" s="787"/>
      <c r="AH30" s="787"/>
      <c r="AI30" s="787"/>
      <c r="AJ30" s="788"/>
      <c r="AK30" s="834"/>
      <c r="AL30" s="830"/>
      <c r="AM30" s="830"/>
      <c r="AN30" s="830"/>
      <c r="AO30" s="830"/>
      <c r="AP30" s="830"/>
      <c r="AQ30" s="830"/>
      <c r="AR30" s="830"/>
      <c r="AS30" s="830"/>
      <c r="AT30" s="830"/>
      <c r="AU30" s="830"/>
      <c r="AV30" s="830"/>
      <c r="AW30" s="830"/>
      <c r="AX30" s="830"/>
      <c r="AY30" s="830"/>
      <c r="AZ30" s="831"/>
      <c r="BA30" s="831"/>
      <c r="BB30" s="831"/>
      <c r="BC30" s="831"/>
      <c r="BD30" s="831"/>
      <c r="BE30" s="832" t="s">
        <v>413</v>
      </c>
      <c r="BF30" s="832"/>
      <c r="BG30" s="832"/>
      <c r="BH30" s="832"/>
      <c r="BI30" s="833"/>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x14ac:dyDescent="0.15">
      <c r="A31" s="242">
        <v>4</v>
      </c>
      <c r="B31" s="780" t="s">
        <v>414</v>
      </c>
      <c r="C31" s="781"/>
      <c r="D31" s="781"/>
      <c r="E31" s="781"/>
      <c r="F31" s="781"/>
      <c r="G31" s="781"/>
      <c r="H31" s="781"/>
      <c r="I31" s="781"/>
      <c r="J31" s="781"/>
      <c r="K31" s="781"/>
      <c r="L31" s="781"/>
      <c r="M31" s="781"/>
      <c r="N31" s="781"/>
      <c r="O31" s="781"/>
      <c r="P31" s="782"/>
      <c r="Q31" s="783"/>
      <c r="R31" s="784"/>
      <c r="S31" s="784"/>
      <c r="T31" s="784"/>
      <c r="U31" s="784"/>
      <c r="V31" s="784"/>
      <c r="W31" s="784"/>
      <c r="X31" s="784"/>
      <c r="Y31" s="784"/>
      <c r="Z31" s="784"/>
      <c r="AA31" s="784"/>
      <c r="AB31" s="784"/>
      <c r="AC31" s="784"/>
      <c r="AD31" s="784"/>
      <c r="AE31" s="785"/>
      <c r="AF31" s="786">
        <v>88</v>
      </c>
      <c r="AG31" s="787"/>
      <c r="AH31" s="787"/>
      <c r="AI31" s="787"/>
      <c r="AJ31" s="788"/>
      <c r="AK31" s="834"/>
      <c r="AL31" s="830"/>
      <c r="AM31" s="830"/>
      <c r="AN31" s="830"/>
      <c r="AO31" s="830"/>
      <c r="AP31" s="830"/>
      <c r="AQ31" s="830"/>
      <c r="AR31" s="830"/>
      <c r="AS31" s="830"/>
      <c r="AT31" s="830"/>
      <c r="AU31" s="830"/>
      <c r="AV31" s="830"/>
      <c r="AW31" s="830"/>
      <c r="AX31" s="830"/>
      <c r="AY31" s="830"/>
      <c r="AZ31" s="831"/>
      <c r="BA31" s="831"/>
      <c r="BB31" s="831"/>
      <c r="BC31" s="831"/>
      <c r="BD31" s="831"/>
      <c r="BE31" s="832" t="s">
        <v>415</v>
      </c>
      <c r="BF31" s="832"/>
      <c r="BG31" s="832"/>
      <c r="BH31" s="832"/>
      <c r="BI31" s="833"/>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x14ac:dyDescent="0.15">
      <c r="A32" s="242">
        <v>5</v>
      </c>
      <c r="B32" s="780"/>
      <c r="C32" s="781"/>
      <c r="D32" s="781"/>
      <c r="E32" s="781"/>
      <c r="F32" s="781"/>
      <c r="G32" s="781"/>
      <c r="H32" s="781"/>
      <c r="I32" s="781"/>
      <c r="J32" s="781"/>
      <c r="K32" s="781"/>
      <c r="L32" s="781"/>
      <c r="M32" s="781"/>
      <c r="N32" s="781"/>
      <c r="O32" s="781"/>
      <c r="P32" s="782"/>
      <c r="Q32" s="783"/>
      <c r="R32" s="784"/>
      <c r="S32" s="784"/>
      <c r="T32" s="784"/>
      <c r="U32" s="784"/>
      <c r="V32" s="784"/>
      <c r="W32" s="784"/>
      <c r="X32" s="784"/>
      <c r="Y32" s="784"/>
      <c r="Z32" s="784"/>
      <c r="AA32" s="784"/>
      <c r="AB32" s="784"/>
      <c r="AC32" s="784"/>
      <c r="AD32" s="784"/>
      <c r="AE32" s="785"/>
      <c r="AF32" s="786"/>
      <c r="AG32" s="787"/>
      <c r="AH32" s="787"/>
      <c r="AI32" s="787"/>
      <c r="AJ32" s="788"/>
      <c r="AK32" s="834"/>
      <c r="AL32" s="830"/>
      <c r="AM32" s="830"/>
      <c r="AN32" s="830"/>
      <c r="AO32" s="830"/>
      <c r="AP32" s="830"/>
      <c r="AQ32" s="830"/>
      <c r="AR32" s="830"/>
      <c r="AS32" s="830"/>
      <c r="AT32" s="830"/>
      <c r="AU32" s="830"/>
      <c r="AV32" s="830"/>
      <c r="AW32" s="830"/>
      <c r="AX32" s="830"/>
      <c r="AY32" s="830"/>
      <c r="AZ32" s="831"/>
      <c r="BA32" s="831"/>
      <c r="BB32" s="831"/>
      <c r="BC32" s="831"/>
      <c r="BD32" s="831"/>
      <c r="BE32" s="832"/>
      <c r="BF32" s="832"/>
      <c r="BG32" s="832"/>
      <c r="BH32" s="832"/>
      <c r="BI32" s="833"/>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x14ac:dyDescent="0.15">
      <c r="A33" s="242">
        <v>6</v>
      </c>
      <c r="B33" s="780"/>
      <c r="C33" s="781"/>
      <c r="D33" s="781"/>
      <c r="E33" s="781"/>
      <c r="F33" s="781"/>
      <c r="G33" s="781"/>
      <c r="H33" s="781"/>
      <c r="I33" s="781"/>
      <c r="J33" s="781"/>
      <c r="K33" s="781"/>
      <c r="L33" s="781"/>
      <c r="M33" s="781"/>
      <c r="N33" s="781"/>
      <c r="O33" s="781"/>
      <c r="P33" s="782"/>
      <c r="Q33" s="783"/>
      <c r="R33" s="784"/>
      <c r="S33" s="784"/>
      <c r="T33" s="784"/>
      <c r="U33" s="784"/>
      <c r="V33" s="784"/>
      <c r="W33" s="784"/>
      <c r="X33" s="784"/>
      <c r="Y33" s="784"/>
      <c r="Z33" s="784"/>
      <c r="AA33" s="784"/>
      <c r="AB33" s="784"/>
      <c r="AC33" s="784"/>
      <c r="AD33" s="784"/>
      <c r="AE33" s="785"/>
      <c r="AF33" s="786"/>
      <c r="AG33" s="787"/>
      <c r="AH33" s="787"/>
      <c r="AI33" s="787"/>
      <c r="AJ33" s="788"/>
      <c r="AK33" s="834"/>
      <c r="AL33" s="830"/>
      <c r="AM33" s="830"/>
      <c r="AN33" s="830"/>
      <c r="AO33" s="830"/>
      <c r="AP33" s="830"/>
      <c r="AQ33" s="830"/>
      <c r="AR33" s="830"/>
      <c r="AS33" s="830"/>
      <c r="AT33" s="830"/>
      <c r="AU33" s="830"/>
      <c r="AV33" s="830"/>
      <c r="AW33" s="830"/>
      <c r="AX33" s="830"/>
      <c r="AY33" s="830"/>
      <c r="AZ33" s="831"/>
      <c r="BA33" s="831"/>
      <c r="BB33" s="831"/>
      <c r="BC33" s="831"/>
      <c r="BD33" s="831"/>
      <c r="BE33" s="832"/>
      <c r="BF33" s="832"/>
      <c r="BG33" s="832"/>
      <c r="BH33" s="832"/>
      <c r="BI33" s="833"/>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x14ac:dyDescent="0.15">
      <c r="A34" s="242">
        <v>7</v>
      </c>
      <c r="B34" s="780"/>
      <c r="C34" s="781"/>
      <c r="D34" s="781"/>
      <c r="E34" s="781"/>
      <c r="F34" s="781"/>
      <c r="G34" s="781"/>
      <c r="H34" s="781"/>
      <c r="I34" s="781"/>
      <c r="J34" s="781"/>
      <c r="K34" s="781"/>
      <c r="L34" s="781"/>
      <c r="M34" s="781"/>
      <c r="N34" s="781"/>
      <c r="O34" s="781"/>
      <c r="P34" s="782"/>
      <c r="Q34" s="783"/>
      <c r="R34" s="784"/>
      <c r="S34" s="784"/>
      <c r="T34" s="784"/>
      <c r="U34" s="784"/>
      <c r="V34" s="784"/>
      <c r="W34" s="784"/>
      <c r="X34" s="784"/>
      <c r="Y34" s="784"/>
      <c r="Z34" s="784"/>
      <c r="AA34" s="784"/>
      <c r="AB34" s="784"/>
      <c r="AC34" s="784"/>
      <c r="AD34" s="784"/>
      <c r="AE34" s="785"/>
      <c r="AF34" s="786"/>
      <c r="AG34" s="787"/>
      <c r="AH34" s="787"/>
      <c r="AI34" s="787"/>
      <c r="AJ34" s="788"/>
      <c r="AK34" s="834"/>
      <c r="AL34" s="830"/>
      <c r="AM34" s="830"/>
      <c r="AN34" s="830"/>
      <c r="AO34" s="830"/>
      <c r="AP34" s="830"/>
      <c r="AQ34" s="830"/>
      <c r="AR34" s="830"/>
      <c r="AS34" s="830"/>
      <c r="AT34" s="830"/>
      <c r="AU34" s="830"/>
      <c r="AV34" s="830"/>
      <c r="AW34" s="830"/>
      <c r="AX34" s="830"/>
      <c r="AY34" s="830"/>
      <c r="AZ34" s="831"/>
      <c r="BA34" s="831"/>
      <c r="BB34" s="831"/>
      <c r="BC34" s="831"/>
      <c r="BD34" s="831"/>
      <c r="BE34" s="832"/>
      <c r="BF34" s="832"/>
      <c r="BG34" s="832"/>
      <c r="BH34" s="832"/>
      <c r="BI34" s="833"/>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x14ac:dyDescent="0.15">
      <c r="A35" s="242">
        <v>8</v>
      </c>
      <c r="B35" s="780"/>
      <c r="C35" s="781"/>
      <c r="D35" s="781"/>
      <c r="E35" s="781"/>
      <c r="F35" s="781"/>
      <c r="G35" s="781"/>
      <c r="H35" s="781"/>
      <c r="I35" s="781"/>
      <c r="J35" s="781"/>
      <c r="K35" s="781"/>
      <c r="L35" s="781"/>
      <c r="M35" s="781"/>
      <c r="N35" s="781"/>
      <c r="O35" s="781"/>
      <c r="P35" s="782"/>
      <c r="Q35" s="783"/>
      <c r="R35" s="784"/>
      <c r="S35" s="784"/>
      <c r="T35" s="784"/>
      <c r="U35" s="784"/>
      <c r="V35" s="784"/>
      <c r="W35" s="784"/>
      <c r="X35" s="784"/>
      <c r="Y35" s="784"/>
      <c r="Z35" s="784"/>
      <c r="AA35" s="784"/>
      <c r="AB35" s="784"/>
      <c r="AC35" s="784"/>
      <c r="AD35" s="784"/>
      <c r="AE35" s="785"/>
      <c r="AF35" s="786"/>
      <c r="AG35" s="787"/>
      <c r="AH35" s="787"/>
      <c r="AI35" s="787"/>
      <c r="AJ35" s="788"/>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x14ac:dyDescent="0.15">
      <c r="A36" s="242">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x14ac:dyDescent="0.15">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x14ac:dyDescent="0.15">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x14ac:dyDescent="0.15">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x14ac:dyDescent="0.15">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x14ac:dyDescent="0.15">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x14ac:dyDescent="0.15">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x14ac:dyDescent="0.15">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x14ac:dyDescent="0.15">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x14ac:dyDescent="0.15">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x14ac:dyDescent="0.15">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x14ac:dyDescent="0.15">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x14ac:dyDescent="0.15">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x14ac:dyDescent="0.15">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x14ac:dyDescent="0.15">
      <c r="A50" s="238">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x14ac:dyDescent="0.15">
      <c r="A51" s="238">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x14ac:dyDescent="0.15">
      <c r="A52" s="238">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x14ac:dyDescent="0.15">
      <c r="A53" s="238">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x14ac:dyDescent="0.15">
      <c r="A54" s="238">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x14ac:dyDescent="0.15">
      <c r="A55" s="238">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x14ac:dyDescent="0.15">
      <c r="A56" s="238">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x14ac:dyDescent="0.15">
      <c r="A57" s="238">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x14ac:dyDescent="0.15">
      <c r="A58" s="238">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x14ac:dyDescent="0.15">
      <c r="A59" s="238">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x14ac:dyDescent="0.15">
      <c r="A60" s="238">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x14ac:dyDescent="0.2">
      <c r="A61" s="238">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x14ac:dyDescent="0.15">
      <c r="A62" s="238">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416</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x14ac:dyDescent="0.2">
      <c r="A63" s="240" t="s">
        <v>398</v>
      </c>
      <c r="B63" s="789" t="s">
        <v>417</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1578</v>
      </c>
      <c r="AG63" s="844"/>
      <c r="AH63" s="844"/>
      <c r="AI63" s="844"/>
      <c r="AJ63" s="845"/>
      <c r="AK63" s="846"/>
      <c r="AL63" s="841"/>
      <c r="AM63" s="841"/>
      <c r="AN63" s="841"/>
      <c r="AO63" s="841"/>
      <c r="AP63" s="844"/>
      <c r="AQ63" s="844"/>
      <c r="AR63" s="844"/>
      <c r="AS63" s="844"/>
      <c r="AT63" s="844"/>
      <c r="AU63" s="844"/>
      <c r="AV63" s="844"/>
      <c r="AW63" s="844"/>
      <c r="AX63" s="844"/>
      <c r="AY63" s="844"/>
      <c r="AZ63" s="848"/>
      <c r="BA63" s="848"/>
      <c r="BB63" s="848"/>
      <c r="BC63" s="848"/>
      <c r="BD63" s="848"/>
      <c r="BE63" s="849"/>
      <c r="BF63" s="849"/>
      <c r="BG63" s="849"/>
      <c r="BH63" s="849"/>
      <c r="BI63" s="850"/>
      <c r="BJ63" s="851" t="s">
        <v>418</v>
      </c>
      <c r="BK63" s="852"/>
      <c r="BL63" s="852"/>
      <c r="BM63" s="852"/>
      <c r="BN63" s="853"/>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x14ac:dyDescent="0.2">
      <c r="A65" s="232" t="s">
        <v>419</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x14ac:dyDescent="0.15">
      <c r="A66" s="727" t="s">
        <v>420</v>
      </c>
      <c r="B66" s="728"/>
      <c r="C66" s="728"/>
      <c r="D66" s="728"/>
      <c r="E66" s="728"/>
      <c r="F66" s="728"/>
      <c r="G66" s="728"/>
      <c r="H66" s="728"/>
      <c r="I66" s="728"/>
      <c r="J66" s="728"/>
      <c r="K66" s="728"/>
      <c r="L66" s="728"/>
      <c r="M66" s="728"/>
      <c r="N66" s="728"/>
      <c r="O66" s="728"/>
      <c r="P66" s="729"/>
      <c r="Q66" s="733" t="s">
        <v>421</v>
      </c>
      <c r="R66" s="734"/>
      <c r="S66" s="734"/>
      <c r="T66" s="734"/>
      <c r="U66" s="735"/>
      <c r="V66" s="733" t="s">
        <v>403</v>
      </c>
      <c r="W66" s="734"/>
      <c r="X66" s="734"/>
      <c r="Y66" s="734"/>
      <c r="Z66" s="735"/>
      <c r="AA66" s="733" t="s">
        <v>422</v>
      </c>
      <c r="AB66" s="734"/>
      <c r="AC66" s="734"/>
      <c r="AD66" s="734"/>
      <c r="AE66" s="735"/>
      <c r="AF66" s="854" t="s">
        <v>423</v>
      </c>
      <c r="AG66" s="815"/>
      <c r="AH66" s="815"/>
      <c r="AI66" s="815"/>
      <c r="AJ66" s="855"/>
      <c r="AK66" s="733" t="s">
        <v>424</v>
      </c>
      <c r="AL66" s="728"/>
      <c r="AM66" s="728"/>
      <c r="AN66" s="728"/>
      <c r="AO66" s="729"/>
      <c r="AP66" s="733" t="s">
        <v>407</v>
      </c>
      <c r="AQ66" s="734"/>
      <c r="AR66" s="734"/>
      <c r="AS66" s="734"/>
      <c r="AT66" s="735"/>
      <c r="AU66" s="733" t="s">
        <v>425</v>
      </c>
      <c r="AV66" s="734"/>
      <c r="AW66" s="734"/>
      <c r="AX66" s="734"/>
      <c r="AY66" s="735"/>
      <c r="AZ66" s="733" t="s">
        <v>386</v>
      </c>
      <c r="BA66" s="734"/>
      <c r="BB66" s="734"/>
      <c r="BC66" s="734"/>
      <c r="BD66" s="740"/>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15">
      <c r="A68" s="236">
        <v>1</v>
      </c>
      <c r="B68" s="869"/>
      <c r="C68" s="870"/>
      <c r="D68" s="870"/>
      <c r="E68" s="870"/>
      <c r="F68" s="870"/>
      <c r="G68" s="870"/>
      <c r="H68" s="870"/>
      <c r="I68" s="870"/>
      <c r="J68" s="870"/>
      <c r="K68" s="870"/>
      <c r="L68" s="870"/>
      <c r="M68" s="870"/>
      <c r="N68" s="870"/>
      <c r="O68" s="870"/>
      <c r="P68" s="871"/>
      <c r="Q68" s="872"/>
      <c r="R68" s="866"/>
      <c r="S68" s="866"/>
      <c r="T68" s="866"/>
      <c r="U68" s="866"/>
      <c r="V68" s="866"/>
      <c r="W68" s="866"/>
      <c r="X68" s="866"/>
      <c r="Y68" s="866"/>
      <c r="Z68" s="866"/>
      <c r="AA68" s="866"/>
      <c r="AB68" s="866"/>
      <c r="AC68" s="866"/>
      <c r="AD68" s="866"/>
      <c r="AE68" s="866"/>
      <c r="AF68" s="866"/>
      <c r="AG68" s="866"/>
      <c r="AH68" s="866"/>
      <c r="AI68" s="866"/>
      <c r="AJ68" s="866"/>
      <c r="AK68" s="866"/>
      <c r="AL68" s="866"/>
      <c r="AM68" s="866"/>
      <c r="AN68" s="866"/>
      <c r="AO68" s="866"/>
      <c r="AP68" s="866"/>
      <c r="AQ68" s="866"/>
      <c r="AR68" s="866"/>
      <c r="AS68" s="866"/>
      <c r="AT68" s="866"/>
      <c r="AU68" s="866"/>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15">
      <c r="A69" s="238">
        <v>2</v>
      </c>
      <c r="B69" s="873"/>
      <c r="C69" s="874"/>
      <c r="D69" s="874"/>
      <c r="E69" s="874"/>
      <c r="F69" s="874"/>
      <c r="G69" s="874"/>
      <c r="H69" s="874"/>
      <c r="I69" s="874"/>
      <c r="J69" s="874"/>
      <c r="K69" s="874"/>
      <c r="L69" s="874"/>
      <c r="M69" s="874"/>
      <c r="N69" s="874"/>
      <c r="O69" s="874"/>
      <c r="P69" s="875"/>
      <c r="Q69" s="876"/>
      <c r="R69" s="830"/>
      <c r="S69" s="830"/>
      <c r="T69" s="830"/>
      <c r="U69" s="830"/>
      <c r="V69" s="830"/>
      <c r="W69" s="830"/>
      <c r="X69" s="830"/>
      <c r="Y69" s="830"/>
      <c r="Z69" s="830"/>
      <c r="AA69" s="830"/>
      <c r="AB69" s="830"/>
      <c r="AC69" s="830"/>
      <c r="AD69" s="830"/>
      <c r="AE69" s="830"/>
      <c r="AF69" s="830"/>
      <c r="AG69" s="830"/>
      <c r="AH69" s="830"/>
      <c r="AI69" s="830"/>
      <c r="AJ69" s="830"/>
      <c r="AK69" s="830"/>
      <c r="AL69" s="830"/>
      <c r="AM69" s="830"/>
      <c r="AN69" s="830"/>
      <c r="AO69" s="830"/>
      <c r="AP69" s="830"/>
      <c r="AQ69" s="830"/>
      <c r="AR69" s="830"/>
      <c r="AS69" s="830"/>
      <c r="AT69" s="830"/>
      <c r="AU69" s="830"/>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15">
      <c r="A70" s="238">
        <v>3</v>
      </c>
      <c r="B70" s="873"/>
      <c r="C70" s="874"/>
      <c r="D70" s="874"/>
      <c r="E70" s="874"/>
      <c r="F70" s="874"/>
      <c r="G70" s="874"/>
      <c r="H70" s="874"/>
      <c r="I70" s="874"/>
      <c r="J70" s="874"/>
      <c r="K70" s="874"/>
      <c r="L70" s="874"/>
      <c r="M70" s="874"/>
      <c r="N70" s="874"/>
      <c r="O70" s="874"/>
      <c r="P70" s="875"/>
      <c r="Q70" s="876"/>
      <c r="R70" s="830"/>
      <c r="S70" s="830"/>
      <c r="T70" s="830"/>
      <c r="U70" s="830"/>
      <c r="V70" s="830"/>
      <c r="W70" s="830"/>
      <c r="X70" s="830"/>
      <c r="Y70" s="830"/>
      <c r="Z70" s="830"/>
      <c r="AA70" s="830"/>
      <c r="AB70" s="830"/>
      <c r="AC70" s="830"/>
      <c r="AD70" s="830"/>
      <c r="AE70" s="830"/>
      <c r="AF70" s="830"/>
      <c r="AG70" s="830"/>
      <c r="AH70" s="830"/>
      <c r="AI70" s="830"/>
      <c r="AJ70" s="830"/>
      <c r="AK70" s="830"/>
      <c r="AL70" s="830"/>
      <c r="AM70" s="830"/>
      <c r="AN70" s="830"/>
      <c r="AO70" s="830"/>
      <c r="AP70" s="830"/>
      <c r="AQ70" s="830"/>
      <c r="AR70" s="830"/>
      <c r="AS70" s="830"/>
      <c r="AT70" s="830"/>
      <c r="AU70" s="830"/>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15">
      <c r="A71" s="238">
        <v>4</v>
      </c>
      <c r="B71" s="873"/>
      <c r="C71" s="874"/>
      <c r="D71" s="874"/>
      <c r="E71" s="874"/>
      <c r="F71" s="874"/>
      <c r="G71" s="874"/>
      <c r="H71" s="874"/>
      <c r="I71" s="874"/>
      <c r="J71" s="874"/>
      <c r="K71" s="874"/>
      <c r="L71" s="874"/>
      <c r="M71" s="874"/>
      <c r="N71" s="874"/>
      <c r="O71" s="874"/>
      <c r="P71" s="875"/>
      <c r="Q71" s="876"/>
      <c r="R71" s="830"/>
      <c r="S71" s="830"/>
      <c r="T71" s="830"/>
      <c r="U71" s="830"/>
      <c r="V71" s="830"/>
      <c r="W71" s="830"/>
      <c r="X71" s="830"/>
      <c r="Y71" s="830"/>
      <c r="Z71" s="830"/>
      <c r="AA71" s="830"/>
      <c r="AB71" s="830"/>
      <c r="AC71" s="830"/>
      <c r="AD71" s="830"/>
      <c r="AE71" s="830"/>
      <c r="AF71" s="830"/>
      <c r="AG71" s="830"/>
      <c r="AH71" s="830"/>
      <c r="AI71" s="830"/>
      <c r="AJ71" s="830"/>
      <c r="AK71" s="830"/>
      <c r="AL71" s="830"/>
      <c r="AM71" s="830"/>
      <c r="AN71" s="830"/>
      <c r="AO71" s="830"/>
      <c r="AP71" s="830"/>
      <c r="AQ71" s="830"/>
      <c r="AR71" s="830"/>
      <c r="AS71" s="830"/>
      <c r="AT71" s="830"/>
      <c r="AU71" s="830"/>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15">
      <c r="A72" s="238">
        <v>5</v>
      </c>
      <c r="B72" s="873"/>
      <c r="C72" s="874"/>
      <c r="D72" s="874"/>
      <c r="E72" s="874"/>
      <c r="F72" s="874"/>
      <c r="G72" s="874"/>
      <c r="H72" s="874"/>
      <c r="I72" s="874"/>
      <c r="J72" s="874"/>
      <c r="K72" s="874"/>
      <c r="L72" s="874"/>
      <c r="M72" s="874"/>
      <c r="N72" s="874"/>
      <c r="O72" s="874"/>
      <c r="P72" s="875"/>
      <c r="Q72" s="876"/>
      <c r="R72" s="830"/>
      <c r="S72" s="830"/>
      <c r="T72" s="830"/>
      <c r="U72" s="830"/>
      <c r="V72" s="830"/>
      <c r="W72" s="830"/>
      <c r="X72" s="830"/>
      <c r="Y72" s="830"/>
      <c r="Z72" s="830"/>
      <c r="AA72" s="830"/>
      <c r="AB72" s="830"/>
      <c r="AC72" s="830"/>
      <c r="AD72" s="830"/>
      <c r="AE72" s="830"/>
      <c r="AF72" s="830"/>
      <c r="AG72" s="830"/>
      <c r="AH72" s="830"/>
      <c r="AI72" s="830"/>
      <c r="AJ72" s="830"/>
      <c r="AK72" s="830"/>
      <c r="AL72" s="830"/>
      <c r="AM72" s="830"/>
      <c r="AN72" s="830"/>
      <c r="AO72" s="830"/>
      <c r="AP72" s="830"/>
      <c r="AQ72" s="830"/>
      <c r="AR72" s="830"/>
      <c r="AS72" s="830"/>
      <c r="AT72" s="830"/>
      <c r="AU72" s="830"/>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15">
      <c r="A73" s="238">
        <v>6</v>
      </c>
      <c r="B73" s="873"/>
      <c r="C73" s="874"/>
      <c r="D73" s="874"/>
      <c r="E73" s="874"/>
      <c r="F73" s="874"/>
      <c r="G73" s="874"/>
      <c r="H73" s="874"/>
      <c r="I73" s="874"/>
      <c r="J73" s="874"/>
      <c r="K73" s="874"/>
      <c r="L73" s="874"/>
      <c r="M73" s="874"/>
      <c r="N73" s="874"/>
      <c r="O73" s="874"/>
      <c r="P73" s="875"/>
      <c r="Q73" s="876"/>
      <c r="R73" s="830"/>
      <c r="S73" s="830"/>
      <c r="T73" s="830"/>
      <c r="U73" s="830"/>
      <c r="V73" s="830"/>
      <c r="W73" s="830"/>
      <c r="X73" s="830"/>
      <c r="Y73" s="830"/>
      <c r="Z73" s="830"/>
      <c r="AA73" s="830"/>
      <c r="AB73" s="830"/>
      <c r="AC73" s="830"/>
      <c r="AD73" s="830"/>
      <c r="AE73" s="830"/>
      <c r="AF73" s="830"/>
      <c r="AG73" s="830"/>
      <c r="AH73" s="830"/>
      <c r="AI73" s="830"/>
      <c r="AJ73" s="830"/>
      <c r="AK73" s="830"/>
      <c r="AL73" s="830"/>
      <c r="AM73" s="830"/>
      <c r="AN73" s="830"/>
      <c r="AO73" s="830"/>
      <c r="AP73" s="830"/>
      <c r="AQ73" s="830"/>
      <c r="AR73" s="830"/>
      <c r="AS73" s="830"/>
      <c r="AT73" s="830"/>
      <c r="AU73" s="830"/>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15">
      <c r="A74" s="238">
        <v>7</v>
      </c>
      <c r="B74" s="873"/>
      <c r="C74" s="874"/>
      <c r="D74" s="874"/>
      <c r="E74" s="874"/>
      <c r="F74" s="874"/>
      <c r="G74" s="874"/>
      <c r="H74" s="874"/>
      <c r="I74" s="874"/>
      <c r="J74" s="874"/>
      <c r="K74" s="874"/>
      <c r="L74" s="874"/>
      <c r="M74" s="874"/>
      <c r="N74" s="874"/>
      <c r="O74" s="874"/>
      <c r="P74" s="875"/>
      <c r="Q74" s="876"/>
      <c r="R74" s="830"/>
      <c r="S74" s="830"/>
      <c r="T74" s="830"/>
      <c r="U74" s="830"/>
      <c r="V74" s="830"/>
      <c r="W74" s="830"/>
      <c r="X74" s="830"/>
      <c r="Y74" s="830"/>
      <c r="Z74" s="830"/>
      <c r="AA74" s="830"/>
      <c r="AB74" s="830"/>
      <c r="AC74" s="830"/>
      <c r="AD74" s="830"/>
      <c r="AE74" s="830"/>
      <c r="AF74" s="830"/>
      <c r="AG74" s="830"/>
      <c r="AH74" s="830"/>
      <c r="AI74" s="830"/>
      <c r="AJ74" s="830"/>
      <c r="AK74" s="830"/>
      <c r="AL74" s="830"/>
      <c r="AM74" s="830"/>
      <c r="AN74" s="830"/>
      <c r="AO74" s="830"/>
      <c r="AP74" s="830"/>
      <c r="AQ74" s="830"/>
      <c r="AR74" s="830"/>
      <c r="AS74" s="830"/>
      <c r="AT74" s="830"/>
      <c r="AU74" s="830"/>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15">
      <c r="A75" s="238">
        <v>8</v>
      </c>
      <c r="B75" s="873"/>
      <c r="C75" s="874"/>
      <c r="D75" s="874"/>
      <c r="E75" s="874"/>
      <c r="F75" s="874"/>
      <c r="G75" s="874"/>
      <c r="H75" s="874"/>
      <c r="I75" s="874"/>
      <c r="J75" s="874"/>
      <c r="K75" s="874"/>
      <c r="L75" s="874"/>
      <c r="M75" s="874"/>
      <c r="N75" s="874"/>
      <c r="O75" s="874"/>
      <c r="P75" s="875"/>
      <c r="Q75" s="877"/>
      <c r="R75" s="878"/>
      <c r="S75" s="878"/>
      <c r="T75" s="878"/>
      <c r="U75" s="834"/>
      <c r="V75" s="879"/>
      <c r="W75" s="878"/>
      <c r="X75" s="878"/>
      <c r="Y75" s="878"/>
      <c r="Z75" s="834"/>
      <c r="AA75" s="879"/>
      <c r="AB75" s="878"/>
      <c r="AC75" s="878"/>
      <c r="AD75" s="878"/>
      <c r="AE75" s="834"/>
      <c r="AF75" s="879"/>
      <c r="AG75" s="878"/>
      <c r="AH75" s="878"/>
      <c r="AI75" s="878"/>
      <c r="AJ75" s="834"/>
      <c r="AK75" s="879"/>
      <c r="AL75" s="878"/>
      <c r="AM75" s="878"/>
      <c r="AN75" s="878"/>
      <c r="AO75" s="834"/>
      <c r="AP75" s="879"/>
      <c r="AQ75" s="878"/>
      <c r="AR75" s="878"/>
      <c r="AS75" s="878"/>
      <c r="AT75" s="834"/>
      <c r="AU75" s="879"/>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15">
      <c r="A76" s="238">
        <v>9</v>
      </c>
      <c r="B76" s="873"/>
      <c r="C76" s="874"/>
      <c r="D76" s="874"/>
      <c r="E76" s="874"/>
      <c r="F76" s="874"/>
      <c r="G76" s="874"/>
      <c r="H76" s="874"/>
      <c r="I76" s="874"/>
      <c r="J76" s="874"/>
      <c r="K76" s="874"/>
      <c r="L76" s="874"/>
      <c r="M76" s="874"/>
      <c r="N76" s="874"/>
      <c r="O76" s="874"/>
      <c r="P76" s="875"/>
      <c r="Q76" s="877"/>
      <c r="R76" s="878"/>
      <c r="S76" s="878"/>
      <c r="T76" s="878"/>
      <c r="U76" s="834"/>
      <c r="V76" s="879"/>
      <c r="W76" s="878"/>
      <c r="X76" s="878"/>
      <c r="Y76" s="878"/>
      <c r="Z76" s="834"/>
      <c r="AA76" s="879"/>
      <c r="AB76" s="878"/>
      <c r="AC76" s="878"/>
      <c r="AD76" s="878"/>
      <c r="AE76" s="834"/>
      <c r="AF76" s="879"/>
      <c r="AG76" s="878"/>
      <c r="AH76" s="878"/>
      <c r="AI76" s="878"/>
      <c r="AJ76" s="834"/>
      <c r="AK76" s="879"/>
      <c r="AL76" s="878"/>
      <c r="AM76" s="878"/>
      <c r="AN76" s="878"/>
      <c r="AO76" s="834"/>
      <c r="AP76" s="879"/>
      <c r="AQ76" s="878"/>
      <c r="AR76" s="878"/>
      <c r="AS76" s="878"/>
      <c r="AT76" s="834"/>
      <c r="AU76" s="879"/>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15">
      <c r="A77" s="238">
        <v>10</v>
      </c>
      <c r="B77" s="873"/>
      <c r="C77" s="874"/>
      <c r="D77" s="874"/>
      <c r="E77" s="874"/>
      <c r="F77" s="874"/>
      <c r="G77" s="874"/>
      <c r="H77" s="874"/>
      <c r="I77" s="874"/>
      <c r="J77" s="874"/>
      <c r="K77" s="874"/>
      <c r="L77" s="874"/>
      <c r="M77" s="874"/>
      <c r="N77" s="874"/>
      <c r="O77" s="874"/>
      <c r="P77" s="875"/>
      <c r="Q77" s="877"/>
      <c r="R77" s="878"/>
      <c r="S77" s="878"/>
      <c r="T77" s="878"/>
      <c r="U77" s="834"/>
      <c r="V77" s="879"/>
      <c r="W77" s="878"/>
      <c r="X77" s="878"/>
      <c r="Y77" s="878"/>
      <c r="Z77" s="834"/>
      <c r="AA77" s="879"/>
      <c r="AB77" s="878"/>
      <c r="AC77" s="878"/>
      <c r="AD77" s="878"/>
      <c r="AE77" s="834"/>
      <c r="AF77" s="879"/>
      <c r="AG77" s="878"/>
      <c r="AH77" s="878"/>
      <c r="AI77" s="878"/>
      <c r="AJ77" s="834"/>
      <c r="AK77" s="879"/>
      <c r="AL77" s="878"/>
      <c r="AM77" s="878"/>
      <c r="AN77" s="878"/>
      <c r="AO77" s="834"/>
      <c r="AP77" s="879"/>
      <c r="AQ77" s="878"/>
      <c r="AR77" s="878"/>
      <c r="AS77" s="878"/>
      <c r="AT77" s="834"/>
      <c r="AU77" s="879"/>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15">
      <c r="A78" s="238">
        <v>11</v>
      </c>
      <c r="B78" s="873"/>
      <c r="C78" s="874"/>
      <c r="D78" s="874"/>
      <c r="E78" s="874"/>
      <c r="F78" s="874"/>
      <c r="G78" s="874"/>
      <c r="H78" s="874"/>
      <c r="I78" s="874"/>
      <c r="J78" s="874"/>
      <c r="K78" s="874"/>
      <c r="L78" s="874"/>
      <c r="M78" s="874"/>
      <c r="N78" s="874"/>
      <c r="O78" s="874"/>
      <c r="P78" s="875"/>
      <c r="Q78" s="876"/>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15">
      <c r="A79" s="238">
        <v>12</v>
      </c>
      <c r="B79" s="873"/>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15">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15">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15">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15">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15">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15">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15">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15">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
      <c r="A88" s="240" t="s">
        <v>398</v>
      </c>
      <c r="B88" s="789" t="s">
        <v>426</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c r="AG88" s="844"/>
      <c r="AH88" s="844"/>
      <c r="AI88" s="844"/>
      <c r="AJ88" s="844"/>
      <c r="AK88" s="841"/>
      <c r="AL88" s="841"/>
      <c r="AM88" s="841"/>
      <c r="AN88" s="841"/>
      <c r="AO88" s="841"/>
      <c r="AP88" s="844"/>
      <c r="AQ88" s="844"/>
      <c r="AR88" s="844"/>
      <c r="AS88" s="844"/>
      <c r="AT88" s="844"/>
      <c r="AU88" s="844"/>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398</v>
      </c>
      <c r="BR102" s="789" t="s">
        <v>427</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c r="CS102" s="852"/>
      <c r="CT102" s="852"/>
      <c r="CU102" s="852"/>
      <c r="CV102" s="891"/>
      <c r="CW102" s="890"/>
      <c r="CX102" s="852"/>
      <c r="CY102" s="852"/>
      <c r="CZ102" s="852"/>
      <c r="DA102" s="891"/>
      <c r="DB102" s="890"/>
      <c r="DC102" s="852"/>
      <c r="DD102" s="852"/>
      <c r="DE102" s="852"/>
      <c r="DF102" s="891"/>
      <c r="DG102" s="890"/>
      <c r="DH102" s="852"/>
      <c r="DI102" s="852"/>
      <c r="DJ102" s="852"/>
      <c r="DK102" s="891"/>
      <c r="DL102" s="890"/>
      <c r="DM102" s="852"/>
      <c r="DN102" s="852"/>
      <c r="DO102" s="852"/>
      <c r="DP102" s="891"/>
      <c r="DQ102" s="890"/>
      <c r="DR102" s="852"/>
      <c r="DS102" s="852"/>
      <c r="DT102" s="852"/>
      <c r="DU102" s="891"/>
      <c r="DV102" s="789"/>
      <c r="DW102" s="790"/>
      <c r="DX102" s="790"/>
      <c r="DY102" s="790"/>
      <c r="DZ102" s="914"/>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428</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429</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430</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431</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17" t="s">
        <v>432</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433</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15">
      <c r="A109" s="912" t="s">
        <v>434</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435</v>
      </c>
      <c r="AB109" s="893"/>
      <c r="AC109" s="893"/>
      <c r="AD109" s="893"/>
      <c r="AE109" s="894"/>
      <c r="AF109" s="892" t="s">
        <v>436</v>
      </c>
      <c r="AG109" s="893"/>
      <c r="AH109" s="893"/>
      <c r="AI109" s="893"/>
      <c r="AJ109" s="894"/>
      <c r="AK109" s="892" t="s">
        <v>316</v>
      </c>
      <c r="AL109" s="893"/>
      <c r="AM109" s="893"/>
      <c r="AN109" s="893"/>
      <c r="AO109" s="894"/>
      <c r="AP109" s="892" t="s">
        <v>437</v>
      </c>
      <c r="AQ109" s="893"/>
      <c r="AR109" s="893"/>
      <c r="AS109" s="893"/>
      <c r="AT109" s="895"/>
      <c r="AU109" s="912" t="s">
        <v>434</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435</v>
      </c>
      <c r="BR109" s="893"/>
      <c r="BS109" s="893"/>
      <c r="BT109" s="893"/>
      <c r="BU109" s="894"/>
      <c r="BV109" s="892" t="s">
        <v>436</v>
      </c>
      <c r="BW109" s="893"/>
      <c r="BX109" s="893"/>
      <c r="BY109" s="893"/>
      <c r="BZ109" s="894"/>
      <c r="CA109" s="892" t="s">
        <v>316</v>
      </c>
      <c r="CB109" s="893"/>
      <c r="CC109" s="893"/>
      <c r="CD109" s="893"/>
      <c r="CE109" s="894"/>
      <c r="CF109" s="913" t="s">
        <v>437</v>
      </c>
      <c r="CG109" s="913"/>
      <c r="CH109" s="913"/>
      <c r="CI109" s="913"/>
      <c r="CJ109" s="913"/>
      <c r="CK109" s="892" t="s">
        <v>438</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435</v>
      </c>
      <c r="DH109" s="893"/>
      <c r="DI109" s="893"/>
      <c r="DJ109" s="893"/>
      <c r="DK109" s="894"/>
      <c r="DL109" s="892" t="s">
        <v>436</v>
      </c>
      <c r="DM109" s="893"/>
      <c r="DN109" s="893"/>
      <c r="DO109" s="893"/>
      <c r="DP109" s="894"/>
      <c r="DQ109" s="892" t="s">
        <v>316</v>
      </c>
      <c r="DR109" s="893"/>
      <c r="DS109" s="893"/>
      <c r="DT109" s="893"/>
      <c r="DU109" s="894"/>
      <c r="DV109" s="892" t="s">
        <v>437</v>
      </c>
      <c r="DW109" s="893"/>
      <c r="DX109" s="893"/>
      <c r="DY109" s="893"/>
      <c r="DZ109" s="895"/>
    </row>
    <row r="110" spans="1:131" s="230" customFormat="1" ht="26.25" customHeight="1" x14ac:dyDescent="0.15">
      <c r="A110" s="896" t="s">
        <v>439</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813814</v>
      </c>
      <c r="AB110" s="900"/>
      <c r="AC110" s="900"/>
      <c r="AD110" s="900"/>
      <c r="AE110" s="901"/>
      <c r="AF110" s="902">
        <v>827490</v>
      </c>
      <c r="AG110" s="900"/>
      <c r="AH110" s="900"/>
      <c r="AI110" s="900"/>
      <c r="AJ110" s="901"/>
      <c r="AK110" s="902">
        <v>800464</v>
      </c>
      <c r="AL110" s="900"/>
      <c r="AM110" s="900"/>
      <c r="AN110" s="900"/>
      <c r="AO110" s="901"/>
      <c r="AP110" s="903">
        <v>10.199999999999999</v>
      </c>
      <c r="AQ110" s="904"/>
      <c r="AR110" s="904"/>
      <c r="AS110" s="904"/>
      <c r="AT110" s="905"/>
      <c r="AU110" s="906" t="s">
        <v>77</v>
      </c>
      <c r="AV110" s="907"/>
      <c r="AW110" s="907"/>
      <c r="AX110" s="907"/>
      <c r="AY110" s="907"/>
      <c r="AZ110" s="929" t="s">
        <v>440</v>
      </c>
      <c r="BA110" s="897"/>
      <c r="BB110" s="897"/>
      <c r="BC110" s="897"/>
      <c r="BD110" s="897"/>
      <c r="BE110" s="897"/>
      <c r="BF110" s="897"/>
      <c r="BG110" s="897"/>
      <c r="BH110" s="897"/>
      <c r="BI110" s="897"/>
      <c r="BJ110" s="897"/>
      <c r="BK110" s="897"/>
      <c r="BL110" s="897"/>
      <c r="BM110" s="897"/>
      <c r="BN110" s="897"/>
      <c r="BO110" s="897"/>
      <c r="BP110" s="898"/>
      <c r="BQ110" s="930">
        <v>8578895</v>
      </c>
      <c r="BR110" s="931"/>
      <c r="BS110" s="931"/>
      <c r="BT110" s="931"/>
      <c r="BU110" s="931"/>
      <c r="BV110" s="931">
        <v>8506666</v>
      </c>
      <c r="BW110" s="931"/>
      <c r="BX110" s="931"/>
      <c r="BY110" s="931"/>
      <c r="BZ110" s="931"/>
      <c r="CA110" s="931">
        <v>8217586</v>
      </c>
      <c r="CB110" s="931"/>
      <c r="CC110" s="931"/>
      <c r="CD110" s="931"/>
      <c r="CE110" s="931"/>
      <c r="CF110" s="944">
        <v>104.3</v>
      </c>
      <c r="CG110" s="945"/>
      <c r="CH110" s="945"/>
      <c r="CI110" s="945"/>
      <c r="CJ110" s="945"/>
      <c r="CK110" s="946" t="s">
        <v>441</v>
      </c>
      <c r="CL110" s="947"/>
      <c r="CM110" s="929" t="s">
        <v>442</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443</v>
      </c>
      <c r="DH110" s="931"/>
      <c r="DI110" s="931"/>
      <c r="DJ110" s="931"/>
      <c r="DK110" s="931"/>
      <c r="DL110" s="931" t="s">
        <v>244</v>
      </c>
      <c r="DM110" s="931"/>
      <c r="DN110" s="931"/>
      <c r="DO110" s="931"/>
      <c r="DP110" s="931"/>
      <c r="DQ110" s="931" t="s">
        <v>444</v>
      </c>
      <c r="DR110" s="931"/>
      <c r="DS110" s="931"/>
      <c r="DT110" s="931"/>
      <c r="DU110" s="931"/>
      <c r="DV110" s="932" t="s">
        <v>443</v>
      </c>
      <c r="DW110" s="932"/>
      <c r="DX110" s="932"/>
      <c r="DY110" s="932"/>
      <c r="DZ110" s="933"/>
    </row>
    <row r="111" spans="1:131" s="230" customFormat="1" ht="26.25" customHeight="1" x14ac:dyDescent="0.15">
      <c r="A111" s="934" t="s">
        <v>445</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443</v>
      </c>
      <c r="AB111" s="938"/>
      <c r="AC111" s="938"/>
      <c r="AD111" s="938"/>
      <c r="AE111" s="939"/>
      <c r="AF111" s="940" t="s">
        <v>244</v>
      </c>
      <c r="AG111" s="938"/>
      <c r="AH111" s="938"/>
      <c r="AI111" s="938"/>
      <c r="AJ111" s="939"/>
      <c r="AK111" s="940" t="s">
        <v>244</v>
      </c>
      <c r="AL111" s="938"/>
      <c r="AM111" s="938"/>
      <c r="AN111" s="938"/>
      <c r="AO111" s="939"/>
      <c r="AP111" s="941" t="s">
        <v>244</v>
      </c>
      <c r="AQ111" s="942"/>
      <c r="AR111" s="942"/>
      <c r="AS111" s="942"/>
      <c r="AT111" s="943"/>
      <c r="AU111" s="908"/>
      <c r="AV111" s="909"/>
      <c r="AW111" s="909"/>
      <c r="AX111" s="909"/>
      <c r="AY111" s="909"/>
      <c r="AZ111" s="922" t="s">
        <v>446</v>
      </c>
      <c r="BA111" s="923"/>
      <c r="BB111" s="923"/>
      <c r="BC111" s="923"/>
      <c r="BD111" s="923"/>
      <c r="BE111" s="923"/>
      <c r="BF111" s="923"/>
      <c r="BG111" s="923"/>
      <c r="BH111" s="923"/>
      <c r="BI111" s="923"/>
      <c r="BJ111" s="923"/>
      <c r="BK111" s="923"/>
      <c r="BL111" s="923"/>
      <c r="BM111" s="923"/>
      <c r="BN111" s="923"/>
      <c r="BO111" s="923"/>
      <c r="BP111" s="924"/>
      <c r="BQ111" s="925" t="s">
        <v>444</v>
      </c>
      <c r="BR111" s="926"/>
      <c r="BS111" s="926"/>
      <c r="BT111" s="926"/>
      <c r="BU111" s="926"/>
      <c r="BV111" s="926" t="s">
        <v>244</v>
      </c>
      <c r="BW111" s="926"/>
      <c r="BX111" s="926"/>
      <c r="BY111" s="926"/>
      <c r="BZ111" s="926"/>
      <c r="CA111" s="926" t="s">
        <v>443</v>
      </c>
      <c r="CB111" s="926"/>
      <c r="CC111" s="926"/>
      <c r="CD111" s="926"/>
      <c r="CE111" s="926"/>
      <c r="CF111" s="920" t="s">
        <v>244</v>
      </c>
      <c r="CG111" s="921"/>
      <c r="CH111" s="921"/>
      <c r="CI111" s="921"/>
      <c r="CJ111" s="921"/>
      <c r="CK111" s="948"/>
      <c r="CL111" s="949"/>
      <c r="CM111" s="922" t="s">
        <v>447</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244</v>
      </c>
      <c r="DH111" s="926"/>
      <c r="DI111" s="926"/>
      <c r="DJ111" s="926"/>
      <c r="DK111" s="926"/>
      <c r="DL111" s="926" t="s">
        <v>443</v>
      </c>
      <c r="DM111" s="926"/>
      <c r="DN111" s="926"/>
      <c r="DO111" s="926"/>
      <c r="DP111" s="926"/>
      <c r="DQ111" s="926" t="s">
        <v>244</v>
      </c>
      <c r="DR111" s="926"/>
      <c r="DS111" s="926"/>
      <c r="DT111" s="926"/>
      <c r="DU111" s="926"/>
      <c r="DV111" s="927" t="s">
        <v>418</v>
      </c>
      <c r="DW111" s="927"/>
      <c r="DX111" s="927"/>
      <c r="DY111" s="927"/>
      <c r="DZ111" s="928"/>
    </row>
    <row r="112" spans="1:131" s="230" customFormat="1" ht="26.25" customHeight="1" x14ac:dyDescent="0.15">
      <c r="A112" s="952" t="s">
        <v>448</v>
      </c>
      <c r="B112" s="953"/>
      <c r="C112" s="923" t="s">
        <v>449</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418</v>
      </c>
      <c r="AB112" s="959"/>
      <c r="AC112" s="959"/>
      <c r="AD112" s="959"/>
      <c r="AE112" s="960"/>
      <c r="AF112" s="961" t="s">
        <v>418</v>
      </c>
      <c r="AG112" s="959"/>
      <c r="AH112" s="959"/>
      <c r="AI112" s="959"/>
      <c r="AJ112" s="960"/>
      <c r="AK112" s="961" t="s">
        <v>418</v>
      </c>
      <c r="AL112" s="959"/>
      <c r="AM112" s="959"/>
      <c r="AN112" s="959"/>
      <c r="AO112" s="960"/>
      <c r="AP112" s="962" t="s">
        <v>418</v>
      </c>
      <c r="AQ112" s="963"/>
      <c r="AR112" s="963"/>
      <c r="AS112" s="963"/>
      <c r="AT112" s="964"/>
      <c r="AU112" s="908"/>
      <c r="AV112" s="909"/>
      <c r="AW112" s="909"/>
      <c r="AX112" s="909"/>
      <c r="AY112" s="909"/>
      <c r="AZ112" s="922" t="s">
        <v>450</v>
      </c>
      <c r="BA112" s="923"/>
      <c r="BB112" s="923"/>
      <c r="BC112" s="923"/>
      <c r="BD112" s="923"/>
      <c r="BE112" s="923"/>
      <c r="BF112" s="923"/>
      <c r="BG112" s="923"/>
      <c r="BH112" s="923"/>
      <c r="BI112" s="923"/>
      <c r="BJ112" s="923"/>
      <c r="BK112" s="923"/>
      <c r="BL112" s="923"/>
      <c r="BM112" s="923"/>
      <c r="BN112" s="923"/>
      <c r="BO112" s="923"/>
      <c r="BP112" s="924"/>
      <c r="BQ112" s="925">
        <v>1220108</v>
      </c>
      <c r="BR112" s="926"/>
      <c r="BS112" s="926"/>
      <c r="BT112" s="926"/>
      <c r="BU112" s="926"/>
      <c r="BV112" s="926">
        <v>1047640</v>
      </c>
      <c r="BW112" s="926"/>
      <c r="BX112" s="926"/>
      <c r="BY112" s="926"/>
      <c r="BZ112" s="926"/>
      <c r="CA112" s="926">
        <v>907385</v>
      </c>
      <c r="CB112" s="926"/>
      <c r="CC112" s="926"/>
      <c r="CD112" s="926"/>
      <c r="CE112" s="926"/>
      <c r="CF112" s="920">
        <v>11.5</v>
      </c>
      <c r="CG112" s="921"/>
      <c r="CH112" s="921"/>
      <c r="CI112" s="921"/>
      <c r="CJ112" s="921"/>
      <c r="CK112" s="948"/>
      <c r="CL112" s="949"/>
      <c r="CM112" s="922" t="s">
        <v>451</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418</v>
      </c>
      <c r="DH112" s="926"/>
      <c r="DI112" s="926"/>
      <c r="DJ112" s="926"/>
      <c r="DK112" s="926"/>
      <c r="DL112" s="926" t="s">
        <v>244</v>
      </c>
      <c r="DM112" s="926"/>
      <c r="DN112" s="926"/>
      <c r="DO112" s="926"/>
      <c r="DP112" s="926"/>
      <c r="DQ112" s="926" t="s">
        <v>418</v>
      </c>
      <c r="DR112" s="926"/>
      <c r="DS112" s="926"/>
      <c r="DT112" s="926"/>
      <c r="DU112" s="926"/>
      <c r="DV112" s="927" t="s">
        <v>418</v>
      </c>
      <c r="DW112" s="927"/>
      <c r="DX112" s="927"/>
      <c r="DY112" s="927"/>
      <c r="DZ112" s="928"/>
    </row>
    <row r="113" spans="1:130" s="230" customFormat="1" ht="26.25" customHeight="1" x14ac:dyDescent="0.15">
      <c r="A113" s="954"/>
      <c r="B113" s="955"/>
      <c r="C113" s="923" t="s">
        <v>452</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52031</v>
      </c>
      <c r="AB113" s="938"/>
      <c r="AC113" s="938"/>
      <c r="AD113" s="938"/>
      <c r="AE113" s="939"/>
      <c r="AF113" s="940">
        <v>60117</v>
      </c>
      <c r="AG113" s="938"/>
      <c r="AH113" s="938"/>
      <c r="AI113" s="938"/>
      <c r="AJ113" s="939"/>
      <c r="AK113" s="940">
        <v>67422</v>
      </c>
      <c r="AL113" s="938"/>
      <c r="AM113" s="938"/>
      <c r="AN113" s="938"/>
      <c r="AO113" s="939"/>
      <c r="AP113" s="941">
        <v>0.9</v>
      </c>
      <c r="AQ113" s="942"/>
      <c r="AR113" s="942"/>
      <c r="AS113" s="942"/>
      <c r="AT113" s="943"/>
      <c r="AU113" s="908"/>
      <c r="AV113" s="909"/>
      <c r="AW113" s="909"/>
      <c r="AX113" s="909"/>
      <c r="AY113" s="909"/>
      <c r="AZ113" s="922" t="s">
        <v>453</v>
      </c>
      <c r="BA113" s="923"/>
      <c r="BB113" s="923"/>
      <c r="BC113" s="923"/>
      <c r="BD113" s="923"/>
      <c r="BE113" s="923"/>
      <c r="BF113" s="923"/>
      <c r="BG113" s="923"/>
      <c r="BH113" s="923"/>
      <c r="BI113" s="923"/>
      <c r="BJ113" s="923"/>
      <c r="BK113" s="923"/>
      <c r="BL113" s="923"/>
      <c r="BM113" s="923"/>
      <c r="BN113" s="923"/>
      <c r="BO113" s="923"/>
      <c r="BP113" s="924"/>
      <c r="BQ113" s="925">
        <v>1101815</v>
      </c>
      <c r="BR113" s="926"/>
      <c r="BS113" s="926"/>
      <c r="BT113" s="926"/>
      <c r="BU113" s="926"/>
      <c r="BV113" s="926">
        <v>953931</v>
      </c>
      <c r="BW113" s="926"/>
      <c r="BX113" s="926"/>
      <c r="BY113" s="926"/>
      <c r="BZ113" s="926"/>
      <c r="CA113" s="926">
        <v>803301</v>
      </c>
      <c r="CB113" s="926"/>
      <c r="CC113" s="926"/>
      <c r="CD113" s="926"/>
      <c r="CE113" s="926"/>
      <c r="CF113" s="920">
        <v>10.199999999999999</v>
      </c>
      <c r="CG113" s="921"/>
      <c r="CH113" s="921"/>
      <c r="CI113" s="921"/>
      <c r="CJ113" s="921"/>
      <c r="CK113" s="948"/>
      <c r="CL113" s="949"/>
      <c r="CM113" s="922" t="s">
        <v>454</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418</v>
      </c>
      <c r="DH113" s="959"/>
      <c r="DI113" s="959"/>
      <c r="DJ113" s="959"/>
      <c r="DK113" s="960"/>
      <c r="DL113" s="961" t="s">
        <v>418</v>
      </c>
      <c r="DM113" s="959"/>
      <c r="DN113" s="959"/>
      <c r="DO113" s="959"/>
      <c r="DP113" s="960"/>
      <c r="DQ113" s="961" t="s">
        <v>418</v>
      </c>
      <c r="DR113" s="959"/>
      <c r="DS113" s="959"/>
      <c r="DT113" s="959"/>
      <c r="DU113" s="960"/>
      <c r="DV113" s="962" t="s">
        <v>418</v>
      </c>
      <c r="DW113" s="963"/>
      <c r="DX113" s="963"/>
      <c r="DY113" s="963"/>
      <c r="DZ113" s="964"/>
    </row>
    <row r="114" spans="1:130" s="230" customFormat="1" ht="26.25" customHeight="1" x14ac:dyDescent="0.15">
      <c r="A114" s="954"/>
      <c r="B114" s="955"/>
      <c r="C114" s="923" t="s">
        <v>455</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135286</v>
      </c>
      <c r="AB114" s="959"/>
      <c r="AC114" s="959"/>
      <c r="AD114" s="959"/>
      <c r="AE114" s="960"/>
      <c r="AF114" s="961">
        <v>110399</v>
      </c>
      <c r="AG114" s="959"/>
      <c r="AH114" s="959"/>
      <c r="AI114" s="959"/>
      <c r="AJ114" s="960"/>
      <c r="AK114" s="961">
        <v>111013</v>
      </c>
      <c r="AL114" s="959"/>
      <c r="AM114" s="959"/>
      <c r="AN114" s="959"/>
      <c r="AO114" s="960"/>
      <c r="AP114" s="962">
        <v>1.4</v>
      </c>
      <c r="AQ114" s="963"/>
      <c r="AR114" s="963"/>
      <c r="AS114" s="963"/>
      <c r="AT114" s="964"/>
      <c r="AU114" s="908"/>
      <c r="AV114" s="909"/>
      <c r="AW114" s="909"/>
      <c r="AX114" s="909"/>
      <c r="AY114" s="909"/>
      <c r="AZ114" s="922" t="s">
        <v>456</v>
      </c>
      <c r="BA114" s="923"/>
      <c r="BB114" s="923"/>
      <c r="BC114" s="923"/>
      <c r="BD114" s="923"/>
      <c r="BE114" s="923"/>
      <c r="BF114" s="923"/>
      <c r="BG114" s="923"/>
      <c r="BH114" s="923"/>
      <c r="BI114" s="923"/>
      <c r="BJ114" s="923"/>
      <c r="BK114" s="923"/>
      <c r="BL114" s="923"/>
      <c r="BM114" s="923"/>
      <c r="BN114" s="923"/>
      <c r="BO114" s="923"/>
      <c r="BP114" s="924"/>
      <c r="BQ114" s="925">
        <v>329616</v>
      </c>
      <c r="BR114" s="926"/>
      <c r="BS114" s="926"/>
      <c r="BT114" s="926"/>
      <c r="BU114" s="926"/>
      <c r="BV114" s="926">
        <v>235562</v>
      </c>
      <c r="BW114" s="926"/>
      <c r="BX114" s="926"/>
      <c r="BY114" s="926"/>
      <c r="BZ114" s="926"/>
      <c r="CA114" s="926">
        <v>285878</v>
      </c>
      <c r="CB114" s="926"/>
      <c r="CC114" s="926"/>
      <c r="CD114" s="926"/>
      <c r="CE114" s="926"/>
      <c r="CF114" s="920">
        <v>3.6</v>
      </c>
      <c r="CG114" s="921"/>
      <c r="CH114" s="921"/>
      <c r="CI114" s="921"/>
      <c r="CJ114" s="921"/>
      <c r="CK114" s="948"/>
      <c r="CL114" s="949"/>
      <c r="CM114" s="922" t="s">
        <v>457</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418</v>
      </c>
      <c r="DH114" s="959"/>
      <c r="DI114" s="959"/>
      <c r="DJ114" s="959"/>
      <c r="DK114" s="960"/>
      <c r="DL114" s="961" t="s">
        <v>444</v>
      </c>
      <c r="DM114" s="959"/>
      <c r="DN114" s="959"/>
      <c r="DO114" s="959"/>
      <c r="DP114" s="960"/>
      <c r="DQ114" s="961" t="s">
        <v>444</v>
      </c>
      <c r="DR114" s="959"/>
      <c r="DS114" s="959"/>
      <c r="DT114" s="959"/>
      <c r="DU114" s="960"/>
      <c r="DV114" s="962" t="s">
        <v>418</v>
      </c>
      <c r="DW114" s="963"/>
      <c r="DX114" s="963"/>
      <c r="DY114" s="963"/>
      <c r="DZ114" s="964"/>
    </row>
    <row r="115" spans="1:130" s="230" customFormat="1" ht="26.25" customHeight="1" x14ac:dyDescent="0.15">
      <c r="A115" s="954"/>
      <c r="B115" s="955"/>
      <c r="C115" s="923" t="s">
        <v>458</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t="s">
        <v>418</v>
      </c>
      <c r="AB115" s="938"/>
      <c r="AC115" s="938"/>
      <c r="AD115" s="938"/>
      <c r="AE115" s="939"/>
      <c r="AF115" s="940" t="s">
        <v>244</v>
      </c>
      <c r="AG115" s="938"/>
      <c r="AH115" s="938"/>
      <c r="AI115" s="938"/>
      <c r="AJ115" s="939"/>
      <c r="AK115" s="940" t="s">
        <v>244</v>
      </c>
      <c r="AL115" s="938"/>
      <c r="AM115" s="938"/>
      <c r="AN115" s="938"/>
      <c r="AO115" s="939"/>
      <c r="AP115" s="941" t="s">
        <v>418</v>
      </c>
      <c r="AQ115" s="942"/>
      <c r="AR115" s="942"/>
      <c r="AS115" s="942"/>
      <c r="AT115" s="943"/>
      <c r="AU115" s="908"/>
      <c r="AV115" s="909"/>
      <c r="AW115" s="909"/>
      <c r="AX115" s="909"/>
      <c r="AY115" s="909"/>
      <c r="AZ115" s="922" t="s">
        <v>459</v>
      </c>
      <c r="BA115" s="923"/>
      <c r="BB115" s="923"/>
      <c r="BC115" s="923"/>
      <c r="BD115" s="923"/>
      <c r="BE115" s="923"/>
      <c r="BF115" s="923"/>
      <c r="BG115" s="923"/>
      <c r="BH115" s="923"/>
      <c r="BI115" s="923"/>
      <c r="BJ115" s="923"/>
      <c r="BK115" s="923"/>
      <c r="BL115" s="923"/>
      <c r="BM115" s="923"/>
      <c r="BN115" s="923"/>
      <c r="BO115" s="923"/>
      <c r="BP115" s="924"/>
      <c r="BQ115" s="925" t="s">
        <v>444</v>
      </c>
      <c r="BR115" s="926"/>
      <c r="BS115" s="926"/>
      <c r="BT115" s="926"/>
      <c r="BU115" s="926"/>
      <c r="BV115" s="926" t="s">
        <v>444</v>
      </c>
      <c r="BW115" s="926"/>
      <c r="BX115" s="926"/>
      <c r="BY115" s="926"/>
      <c r="BZ115" s="926"/>
      <c r="CA115" s="926" t="s">
        <v>418</v>
      </c>
      <c r="CB115" s="926"/>
      <c r="CC115" s="926"/>
      <c r="CD115" s="926"/>
      <c r="CE115" s="926"/>
      <c r="CF115" s="920" t="s">
        <v>244</v>
      </c>
      <c r="CG115" s="921"/>
      <c r="CH115" s="921"/>
      <c r="CI115" s="921"/>
      <c r="CJ115" s="921"/>
      <c r="CK115" s="948"/>
      <c r="CL115" s="949"/>
      <c r="CM115" s="922" t="s">
        <v>460</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418</v>
      </c>
      <c r="DH115" s="959"/>
      <c r="DI115" s="959"/>
      <c r="DJ115" s="959"/>
      <c r="DK115" s="960"/>
      <c r="DL115" s="961" t="s">
        <v>418</v>
      </c>
      <c r="DM115" s="959"/>
      <c r="DN115" s="959"/>
      <c r="DO115" s="959"/>
      <c r="DP115" s="960"/>
      <c r="DQ115" s="961" t="s">
        <v>244</v>
      </c>
      <c r="DR115" s="959"/>
      <c r="DS115" s="959"/>
      <c r="DT115" s="959"/>
      <c r="DU115" s="960"/>
      <c r="DV115" s="962" t="s">
        <v>244</v>
      </c>
      <c r="DW115" s="963"/>
      <c r="DX115" s="963"/>
      <c r="DY115" s="963"/>
      <c r="DZ115" s="964"/>
    </row>
    <row r="116" spans="1:130" s="230" customFormat="1" ht="26.25" customHeight="1" x14ac:dyDescent="0.15">
      <c r="A116" s="956"/>
      <c r="B116" s="957"/>
      <c r="C116" s="965" t="s">
        <v>461</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t="s">
        <v>444</v>
      </c>
      <c r="AB116" s="959"/>
      <c r="AC116" s="959"/>
      <c r="AD116" s="959"/>
      <c r="AE116" s="960"/>
      <c r="AF116" s="961" t="s">
        <v>244</v>
      </c>
      <c r="AG116" s="959"/>
      <c r="AH116" s="959"/>
      <c r="AI116" s="959"/>
      <c r="AJ116" s="960"/>
      <c r="AK116" s="961" t="s">
        <v>418</v>
      </c>
      <c r="AL116" s="959"/>
      <c r="AM116" s="959"/>
      <c r="AN116" s="959"/>
      <c r="AO116" s="960"/>
      <c r="AP116" s="962" t="s">
        <v>418</v>
      </c>
      <c r="AQ116" s="963"/>
      <c r="AR116" s="963"/>
      <c r="AS116" s="963"/>
      <c r="AT116" s="964"/>
      <c r="AU116" s="908"/>
      <c r="AV116" s="909"/>
      <c r="AW116" s="909"/>
      <c r="AX116" s="909"/>
      <c r="AY116" s="909"/>
      <c r="AZ116" s="967" t="s">
        <v>462</v>
      </c>
      <c r="BA116" s="968"/>
      <c r="BB116" s="968"/>
      <c r="BC116" s="968"/>
      <c r="BD116" s="968"/>
      <c r="BE116" s="968"/>
      <c r="BF116" s="968"/>
      <c r="BG116" s="968"/>
      <c r="BH116" s="968"/>
      <c r="BI116" s="968"/>
      <c r="BJ116" s="968"/>
      <c r="BK116" s="968"/>
      <c r="BL116" s="968"/>
      <c r="BM116" s="968"/>
      <c r="BN116" s="968"/>
      <c r="BO116" s="968"/>
      <c r="BP116" s="969"/>
      <c r="BQ116" s="925" t="s">
        <v>418</v>
      </c>
      <c r="BR116" s="926"/>
      <c r="BS116" s="926"/>
      <c r="BT116" s="926"/>
      <c r="BU116" s="926"/>
      <c r="BV116" s="926" t="s">
        <v>418</v>
      </c>
      <c r="BW116" s="926"/>
      <c r="BX116" s="926"/>
      <c r="BY116" s="926"/>
      <c r="BZ116" s="926"/>
      <c r="CA116" s="926" t="s">
        <v>444</v>
      </c>
      <c r="CB116" s="926"/>
      <c r="CC116" s="926"/>
      <c r="CD116" s="926"/>
      <c r="CE116" s="926"/>
      <c r="CF116" s="920" t="s">
        <v>444</v>
      </c>
      <c r="CG116" s="921"/>
      <c r="CH116" s="921"/>
      <c r="CI116" s="921"/>
      <c r="CJ116" s="921"/>
      <c r="CK116" s="948"/>
      <c r="CL116" s="949"/>
      <c r="CM116" s="922" t="s">
        <v>463</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418</v>
      </c>
      <c r="DH116" s="959"/>
      <c r="DI116" s="959"/>
      <c r="DJ116" s="959"/>
      <c r="DK116" s="960"/>
      <c r="DL116" s="961" t="s">
        <v>418</v>
      </c>
      <c r="DM116" s="959"/>
      <c r="DN116" s="959"/>
      <c r="DO116" s="959"/>
      <c r="DP116" s="960"/>
      <c r="DQ116" s="961" t="s">
        <v>418</v>
      </c>
      <c r="DR116" s="959"/>
      <c r="DS116" s="959"/>
      <c r="DT116" s="959"/>
      <c r="DU116" s="960"/>
      <c r="DV116" s="962" t="s">
        <v>244</v>
      </c>
      <c r="DW116" s="963"/>
      <c r="DX116" s="963"/>
      <c r="DY116" s="963"/>
      <c r="DZ116" s="964"/>
    </row>
    <row r="117" spans="1:130" s="230" customFormat="1" ht="26.25" customHeight="1" x14ac:dyDescent="0.15">
      <c r="A117" s="912" t="s">
        <v>196</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464</v>
      </c>
      <c r="Z117" s="894"/>
      <c r="AA117" s="978">
        <v>1001131</v>
      </c>
      <c r="AB117" s="979"/>
      <c r="AC117" s="979"/>
      <c r="AD117" s="979"/>
      <c r="AE117" s="980"/>
      <c r="AF117" s="981">
        <v>998006</v>
      </c>
      <c r="AG117" s="979"/>
      <c r="AH117" s="979"/>
      <c r="AI117" s="979"/>
      <c r="AJ117" s="980"/>
      <c r="AK117" s="981">
        <v>978899</v>
      </c>
      <c r="AL117" s="979"/>
      <c r="AM117" s="979"/>
      <c r="AN117" s="979"/>
      <c r="AO117" s="980"/>
      <c r="AP117" s="982"/>
      <c r="AQ117" s="983"/>
      <c r="AR117" s="983"/>
      <c r="AS117" s="983"/>
      <c r="AT117" s="984"/>
      <c r="AU117" s="908"/>
      <c r="AV117" s="909"/>
      <c r="AW117" s="909"/>
      <c r="AX117" s="909"/>
      <c r="AY117" s="909"/>
      <c r="AZ117" s="974" t="s">
        <v>465</v>
      </c>
      <c r="BA117" s="975"/>
      <c r="BB117" s="975"/>
      <c r="BC117" s="975"/>
      <c r="BD117" s="975"/>
      <c r="BE117" s="975"/>
      <c r="BF117" s="975"/>
      <c r="BG117" s="975"/>
      <c r="BH117" s="975"/>
      <c r="BI117" s="975"/>
      <c r="BJ117" s="975"/>
      <c r="BK117" s="975"/>
      <c r="BL117" s="975"/>
      <c r="BM117" s="975"/>
      <c r="BN117" s="975"/>
      <c r="BO117" s="975"/>
      <c r="BP117" s="976"/>
      <c r="BQ117" s="925" t="s">
        <v>418</v>
      </c>
      <c r="BR117" s="926"/>
      <c r="BS117" s="926"/>
      <c r="BT117" s="926"/>
      <c r="BU117" s="926"/>
      <c r="BV117" s="926" t="s">
        <v>418</v>
      </c>
      <c r="BW117" s="926"/>
      <c r="BX117" s="926"/>
      <c r="BY117" s="926"/>
      <c r="BZ117" s="926"/>
      <c r="CA117" s="926" t="s">
        <v>244</v>
      </c>
      <c r="CB117" s="926"/>
      <c r="CC117" s="926"/>
      <c r="CD117" s="926"/>
      <c r="CE117" s="926"/>
      <c r="CF117" s="920" t="s">
        <v>418</v>
      </c>
      <c r="CG117" s="921"/>
      <c r="CH117" s="921"/>
      <c r="CI117" s="921"/>
      <c r="CJ117" s="921"/>
      <c r="CK117" s="948"/>
      <c r="CL117" s="949"/>
      <c r="CM117" s="922" t="s">
        <v>466</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244</v>
      </c>
      <c r="DH117" s="959"/>
      <c r="DI117" s="959"/>
      <c r="DJ117" s="959"/>
      <c r="DK117" s="960"/>
      <c r="DL117" s="961" t="s">
        <v>244</v>
      </c>
      <c r="DM117" s="959"/>
      <c r="DN117" s="959"/>
      <c r="DO117" s="959"/>
      <c r="DP117" s="960"/>
      <c r="DQ117" s="961" t="s">
        <v>418</v>
      </c>
      <c r="DR117" s="959"/>
      <c r="DS117" s="959"/>
      <c r="DT117" s="959"/>
      <c r="DU117" s="960"/>
      <c r="DV117" s="962" t="s">
        <v>244</v>
      </c>
      <c r="DW117" s="963"/>
      <c r="DX117" s="963"/>
      <c r="DY117" s="963"/>
      <c r="DZ117" s="964"/>
    </row>
    <row r="118" spans="1:130" s="230" customFormat="1" ht="26.25" customHeight="1" x14ac:dyDescent="0.15">
      <c r="A118" s="912" t="s">
        <v>438</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435</v>
      </c>
      <c r="AB118" s="893"/>
      <c r="AC118" s="893"/>
      <c r="AD118" s="893"/>
      <c r="AE118" s="894"/>
      <c r="AF118" s="892" t="s">
        <v>436</v>
      </c>
      <c r="AG118" s="893"/>
      <c r="AH118" s="893"/>
      <c r="AI118" s="893"/>
      <c r="AJ118" s="894"/>
      <c r="AK118" s="892" t="s">
        <v>316</v>
      </c>
      <c r="AL118" s="893"/>
      <c r="AM118" s="893"/>
      <c r="AN118" s="893"/>
      <c r="AO118" s="894"/>
      <c r="AP118" s="970" t="s">
        <v>437</v>
      </c>
      <c r="AQ118" s="971"/>
      <c r="AR118" s="971"/>
      <c r="AS118" s="971"/>
      <c r="AT118" s="972"/>
      <c r="AU118" s="908"/>
      <c r="AV118" s="909"/>
      <c r="AW118" s="909"/>
      <c r="AX118" s="909"/>
      <c r="AY118" s="909"/>
      <c r="AZ118" s="973" t="s">
        <v>467</v>
      </c>
      <c r="BA118" s="965"/>
      <c r="BB118" s="965"/>
      <c r="BC118" s="965"/>
      <c r="BD118" s="965"/>
      <c r="BE118" s="965"/>
      <c r="BF118" s="965"/>
      <c r="BG118" s="965"/>
      <c r="BH118" s="965"/>
      <c r="BI118" s="965"/>
      <c r="BJ118" s="965"/>
      <c r="BK118" s="965"/>
      <c r="BL118" s="965"/>
      <c r="BM118" s="965"/>
      <c r="BN118" s="965"/>
      <c r="BO118" s="965"/>
      <c r="BP118" s="966"/>
      <c r="BQ118" s="999" t="s">
        <v>244</v>
      </c>
      <c r="BR118" s="1000"/>
      <c r="BS118" s="1000"/>
      <c r="BT118" s="1000"/>
      <c r="BU118" s="1000"/>
      <c r="BV118" s="1000" t="s">
        <v>244</v>
      </c>
      <c r="BW118" s="1000"/>
      <c r="BX118" s="1000"/>
      <c r="BY118" s="1000"/>
      <c r="BZ118" s="1000"/>
      <c r="CA118" s="1000" t="s">
        <v>244</v>
      </c>
      <c r="CB118" s="1000"/>
      <c r="CC118" s="1000"/>
      <c r="CD118" s="1000"/>
      <c r="CE118" s="1000"/>
      <c r="CF118" s="920" t="s">
        <v>418</v>
      </c>
      <c r="CG118" s="921"/>
      <c r="CH118" s="921"/>
      <c r="CI118" s="921"/>
      <c r="CJ118" s="921"/>
      <c r="CK118" s="948"/>
      <c r="CL118" s="949"/>
      <c r="CM118" s="922" t="s">
        <v>468</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244</v>
      </c>
      <c r="DH118" s="959"/>
      <c r="DI118" s="959"/>
      <c r="DJ118" s="959"/>
      <c r="DK118" s="960"/>
      <c r="DL118" s="961" t="s">
        <v>418</v>
      </c>
      <c r="DM118" s="959"/>
      <c r="DN118" s="959"/>
      <c r="DO118" s="959"/>
      <c r="DP118" s="960"/>
      <c r="DQ118" s="961" t="s">
        <v>244</v>
      </c>
      <c r="DR118" s="959"/>
      <c r="DS118" s="959"/>
      <c r="DT118" s="959"/>
      <c r="DU118" s="960"/>
      <c r="DV118" s="962" t="s">
        <v>244</v>
      </c>
      <c r="DW118" s="963"/>
      <c r="DX118" s="963"/>
      <c r="DY118" s="963"/>
      <c r="DZ118" s="964"/>
    </row>
    <row r="119" spans="1:130" s="230" customFormat="1" ht="26.25" customHeight="1" x14ac:dyDescent="0.15">
      <c r="A119" s="1057" t="s">
        <v>441</v>
      </c>
      <c r="B119" s="947"/>
      <c r="C119" s="929" t="s">
        <v>442</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244</v>
      </c>
      <c r="AB119" s="900"/>
      <c r="AC119" s="900"/>
      <c r="AD119" s="900"/>
      <c r="AE119" s="901"/>
      <c r="AF119" s="902" t="s">
        <v>418</v>
      </c>
      <c r="AG119" s="900"/>
      <c r="AH119" s="900"/>
      <c r="AI119" s="900"/>
      <c r="AJ119" s="901"/>
      <c r="AK119" s="902" t="s">
        <v>244</v>
      </c>
      <c r="AL119" s="900"/>
      <c r="AM119" s="900"/>
      <c r="AN119" s="900"/>
      <c r="AO119" s="901"/>
      <c r="AP119" s="903" t="s">
        <v>244</v>
      </c>
      <c r="AQ119" s="904"/>
      <c r="AR119" s="904"/>
      <c r="AS119" s="904"/>
      <c r="AT119" s="905"/>
      <c r="AU119" s="910"/>
      <c r="AV119" s="911"/>
      <c r="AW119" s="911"/>
      <c r="AX119" s="911"/>
      <c r="AY119" s="911"/>
      <c r="AZ119" s="251" t="s">
        <v>196</v>
      </c>
      <c r="BA119" s="251"/>
      <c r="BB119" s="251"/>
      <c r="BC119" s="251"/>
      <c r="BD119" s="251"/>
      <c r="BE119" s="251"/>
      <c r="BF119" s="251"/>
      <c r="BG119" s="251"/>
      <c r="BH119" s="251"/>
      <c r="BI119" s="251"/>
      <c r="BJ119" s="251"/>
      <c r="BK119" s="251"/>
      <c r="BL119" s="251"/>
      <c r="BM119" s="251"/>
      <c r="BN119" s="251"/>
      <c r="BO119" s="977" t="s">
        <v>469</v>
      </c>
      <c r="BP119" s="1005"/>
      <c r="BQ119" s="999">
        <v>11230434</v>
      </c>
      <c r="BR119" s="1000"/>
      <c r="BS119" s="1000"/>
      <c r="BT119" s="1000"/>
      <c r="BU119" s="1000"/>
      <c r="BV119" s="1000">
        <v>10743799</v>
      </c>
      <c r="BW119" s="1000"/>
      <c r="BX119" s="1000"/>
      <c r="BY119" s="1000"/>
      <c r="BZ119" s="1000"/>
      <c r="CA119" s="1000">
        <v>10214150</v>
      </c>
      <c r="CB119" s="1000"/>
      <c r="CC119" s="1000"/>
      <c r="CD119" s="1000"/>
      <c r="CE119" s="1000"/>
      <c r="CF119" s="1001"/>
      <c r="CG119" s="1002"/>
      <c r="CH119" s="1002"/>
      <c r="CI119" s="1002"/>
      <c r="CJ119" s="1003"/>
      <c r="CK119" s="950"/>
      <c r="CL119" s="951"/>
      <c r="CM119" s="973" t="s">
        <v>470</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t="s">
        <v>244</v>
      </c>
      <c r="DH119" s="986"/>
      <c r="DI119" s="986"/>
      <c r="DJ119" s="986"/>
      <c r="DK119" s="987"/>
      <c r="DL119" s="985" t="s">
        <v>418</v>
      </c>
      <c r="DM119" s="986"/>
      <c r="DN119" s="986"/>
      <c r="DO119" s="986"/>
      <c r="DP119" s="987"/>
      <c r="DQ119" s="985" t="s">
        <v>244</v>
      </c>
      <c r="DR119" s="986"/>
      <c r="DS119" s="986"/>
      <c r="DT119" s="986"/>
      <c r="DU119" s="987"/>
      <c r="DV119" s="988" t="s">
        <v>244</v>
      </c>
      <c r="DW119" s="989"/>
      <c r="DX119" s="989"/>
      <c r="DY119" s="989"/>
      <c r="DZ119" s="990"/>
    </row>
    <row r="120" spans="1:130" s="230" customFormat="1" ht="26.25" customHeight="1" x14ac:dyDescent="0.15">
      <c r="A120" s="1058"/>
      <c r="B120" s="949"/>
      <c r="C120" s="922" t="s">
        <v>447</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418</v>
      </c>
      <c r="AB120" s="959"/>
      <c r="AC120" s="959"/>
      <c r="AD120" s="959"/>
      <c r="AE120" s="960"/>
      <c r="AF120" s="961" t="s">
        <v>418</v>
      </c>
      <c r="AG120" s="959"/>
      <c r="AH120" s="959"/>
      <c r="AI120" s="959"/>
      <c r="AJ120" s="960"/>
      <c r="AK120" s="961" t="s">
        <v>244</v>
      </c>
      <c r="AL120" s="959"/>
      <c r="AM120" s="959"/>
      <c r="AN120" s="959"/>
      <c r="AO120" s="960"/>
      <c r="AP120" s="962" t="s">
        <v>418</v>
      </c>
      <c r="AQ120" s="963"/>
      <c r="AR120" s="963"/>
      <c r="AS120" s="963"/>
      <c r="AT120" s="964"/>
      <c r="AU120" s="991" t="s">
        <v>471</v>
      </c>
      <c r="AV120" s="992"/>
      <c r="AW120" s="992"/>
      <c r="AX120" s="992"/>
      <c r="AY120" s="993"/>
      <c r="AZ120" s="929" t="s">
        <v>472</v>
      </c>
      <c r="BA120" s="897"/>
      <c r="BB120" s="897"/>
      <c r="BC120" s="897"/>
      <c r="BD120" s="897"/>
      <c r="BE120" s="897"/>
      <c r="BF120" s="897"/>
      <c r="BG120" s="897"/>
      <c r="BH120" s="897"/>
      <c r="BI120" s="897"/>
      <c r="BJ120" s="897"/>
      <c r="BK120" s="897"/>
      <c r="BL120" s="897"/>
      <c r="BM120" s="897"/>
      <c r="BN120" s="897"/>
      <c r="BO120" s="897"/>
      <c r="BP120" s="898"/>
      <c r="BQ120" s="930">
        <v>8481783</v>
      </c>
      <c r="BR120" s="931"/>
      <c r="BS120" s="931"/>
      <c r="BT120" s="931"/>
      <c r="BU120" s="931"/>
      <c r="BV120" s="931">
        <v>9561844</v>
      </c>
      <c r="BW120" s="931"/>
      <c r="BX120" s="931"/>
      <c r="BY120" s="931"/>
      <c r="BZ120" s="931"/>
      <c r="CA120" s="931">
        <v>9256175</v>
      </c>
      <c r="CB120" s="931"/>
      <c r="CC120" s="931"/>
      <c r="CD120" s="931"/>
      <c r="CE120" s="931"/>
      <c r="CF120" s="944">
        <v>117.5</v>
      </c>
      <c r="CG120" s="945"/>
      <c r="CH120" s="945"/>
      <c r="CI120" s="945"/>
      <c r="CJ120" s="945"/>
      <c r="CK120" s="1006" t="s">
        <v>473</v>
      </c>
      <c r="CL120" s="1007"/>
      <c r="CM120" s="1007"/>
      <c r="CN120" s="1007"/>
      <c r="CO120" s="1008"/>
      <c r="CP120" s="1014" t="s">
        <v>474</v>
      </c>
      <c r="CQ120" s="1015"/>
      <c r="CR120" s="1015"/>
      <c r="CS120" s="1015"/>
      <c r="CT120" s="1015"/>
      <c r="CU120" s="1015"/>
      <c r="CV120" s="1015"/>
      <c r="CW120" s="1015"/>
      <c r="CX120" s="1015"/>
      <c r="CY120" s="1015"/>
      <c r="CZ120" s="1015"/>
      <c r="DA120" s="1015"/>
      <c r="DB120" s="1015"/>
      <c r="DC120" s="1015"/>
      <c r="DD120" s="1015"/>
      <c r="DE120" s="1015"/>
      <c r="DF120" s="1016"/>
      <c r="DG120" s="930">
        <v>1220108</v>
      </c>
      <c r="DH120" s="931"/>
      <c r="DI120" s="931"/>
      <c r="DJ120" s="931"/>
      <c r="DK120" s="931"/>
      <c r="DL120" s="931">
        <v>1047640</v>
      </c>
      <c r="DM120" s="931"/>
      <c r="DN120" s="931"/>
      <c r="DO120" s="931"/>
      <c r="DP120" s="931"/>
      <c r="DQ120" s="931">
        <v>907385</v>
      </c>
      <c r="DR120" s="931"/>
      <c r="DS120" s="931"/>
      <c r="DT120" s="931"/>
      <c r="DU120" s="931"/>
      <c r="DV120" s="932">
        <v>11.5</v>
      </c>
      <c r="DW120" s="932"/>
      <c r="DX120" s="932"/>
      <c r="DY120" s="932"/>
      <c r="DZ120" s="933"/>
    </row>
    <row r="121" spans="1:130" s="230" customFormat="1" ht="26.25" customHeight="1" x14ac:dyDescent="0.15">
      <c r="A121" s="1058"/>
      <c r="B121" s="949"/>
      <c r="C121" s="974" t="s">
        <v>475</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244</v>
      </c>
      <c r="AB121" s="959"/>
      <c r="AC121" s="959"/>
      <c r="AD121" s="959"/>
      <c r="AE121" s="960"/>
      <c r="AF121" s="961" t="s">
        <v>418</v>
      </c>
      <c r="AG121" s="959"/>
      <c r="AH121" s="959"/>
      <c r="AI121" s="959"/>
      <c r="AJ121" s="960"/>
      <c r="AK121" s="961" t="s">
        <v>244</v>
      </c>
      <c r="AL121" s="959"/>
      <c r="AM121" s="959"/>
      <c r="AN121" s="959"/>
      <c r="AO121" s="960"/>
      <c r="AP121" s="962" t="s">
        <v>418</v>
      </c>
      <c r="AQ121" s="963"/>
      <c r="AR121" s="963"/>
      <c r="AS121" s="963"/>
      <c r="AT121" s="964"/>
      <c r="AU121" s="994"/>
      <c r="AV121" s="995"/>
      <c r="AW121" s="995"/>
      <c r="AX121" s="995"/>
      <c r="AY121" s="996"/>
      <c r="AZ121" s="922" t="s">
        <v>476</v>
      </c>
      <c r="BA121" s="923"/>
      <c r="BB121" s="923"/>
      <c r="BC121" s="923"/>
      <c r="BD121" s="923"/>
      <c r="BE121" s="923"/>
      <c r="BF121" s="923"/>
      <c r="BG121" s="923"/>
      <c r="BH121" s="923"/>
      <c r="BI121" s="923"/>
      <c r="BJ121" s="923"/>
      <c r="BK121" s="923"/>
      <c r="BL121" s="923"/>
      <c r="BM121" s="923"/>
      <c r="BN121" s="923"/>
      <c r="BO121" s="923"/>
      <c r="BP121" s="924"/>
      <c r="BQ121" s="925">
        <v>32148</v>
      </c>
      <c r="BR121" s="926"/>
      <c r="BS121" s="926"/>
      <c r="BT121" s="926"/>
      <c r="BU121" s="926"/>
      <c r="BV121" s="926">
        <v>25006</v>
      </c>
      <c r="BW121" s="926"/>
      <c r="BX121" s="926"/>
      <c r="BY121" s="926"/>
      <c r="BZ121" s="926"/>
      <c r="CA121" s="926">
        <v>17864</v>
      </c>
      <c r="CB121" s="926"/>
      <c r="CC121" s="926"/>
      <c r="CD121" s="926"/>
      <c r="CE121" s="926"/>
      <c r="CF121" s="920">
        <v>0.2</v>
      </c>
      <c r="CG121" s="921"/>
      <c r="CH121" s="921"/>
      <c r="CI121" s="921"/>
      <c r="CJ121" s="921"/>
      <c r="CK121" s="1009"/>
      <c r="CL121" s="1010"/>
      <c r="CM121" s="1010"/>
      <c r="CN121" s="1010"/>
      <c r="CO121" s="1011"/>
      <c r="CP121" s="1019" t="s">
        <v>411</v>
      </c>
      <c r="CQ121" s="1020"/>
      <c r="CR121" s="1020"/>
      <c r="CS121" s="1020"/>
      <c r="CT121" s="1020"/>
      <c r="CU121" s="1020"/>
      <c r="CV121" s="1020"/>
      <c r="CW121" s="1020"/>
      <c r="CX121" s="1020"/>
      <c r="CY121" s="1020"/>
      <c r="CZ121" s="1020"/>
      <c r="DA121" s="1020"/>
      <c r="DB121" s="1020"/>
      <c r="DC121" s="1020"/>
      <c r="DD121" s="1020"/>
      <c r="DE121" s="1020"/>
      <c r="DF121" s="1021"/>
      <c r="DG121" s="925" t="s">
        <v>244</v>
      </c>
      <c r="DH121" s="926"/>
      <c r="DI121" s="926"/>
      <c r="DJ121" s="926"/>
      <c r="DK121" s="926"/>
      <c r="DL121" s="926" t="s">
        <v>418</v>
      </c>
      <c r="DM121" s="926"/>
      <c r="DN121" s="926"/>
      <c r="DO121" s="926"/>
      <c r="DP121" s="926"/>
      <c r="DQ121" s="926" t="s">
        <v>418</v>
      </c>
      <c r="DR121" s="926"/>
      <c r="DS121" s="926"/>
      <c r="DT121" s="926"/>
      <c r="DU121" s="926"/>
      <c r="DV121" s="927" t="s">
        <v>244</v>
      </c>
      <c r="DW121" s="927"/>
      <c r="DX121" s="927"/>
      <c r="DY121" s="927"/>
      <c r="DZ121" s="928"/>
    </row>
    <row r="122" spans="1:130" s="230" customFormat="1" ht="26.25" customHeight="1" x14ac:dyDescent="0.15">
      <c r="A122" s="1058"/>
      <c r="B122" s="949"/>
      <c r="C122" s="922" t="s">
        <v>457</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244</v>
      </c>
      <c r="AB122" s="959"/>
      <c r="AC122" s="959"/>
      <c r="AD122" s="959"/>
      <c r="AE122" s="960"/>
      <c r="AF122" s="961" t="s">
        <v>244</v>
      </c>
      <c r="AG122" s="959"/>
      <c r="AH122" s="959"/>
      <c r="AI122" s="959"/>
      <c r="AJ122" s="960"/>
      <c r="AK122" s="961" t="s">
        <v>244</v>
      </c>
      <c r="AL122" s="959"/>
      <c r="AM122" s="959"/>
      <c r="AN122" s="959"/>
      <c r="AO122" s="960"/>
      <c r="AP122" s="962" t="s">
        <v>418</v>
      </c>
      <c r="AQ122" s="963"/>
      <c r="AR122" s="963"/>
      <c r="AS122" s="963"/>
      <c r="AT122" s="964"/>
      <c r="AU122" s="994"/>
      <c r="AV122" s="995"/>
      <c r="AW122" s="995"/>
      <c r="AX122" s="995"/>
      <c r="AY122" s="996"/>
      <c r="AZ122" s="973" t="s">
        <v>477</v>
      </c>
      <c r="BA122" s="965"/>
      <c r="BB122" s="965"/>
      <c r="BC122" s="965"/>
      <c r="BD122" s="965"/>
      <c r="BE122" s="965"/>
      <c r="BF122" s="965"/>
      <c r="BG122" s="965"/>
      <c r="BH122" s="965"/>
      <c r="BI122" s="965"/>
      <c r="BJ122" s="965"/>
      <c r="BK122" s="965"/>
      <c r="BL122" s="965"/>
      <c r="BM122" s="965"/>
      <c r="BN122" s="965"/>
      <c r="BO122" s="965"/>
      <c r="BP122" s="966"/>
      <c r="BQ122" s="999">
        <v>7286180</v>
      </c>
      <c r="BR122" s="1000"/>
      <c r="BS122" s="1000"/>
      <c r="BT122" s="1000"/>
      <c r="BU122" s="1000"/>
      <c r="BV122" s="1000">
        <v>7284684</v>
      </c>
      <c r="BW122" s="1000"/>
      <c r="BX122" s="1000"/>
      <c r="BY122" s="1000"/>
      <c r="BZ122" s="1000"/>
      <c r="CA122" s="1000">
        <v>7111270</v>
      </c>
      <c r="CB122" s="1000"/>
      <c r="CC122" s="1000"/>
      <c r="CD122" s="1000"/>
      <c r="CE122" s="1000"/>
      <c r="CF122" s="1017">
        <v>90.3</v>
      </c>
      <c r="CG122" s="1018"/>
      <c r="CH122" s="1018"/>
      <c r="CI122" s="1018"/>
      <c r="CJ122" s="1018"/>
      <c r="CK122" s="1009"/>
      <c r="CL122" s="1010"/>
      <c r="CM122" s="1010"/>
      <c r="CN122" s="1010"/>
      <c r="CO122" s="1011"/>
      <c r="CP122" s="1019" t="s">
        <v>478</v>
      </c>
      <c r="CQ122" s="1020"/>
      <c r="CR122" s="1020"/>
      <c r="CS122" s="1020"/>
      <c r="CT122" s="1020"/>
      <c r="CU122" s="1020"/>
      <c r="CV122" s="1020"/>
      <c r="CW122" s="1020"/>
      <c r="CX122" s="1020"/>
      <c r="CY122" s="1020"/>
      <c r="CZ122" s="1020"/>
      <c r="DA122" s="1020"/>
      <c r="DB122" s="1020"/>
      <c r="DC122" s="1020"/>
      <c r="DD122" s="1020"/>
      <c r="DE122" s="1020"/>
      <c r="DF122" s="1021"/>
      <c r="DG122" s="925" t="s">
        <v>418</v>
      </c>
      <c r="DH122" s="926"/>
      <c r="DI122" s="926"/>
      <c r="DJ122" s="926"/>
      <c r="DK122" s="926"/>
      <c r="DL122" s="926" t="s">
        <v>244</v>
      </c>
      <c r="DM122" s="926"/>
      <c r="DN122" s="926"/>
      <c r="DO122" s="926"/>
      <c r="DP122" s="926"/>
      <c r="DQ122" s="926" t="s">
        <v>418</v>
      </c>
      <c r="DR122" s="926"/>
      <c r="DS122" s="926"/>
      <c r="DT122" s="926"/>
      <c r="DU122" s="926"/>
      <c r="DV122" s="927" t="s">
        <v>244</v>
      </c>
      <c r="DW122" s="927"/>
      <c r="DX122" s="927"/>
      <c r="DY122" s="927"/>
      <c r="DZ122" s="928"/>
    </row>
    <row r="123" spans="1:130" s="230" customFormat="1" ht="26.25" customHeight="1" x14ac:dyDescent="0.15">
      <c r="A123" s="1058"/>
      <c r="B123" s="949"/>
      <c r="C123" s="922" t="s">
        <v>463</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418</v>
      </c>
      <c r="AB123" s="959"/>
      <c r="AC123" s="959"/>
      <c r="AD123" s="959"/>
      <c r="AE123" s="960"/>
      <c r="AF123" s="961" t="s">
        <v>418</v>
      </c>
      <c r="AG123" s="959"/>
      <c r="AH123" s="959"/>
      <c r="AI123" s="959"/>
      <c r="AJ123" s="960"/>
      <c r="AK123" s="961" t="s">
        <v>418</v>
      </c>
      <c r="AL123" s="959"/>
      <c r="AM123" s="959"/>
      <c r="AN123" s="959"/>
      <c r="AO123" s="960"/>
      <c r="AP123" s="962" t="s">
        <v>418</v>
      </c>
      <c r="AQ123" s="963"/>
      <c r="AR123" s="963"/>
      <c r="AS123" s="963"/>
      <c r="AT123" s="964"/>
      <c r="AU123" s="997"/>
      <c r="AV123" s="998"/>
      <c r="AW123" s="998"/>
      <c r="AX123" s="998"/>
      <c r="AY123" s="998"/>
      <c r="AZ123" s="251" t="s">
        <v>196</v>
      </c>
      <c r="BA123" s="251"/>
      <c r="BB123" s="251"/>
      <c r="BC123" s="251"/>
      <c r="BD123" s="251"/>
      <c r="BE123" s="251"/>
      <c r="BF123" s="251"/>
      <c r="BG123" s="251"/>
      <c r="BH123" s="251"/>
      <c r="BI123" s="251"/>
      <c r="BJ123" s="251"/>
      <c r="BK123" s="251"/>
      <c r="BL123" s="251"/>
      <c r="BM123" s="251"/>
      <c r="BN123" s="251"/>
      <c r="BO123" s="977" t="s">
        <v>479</v>
      </c>
      <c r="BP123" s="1005"/>
      <c r="BQ123" s="1064">
        <v>15800111</v>
      </c>
      <c r="BR123" s="1031"/>
      <c r="BS123" s="1031"/>
      <c r="BT123" s="1031"/>
      <c r="BU123" s="1031"/>
      <c r="BV123" s="1031">
        <v>16871534</v>
      </c>
      <c r="BW123" s="1031"/>
      <c r="BX123" s="1031"/>
      <c r="BY123" s="1031"/>
      <c r="BZ123" s="1031"/>
      <c r="CA123" s="1031">
        <v>16385309</v>
      </c>
      <c r="CB123" s="1031"/>
      <c r="CC123" s="1031"/>
      <c r="CD123" s="1031"/>
      <c r="CE123" s="1031"/>
      <c r="CF123" s="1001"/>
      <c r="CG123" s="1002"/>
      <c r="CH123" s="1002"/>
      <c r="CI123" s="1002"/>
      <c r="CJ123" s="1003"/>
      <c r="CK123" s="1009"/>
      <c r="CL123" s="1010"/>
      <c r="CM123" s="1010"/>
      <c r="CN123" s="1010"/>
      <c r="CO123" s="1011"/>
      <c r="CP123" s="1019" t="s">
        <v>480</v>
      </c>
      <c r="CQ123" s="1020"/>
      <c r="CR123" s="1020"/>
      <c r="CS123" s="1020"/>
      <c r="CT123" s="1020"/>
      <c r="CU123" s="1020"/>
      <c r="CV123" s="1020"/>
      <c r="CW123" s="1020"/>
      <c r="CX123" s="1020"/>
      <c r="CY123" s="1020"/>
      <c r="CZ123" s="1020"/>
      <c r="DA123" s="1020"/>
      <c r="DB123" s="1020"/>
      <c r="DC123" s="1020"/>
      <c r="DD123" s="1020"/>
      <c r="DE123" s="1020"/>
      <c r="DF123" s="1021"/>
      <c r="DG123" s="958" t="s">
        <v>418</v>
      </c>
      <c r="DH123" s="959"/>
      <c r="DI123" s="959"/>
      <c r="DJ123" s="959"/>
      <c r="DK123" s="960"/>
      <c r="DL123" s="961" t="s">
        <v>418</v>
      </c>
      <c r="DM123" s="959"/>
      <c r="DN123" s="959"/>
      <c r="DO123" s="959"/>
      <c r="DP123" s="960"/>
      <c r="DQ123" s="961" t="s">
        <v>418</v>
      </c>
      <c r="DR123" s="959"/>
      <c r="DS123" s="959"/>
      <c r="DT123" s="959"/>
      <c r="DU123" s="960"/>
      <c r="DV123" s="962" t="s">
        <v>244</v>
      </c>
      <c r="DW123" s="963"/>
      <c r="DX123" s="963"/>
      <c r="DY123" s="963"/>
      <c r="DZ123" s="964"/>
    </row>
    <row r="124" spans="1:130" s="230" customFormat="1" ht="26.25" customHeight="1" thickBot="1" x14ac:dyDescent="0.2">
      <c r="A124" s="1058"/>
      <c r="B124" s="949"/>
      <c r="C124" s="922" t="s">
        <v>466</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244</v>
      </c>
      <c r="AB124" s="959"/>
      <c r="AC124" s="959"/>
      <c r="AD124" s="959"/>
      <c r="AE124" s="960"/>
      <c r="AF124" s="961" t="s">
        <v>418</v>
      </c>
      <c r="AG124" s="959"/>
      <c r="AH124" s="959"/>
      <c r="AI124" s="959"/>
      <c r="AJ124" s="960"/>
      <c r="AK124" s="961" t="s">
        <v>418</v>
      </c>
      <c r="AL124" s="959"/>
      <c r="AM124" s="959"/>
      <c r="AN124" s="959"/>
      <c r="AO124" s="960"/>
      <c r="AP124" s="962" t="s">
        <v>244</v>
      </c>
      <c r="AQ124" s="963"/>
      <c r="AR124" s="963"/>
      <c r="AS124" s="963"/>
      <c r="AT124" s="964"/>
      <c r="AU124" s="1060" t="s">
        <v>481</v>
      </c>
      <c r="AV124" s="1061"/>
      <c r="AW124" s="1061"/>
      <c r="AX124" s="1061"/>
      <c r="AY124" s="1061"/>
      <c r="AZ124" s="1061"/>
      <c r="BA124" s="1061"/>
      <c r="BB124" s="1061"/>
      <c r="BC124" s="1061"/>
      <c r="BD124" s="1061"/>
      <c r="BE124" s="1061"/>
      <c r="BF124" s="1061"/>
      <c r="BG124" s="1061"/>
      <c r="BH124" s="1061"/>
      <c r="BI124" s="1061"/>
      <c r="BJ124" s="1061"/>
      <c r="BK124" s="1061"/>
      <c r="BL124" s="1061"/>
      <c r="BM124" s="1061"/>
      <c r="BN124" s="1061"/>
      <c r="BO124" s="1061"/>
      <c r="BP124" s="1062"/>
      <c r="BQ124" s="1063" t="s">
        <v>244</v>
      </c>
      <c r="BR124" s="1027"/>
      <c r="BS124" s="1027"/>
      <c r="BT124" s="1027"/>
      <c r="BU124" s="1027"/>
      <c r="BV124" s="1027" t="s">
        <v>244</v>
      </c>
      <c r="BW124" s="1027"/>
      <c r="BX124" s="1027"/>
      <c r="BY124" s="1027"/>
      <c r="BZ124" s="1027"/>
      <c r="CA124" s="1027" t="s">
        <v>244</v>
      </c>
      <c r="CB124" s="1027"/>
      <c r="CC124" s="1027"/>
      <c r="CD124" s="1027"/>
      <c r="CE124" s="1027"/>
      <c r="CF124" s="1028"/>
      <c r="CG124" s="1029"/>
      <c r="CH124" s="1029"/>
      <c r="CI124" s="1029"/>
      <c r="CJ124" s="1030"/>
      <c r="CK124" s="1012"/>
      <c r="CL124" s="1012"/>
      <c r="CM124" s="1012"/>
      <c r="CN124" s="1012"/>
      <c r="CO124" s="1013"/>
      <c r="CP124" s="1019" t="s">
        <v>482</v>
      </c>
      <c r="CQ124" s="1020"/>
      <c r="CR124" s="1020"/>
      <c r="CS124" s="1020"/>
      <c r="CT124" s="1020"/>
      <c r="CU124" s="1020"/>
      <c r="CV124" s="1020"/>
      <c r="CW124" s="1020"/>
      <c r="CX124" s="1020"/>
      <c r="CY124" s="1020"/>
      <c r="CZ124" s="1020"/>
      <c r="DA124" s="1020"/>
      <c r="DB124" s="1020"/>
      <c r="DC124" s="1020"/>
      <c r="DD124" s="1020"/>
      <c r="DE124" s="1020"/>
      <c r="DF124" s="1021"/>
      <c r="DG124" s="1004" t="s">
        <v>244</v>
      </c>
      <c r="DH124" s="986"/>
      <c r="DI124" s="986"/>
      <c r="DJ124" s="986"/>
      <c r="DK124" s="987"/>
      <c r="DL124" s="985" t="s">
        <v>244</v>
      </c>
      <c r="DM124" s="986"/>
      <c r="DN124" s="986"/>
      <c r="DO124" s="986"/>
      <c r="DP124" s="987"/>
      <c r="DQ124" s="985" t="s">
        <v>418</v>
      </c>
      <c r="DR124" s="986"/>
      <c r="DS124" s="986"/>
      <c r="DT124" s="986"/>
      <c r="DU124" s="987"/>
      <c r="DV124" s="988" t="s">
        <v>244</v>
      </c>
      <c r="DW124" s="989"/>
      <c r="DX124" s="989"/>
      <c r="DY124" s="989"/>
      <c r="DZ124" s="990"/>
    </row>
    <row r="125" spans="1:130" s="230" customFormat="1" ht="26.25" customHeight="1" x14ac:dyDescent="0.15">
      <c r="A125" s="1058"/>
      <c r="B125" s="949"/>
      <c r="C125" s="922" t="s">
        <v>468</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418</v>
      </c>
      <c r="AB125" s="959"/>
      <c r="AC125" s="959"/>
      <c r="AD125" s="959"/>
      <c r="AE125" s="960"/>
      <c r="AF125" s="961" t="s">
        <v>244</v>
      </c>
      <c r="AG125" s="959"/>
      <c r="AH125" s="959"/>
      <c r="AI125" s="959"/>
      <c r="AJ125" s="960"/>
      <c r="AK125" s="961" t="s">
        <v>418</v>
      </c>
      <c r="AL125" s="959"/>
      <c r="AM125" s="959"/>
      <c r="AN125" s="959"/>
      <c r="AO125" s="960"/>
      <c r="AP125" s="962" t="s">
        <v>244</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483</v>
      </c>
      <c r="CL125" s="1007"/>
      <c r="CM125" s="1007"/>
      <c r="CN125" s="1007"/>
      <c r="CO125" s="1008"/>
      <c r="CP125" s="929" t="s">
        <v>484</v>
      </c>
      <c r="CQ125" s="897"/>
      <c r="CR125" s="897"/>
      <c r="CS125" s="897"/>
      <c r="CT125" s="897"/>
      <c r="CU125" s="897"/>
      <c r="CV125" s="897"/>
      <c r="CW125" s="897"/>
      <c r="CX125" s="897"/>
      <c r="CY125" s="897"/>
      <c r="CZ125" s="897"/>
      <c r="DA125" s="897"/>
      <c r="DB125" s="897"/>
      <c r="DC125" s="897"/>
      <c r="DD125" s="897"/>
      <c r="DE125" s="897"/>
      <c r="DF125" s="898"/>
      <c r="DG125" s="930" t="s">
        <v>244</v>
      </c>
      <c r="DH125" s="931"/>
      <c r="DI125" s="931"/>
      <c r="DJ125" s="931"/>
      <c r="DK125" s="931"/>
      <c r="DL125" s="931" t="s">
        <v>244</v>
      </c>
      <c r="DM125" s="931"/>
      <c r="DN125" s="931"/>
      <c r="DO125" s="931"/>
      <c r="DP125" s="931"/>
      <c r="DQ125" s="931" t="s">
        <v>418</v>
      </c>
      <c r="DR125" s="931"/>
      <c r="DS125" s="931"/>
      <c r="DT125" s="931"/>
      <c r="DU125" s="931"/>
      <c r="DV125" s="932" t="s">
        <v>244</v>
      </c>
      <c r="DW125" s="932"/>
      <c r="DX125" s="932"/>
      <c r="DY125" s="932"/>
      <c r="DZ125" s="933"/>
    </row>
    <row r="126" spans="1:130" s="230" customFormat="1" ht="26.25" customHeight="1" thickBot="1" x14ac:dyDescent="0.2">
      <c r="A126" s="1058"/>
      <c r="B126" s="949"/>
      <c r="C126" s="922" t="s">
        <v>470</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t="s">
        <v>418</v>
      </c>
      <c r="AB126" s="959"/>
      <c r="AC126" s="959"/>
      <c r="AD126" s="959"/>
      <c r="AE126" s="960"/>
      <c r="AF126" s="961" t="s">
        <v>244</v>
      </c>
      <c r="AG126" s="959"/>
      <c r="AH126" s="959"/>
      <c r="AI126" s="959"/>
      <c r="AJ126" s="960"/>
      <c r="AK126" s="961" t="s">
        <v>244</v>
      </c>
      <c r="AL126" s="959"/>
      <c r="AM126" s="959"/>
      <c r="AN126" s="959"/>
      <c r="AO126" s="960"/>
      <c r="AP126" s="962" t="s">
        <v>244</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485</v>
      </c>
      <c r="CQ126" s="923"/>
      <c r="CR126" s="923"/>
      <c r="CS126" s="923"/>
      <c r="CT126" s="923"/>
      <c r="CU126" s="923"/>
      <c r="CV126" s="923"/>
      <c r="CW126" s="923"/>
      <c r="CX126" s="923"/>
      <c r="CY126" s="923"/>
      <c r="CZ126" s="923"/>
      <c r="DA126" s="923"/>
      <c r="DB126" s="923"/>
      <c r="DC126" s="923"/>
      <c r="DD126" s="923"/>
      <c r="DE126" s="923"/>
      <c r="DF126" s="924"/>
      <c r="DG126" s="925" t="s">
        <v>244</v>
      </c>
      <c r="DH126" s="926"/>
      <c r="DI126" s="926"/>
      <c r="DJ126" s="926"/>
      <c r="DK126" s="926"/>
      <c r="DL126" s="926" t="s">
        <v>244</v>
      </c>
      <c r="DM126" s="926"/>
      <c r="DN126" s="926"/>
      <c r="DO126" s="926"/>
      <c r="DP126" s="926"/>
      <c r="DQ126" s="926" t="s">
        <v>244</v>
      </c>
      <c r="DR126" s="926"/>
      <c r="DS126" s="926"/>
      <c r="DT126" s="926"/>
      <c r="DU126" s="926"/>
      <c r="DV126" s="927" t="s">
        <v>418</v>
      </c>
      <c r="DW126" s="927"/>
      <c r="DX126" s="927"/>
      <c r="DY126" s="927"/>
      <c r="DZ126" s="928"/>
    </row>
    <row r="127" spans="1:130" s="230" customFormat="1" ht="26.25" customHeight="1" x14ac:dyDescent="0.15">
      <c r="A127" s="1059"/>
      <c r="B127" s="951"/>
      <c r="C127" s="973" t="s">
        <v>486</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t="s">
        <v>418</v>
      </c>
      <c r="AB127" s="959"/>
      <c r="AC127" s="959"/>
      <c r="AD127" s="959"/>
      <c r="AE127" s="960"/>
      <c r="AF127" s="961" t="s">
        <v>244</v>
      </c>
      <c r="AG127" s="959"/>
      <c r="AH127" s="959"/>
      <c r="AI127" s="959"/>
      <c r="AJ127" s="960"/>
      <c r="AK127" s="961" t="s">
        <v>244</v>
      </c>
      <c r="AL127" s="959"/>
      <c r="AM127" s="959"/>
      <c r="AN127" s="959"/>
      <c r="AO127" s="960"/>
      <c r="AP127" s="962" t="s">
        <v>418</v>
      </c>
      <c r="AQ127" s="963"/>
      <c r="AR127" s="963"/>
      <c r="AS127" s="963"/>
      <c r="AT127" s="964"/>
      <c r="AU127" s="232"/>
      <c r="AV127" s="232"/>
      <c r="AW127" s="232"/>
      <c r="AX127" s="1032" t="s">
        <v>487</v>
      </c>
      <c r="AY127" s="1033"/>
      <c r="AZ127" s="1033"/>
      <c r="BA127" s="1033"/>
      <c r="BB127" s="1033"/>
      <c r="BC127" s="1033"/>
      <c r="BD127" s="1033"/>
      <c r="BE127" s="1034"/>
      <c r="BF127" s="1035" t="s">
        <v>488</v>
      </c>
      <c r="BG127" s="1033"/>
      <c r="BH127" s="1033"/>
      <c r="BI127" s="1033"/>
      <c r="BJ127" s="1033"/>
      <c r="BK127" s="1033"/>
      <c r="BL127" s="1034"/>
      <c r="BM127" s="1035" t="s">
        <v>489</v>
      </c>
      <c r="BN127" s="1033"/>
      <c r="BO127" s="1033"/>
      <c r="BP127" s="1033"/>
      <c r="BQ127" s="1033"/>
      <c r="BR127" s="1033"/>
      <c r="BS127" s="1034"/>
      <c r="BT127" s="1035" t="s">
        <v>490</v>
      </c>
      <c r="BU127" s="1033"/>
      <c r="BV127" s="1033"/>
      <c r="BW127" s="1033"/>
      <c r="BX127" s="1033"/>
      <c r="BY127" s="1033"/>
      <c r="BZ127" s="1056"/>
      <c r="CA127" s="232"/>
      <c r="CB127" s="232"/>
      <c r="CC127" s="232"/>
      <c r="CD127" s="255"/>
      <c r="CE127" s="255"/>
      <c r="CF127" s="255"/>
      <c r="CG127" s="232"/>
      <c r="CH127" s="232"/>
      <c r="CI127" s="232"/>
      <c r="CJ127" s="254"/>
      <c r="CK127" s="1023"/>
      <c r="CL127" s="1010"/>
      <c r="CM127" s="1010"/>
      <c r="CN127" s="1010"/>
      <c r="CO127" s="1011"/>
      <c r="CP127" s="922" t="s">
        <v>491</v>
      </c>
      <c r="CQ127" s="923"/>
      <c r="CR127" s="923"/>
      <c r="CS127" s="923"/>
      <c r="CT127" s="923"/>
      <c r="CU127" s="923"/>
      <c r="CV127" s="923"/>
      <c r="CW127" s="923"/>
      <c r="CX127" s="923"/>
      <c r="CY127" s="923"/>
      <c r="CZ127" s="923"/>
      <c r="DA127" s="923"/>
      <c r="DB127" s="923"/>
      <c r="DC127" s="923"/>
      <c r="DD127" s="923"/>
      <c r="DE127" s="923"/>
      <c r="DF127" s="924"/>
      <c r="DG127" s="925" t="s">
        <v>418</v>
      </c>
      <c r="DH127" s="926"/>
      <c r="DI127" s="926"/>
      <c r="DJ127" s="926"/>
      <c r="DK127" s="926"/>
      <c r="DL127" s="926" t="s">
        <v>418</v>
      </c>
      <c r="DM127" s="926"/>
      <c r="DN127" s="926"/>
      <c r="DO127" s="926"/>
      <c r="DP127" s="926"/>
      <c r="DQ127" s="926" t="s">
        <v>418</v>
      </c>
      <c r="DR127" s="926"/>
      <c r="DS127" s="926"/>
      <c r="DT127" s="926"/>
      <c r="DU127" s="926"/>
      <c r="DV127" s="927" t="s">
        <v>418</v>
      </c>
      <c r="DW127" s="927"/>
      <c r="DX127" s="927"/>
      <c r="DY127" s="927"/>
      <c r="DZ127" s="928"/>
    </row>
    <row r="128" spans="1:130" s="230" customFormat="1" ht="26.25" customHeight="1" thickBot="1" x14ac:dyDescent="0.2">
      <c r="A128" s="1042" t="s">
        <v>492</v>
      </c>
      <c r="B128" s="1043"/>
      <c r="C128" s="1043"/>
      <c r="D128" s="1043"/>
      <c r="E128" s="1043"/>
      <c r="F128" s="1043"/>
      <c r="G128" s="1043"/>
      <c r="H128" s="1043"/>
      <c r="I128" s="1043"/>
      <c r="J128" s="1043"/>
      <c r="K128" s="1043"/>
      <c r="L128" s="1043"/>
      <c r="M128" s="1043"/>
      <c r="N128" s="1043"/>
      <c r="O128" s="1043"/>
      <c r="P128" s="1043"/>
      <c r="Q128" s="1043"/>
      <c r="R128" s="1043"/>
      <c r="S128" s="1043"/>
      <c r="T128" s="1043"/>
      <c r="U128" s="1043"/>
      <c r="V128" s="1043"/>
      <c r="W128" s="1044" t="s">
        <v>493</v>
      </c>
      <c r="X128" s="1044"/>
      <c r="Y128" s="1044"/>
      <c r="Z128" s="1045"/>
      <c r="AA128" s="1046" t="s">
        <v>418</v>
      </c>
      <c r="AB128" s="1047"/>
      <c r="AC128" s="1047"/>
      <c r="AD128" s="1047"/>
      <c r="AE128" s="1048"/>
      <c r="AF128" s="1049" t="s">
        <v>244</v>
      </c>
      <c r="AG128" s="1047"/>
      <c r="AH128" s="1047"/>
      <c r="AI128" s="1047"/>
      <c r="AJ128" s="1048"/>
      <c r="AK128" s="1049">
        <v>355</v>
      </c>
      <c r="AL128" s="1047"/>
      <c r="AM128" s="1047"/>
      <c r="AN128" s="1047"/>
      <c r="AO128" s="1048"/>
      <c r="AP128" s="1050"/>
      <c r="AQ128" s="1051"/>
      <c r="AR128" s="1051"/>
      <c r="AS128" s="1051"/>
      <c r="AT128" s="1052"/>
      <c r="AU128" s="232"/>
      <c r="AV128" s="232"/>
      <c r="AW128" s="232"/>
      <c r="AX128" s="896" t="s">
        <v>494</v>
      </c>
      <c r="AY128" s="897"/>
      <c r="AZ128" s="897"/>
      <c r="BA128" s="897"/>
      <c r="BB128" s="897"/>
      <c r="BC128" s="897"/>
      <c r="BD128" s="897"/>
      <c r="BE128" s="898"/>
      <c r="BF128" s="1053" t="s">
        <v>418</v>
      </c>
      <c r="BG128" s="1054"/>
      <c r="BH128" s="1054"/>
      <c r="BI128" s="1054"/>
      <c r="BJ128" s="1054"/>
      <c r="BK128" s="1054"/>
      <c r="BL128" s="1055"/>
      <c r="BM128" s="1053">
        <v>13.62</v>
      </c>
      <c r="BN128" s="1054"/>
      <c r="BO128" s="1054"/>
      <c r="BP128" s="1054"/>
      <c r="BQ128" s="1054"/>
      <c r="BR128" s="1054"/>
      <c r="BS128" s="1055"/>
      <c r="BT128" s="1053">
        <v>20</v>
      </c>
      <c r="BU128" s="1054"/>
      <c r="BV128" s="1054"/>
      <c r="BW128" s="1054"/>
      <c r="BX128" s="1054"/>
      <c r="BY128" s="1054"/>
      <c r="BZ128" s="1076"/>
      <c r="CA128" s="255"/>
      <c r="CB128" s="255"/>
      <c r="CC128" s="255"/>
      <c r="CD128" s="255"/>
      <c r="CE128" s="255"/>
      <c r="CF128" s="255"/>
      <c r="CG128" s="232"/>
      <c r="CH128" s="232"/>
      <c r="CI128" s="232"/>
      <c r="CJ128" s="254"/>
      <c r="CK128" s="1024"/>
      <c r="CL128" s="1025"/>
      <c r="CM128" s="1025"/>
      <c r="CN128" s="1025"/>
      <c r="CO128" s="1026"/>
      <c r="CP128" s="1036" t="s">
        <v>495</v>
      </c>
      <c r="CQ128" s="726"/>
      <c r="CR128" s="726"/>
      <c r="CS128" s="726"/>
      <c r="CT128" s="726"/>
      <c r="CU128" s="726"/>
      <c r="CV128" s="726"/>
      <c r="CW128" s="726"/>
      <c r="CX128" s="726"/>
      <c r="CY128" s="726"/>
      <c r="CZ128" s="726"/>
      <c r="DA128" s="726"/>
      <c r="DB128" s="726"/>
      <c r="DC128" s="726"/>
      <c r="DD128" s="726"/>
      <c r="DE128" s="726"/>
      <c r="DF128" s="1037"/>
      <c r="DG128" s="1038" t="s">
        <v>418</v>
      </c>
      <c r="DH128" s="1039"/>
      <c r="DI128" s="1039"/>
      <c r="DJ128" s="1039"/>
      <c r="DK128" s="1039"/>
      <c r="DL128" s="1039" t="s">
        <v>418</v>
      </c>
      <c r="DM128" s="1039"/>
      <c r="DN128" s="1039"/>
      <c r="DO128" s="1039"/>
      <c r="DP128" s="1039"/>
      <c r="DQ128" s="1039" t="s">
        <v>418</v>
      </c>
      <c r="DR128" s="1039"/>
      <c r="DS128" s="1039"/>
      <c r="DT128" s="1039"/>
      <c r="DU128" s="1039"/>
      <c r="DV128" s="1040" t="s">
        <v>244</v>
      </c>
      <c r="DW128" s="1040"/>
      <c r="DX128" s="1040"/>
      <c r="DY128" s="1040"/>
      <c r="DZ128" s="1041"/>
    </row>
    <row r="129" spans="1:131" s="230" customFormat="1" ht="26.25" customHeight="1" x14ac:dyDescent="0.15">
      <c r="A129" s="934" t="s">
        <v>112</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496</v>
      </c>
      <c r="X129" s="1071"/>
      <c r="Y129" s="1071"/>
      <c r="Z129" s="1072"/>
      <c r="AA129" s="958">
        <v>8041214</v>
      </c>
      <c r="AB129" s="959"/>
      <c r="AC129" s="959"/>
      <c r="AD129" s="959"/>
      <c r="AE129" s="960"/>
      <c r="AF129" s="961">
        <v>8570288</v>
      </c>
      <c r="AG129" s="959"/>
      <c r="AH129" s="959"/>
      <c r="AI129" s="959"/>
      <c r="AJ129" s="960"/>
      <c r="AK129" s="961">
        <v>8519750</v>
      </c>
      <c r="AL129" s="959"/>
      <c r="AM129" s="959"/>
      <c r="AN129" s="959"/>
      <c r="AO129" s="960"/>
      <c r="AP129" s="1073"/>
      <c r="AQ129" s="1074"/>
      <c r="AR129" s="1074"/>
      <c r="AS129" s="1074"/>
      <c r="AT129" s="1075"/>
      <c r="AU129" s="233"/>
      <c r="AV129" s="233"/>
      <c r="AW129" s="233"/>
      <c r="AX129" s="1065" t="s">
        <v>497</v>
      </c>
      <c r="AY129" s="923"/>
      <c r="AZ129" s="923"/>
      <c r="BA129" s="923"/>
      <c r="BB129" s="923"/>
      <c r="BC129" s="923"/>
      <c r="BD129" s="923"/>
      <c r="BE129" s="924"/>
      <c r="BF129" s="1066" t="s">
        <v>244</v>
      </c>
      <c r="BG129" s="1067"/>
      <c r="BH129" s="1067"/>
      <c r="BI129" s="1067"/>
      <c r="BJ129" s="1067"/>
      <c r="BK129" s="1067"/>
      <c r="BL129" s="1068"/>
      <c r="BM129" s="1066">
        <v>18.62</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934" t="s">
        <v>498</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499</v>
      </c>
      <c r="X130" s="1071"/>
      <c r="Y130" s="1071"/>
      <c r="Z130" s="1072"/>
      <c r="AA130" s="958">
        <v>650655</v>
      </c>
      <c r="AB130" s="959"/>
      <c r="AC130" s="959"/>
      <c r="AD130" s="959"/>
      <c r="AE130" s="960"/>
      <c r="AF130" s="961">
        <v>647332</v>
      </c>
      <c r="AG130" s="959"/>
      <c r="AH130" s="959"/>
      <c r="AI130" s="959"/>
      <c r="AJ130" s="960"/>
      <c r="AK130" s="961">
        <v>644524</v>
      </c>
      <c r="AL130" s="959"/>
      <c r="AM130" s="959"/>
      <c r="AN130" s="959"/>
      <c r="AO130" s="960"/>
      <c r="AP130" s="1073"/>
      <c r="AQ130" s="1074"/>
      <c r="AR130" s="1074"/>
      <c r="AS130" s="1074"/>
      <c r="AT130" s="1075"/>
      <c r="AU130" s="233"/>
      <c r="AV130" s="233"/>
      <c r="AW130" s="233"/>
      <c r="AX130" s="1065" t="s">
        <v>500</v>
      </c>
      <c r="AY130" s="923"/>
      <c r="AZ130" s="923"/>
      <c r="BA130" s="923"/>
      <c r="BB130" s="923"/>
      <c r="BC130" s="923"/>
      <c r="BD130" s="923"/>
      <c r="BE130" s="924"/>
      <c r="BF130" s="1101">
        <v>4.4000000000000004</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501</v>
      </c>
      <c r="X131" s="1108"/>
      <c r="Y131" s="1108"/>
      <c r="Z131" s="1109"/>
      <c r="AA131" s="1004">
        <v>7390559</v>
      </c>
      <c r="AB131" s="986"/>
      <c r="AC131" s="986"/>
      <c r="AD131" s="986"/>
      <c r="AE131" s="987"/>
      <c r="AF131" s="985">
        <v>7922956</v>
      </c>
      <c r="AG131" s="986"/>
      <c r="AH131" s="986"/>
      <c r="AI131" s="986"/>
      <c r="AJ131" s="987"/>
      <c r="AK131" s="985">
        <v>7875226</v>
      </c>
      <c r="AL131" s="986"/>
      <c r="AM131" s="986"/>
      <c r="AN131" s="986"/>
      <c r="AO131" s="987"/>
      <c r="AP131" s="1110"/>
      <c r="AQ131" s="1111"/>
      <c r="AR131" s="1111"/>
      <c r="AS131" s="1111"/>
      <c r="AT131" s="1112"/>
      <c r="AU131" s="233"/>
      <c r="AV131" s="233"/>
      <c r="AW131" s="233"/>
      <c r="AX131" s="1083" t="s">
        <v>502</v>
      </c>
      <c r="AY131" s="726"/>
      <c r="AZ131" s="726"/>
      <c r="BA131" s="726"/>
      <c r="BB131" s="726"/>
      <c r="BC131" s="726"/>
      <c r="BD131" s="726"/>
      <c r="BE131" s="1037"/>
      <c r="BF131" s="1084" t="s">
        <v>244</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1090" t="s">
        <v>503</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504</v>
      </c>
      <c r="W132" s="1094"/>
      <c r="X132" s="1094"/>
      <c r="Y132" s="1094"/>
      <c r="Z132" s="1095"/>
      <c r="AA132" s="1096">
        <v>4.7422123279999999</v>
      </c>
      <c r="AB132" s="1097"/>
      <c r="AC132" s="1097"/>
      <c r="AD132" s="1097"/>
      <c r="AE132" s="1098"/>
      <c r="AF132" s="1099">
        <v>4.426050075</v>
      </c>
      <c r="AG132" s="1097"/>
      <c r="AH132" s="1097"/>
      <c r="AI132" s="1097"/>
      <c r="AJ132" s="1098"/>
      <c r="AK132" s="1099">
        <v>4.2414020880000001</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505</v>
      </c>
      <c r="W133" s="1077"/>
      <c r="X133" s="1077"/>
      <c r="Y133" s="1077"/>
      <c r="Z133" s="1078"/>
      <c r="AA133" s="1079">
        <v>4.0999999999999996</v>
      </c>
      <c r="AB133" s="1080"/>
      <c r="AC133" s="1080"/>
      <c r="AD133" s="1080"/>
      <c r="AE133" s="1081"/>
      <c r="AF133" s="1079">
        <v>4.5</v>
      </c>
      <c r="AG133" s="1080"/>
      <c r="AH133" s="1080"/>
      <c r="AI133" s="1080"/>
      <c r="AJ133" s="1081"/>
      <c r="AK133" s="1079">
        <v>4.4000000000000004</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Du2CUfiNsoQIfiEJX5EdrqGzZUNsdFreQKVPGBo92w8yRuxP7/Gzwvbzmw8tlKCosMced4UGaCGFjODNBm6nxQ==" saltValue="zamCAtB/blCA1pSdFOGVV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556</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tm/YuOaJlG3GToWYaRO8rs3zLwbj5sG8MdiYhh+BsmCZ09HzMrPWvsukRUoKabeQbo3AbuokeG2MXwIiIhDwwA==" saltValue="3F4YeTeQK3wg+UhZbEiH+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5" zoomScaleNormal="85"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Kau7OwSL+/Jm1zh3I9GJUdIO5IXj5oDxTqTDKcQr7+aE4mCv1PzFlTmpKZ2vTI7utPYnfxuXGWflZl6n7A9pyw==" saltValue="q0Jei0VmJWr/i8HDxapLbQ==" spinCount="100000" sheet="1" objects="1" scenarios="1"/>
  <dataConsolidate/>
  <phoneticPr fontId="2"/>
  <printOptions horizontalCentered="1" verticalCentered="1"/>
  <pageMargins left="0" right="0" top="0" bottom="0" header="0" footer="0"/>
  <pageSetup paperSize="9" scale="48"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506</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507</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508</v>
      </c>
      <c r="AP7" s="272"/>
      <c r="AQ7" s="273" t="s">
        <v>509</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510</v>
      </c>
      <c r="AQ8" s="279" t="s">
        <v>511</v>
      </c>
      <c r="AR8" s="280" t="s">
        <v>512</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513</v>
      </c>
      <c r="AL9" s="1117"/>
      <c r="AM9" s="1117"/>
      <c r="AN9" s="1118"/>
      <c r="AO9" s="281">
        <v>2725920</v>
      </c>
      <c r="AP9" s="281">
        <v>64840</v>
      </c>
      <c r="AQ9" s="282">
        <v>65553</v>
      </c>
      <c r="AR9" s="283">
        <v>-1.1000000000000001</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514</v>
      </c>
      <c r="AL10" s="1117"/>
      <c r="AM10" s="1117"/>
      <c r="AN10" s="1118"/>
      <c r="AO10" s="284">
        <v>497100</v>
      </c>
      <c r="AP10" s="284">
        <v>11824</v>
      </c>
      <c r="AQ10" s="285">
        <v>8503</v>
      </c>
      <c r="AR10" s="286">
        <v>39.1</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515</v>
      </c>
      <c r="AL11" s="1117"/>
      <c r="AM11" s="1117"/>
      <c r="AN11" s="1118"/>
      <c r="AO11" s="284" t="s">
        <v>516</v>
      </c>
      <c r="AP11" s="284" t="s">
        <v>516</v>
      </c>
      <c r="AQ11" s="285">
        <v>289</v>
      </c>
      <c r="AR11" s="286" t="s">
        <v>516</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517</v>
      </c>
      <c r="AL12" s="1117"/>
      <c r="AM12" s="1117"/>
      <c r="AN12" s="1118"/>
      <c r="AO12" s="284" t="s">
        <v>516</v>
      </c>
      <c r="AP12" s="284" t="s">
        <v>516</v>
      </c>
      <c r="AQ12" s="285">
        <v>23</v>
      </c>
      <c r="AR12" s="286" t="s">
        <v>516</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518</v>
      </c>
      <c r="AL13" s="1117"/>
      <c r="AM13" s="1117"/>
      <c r="AN13" s="1118"/>
      <c r="AO13" s="284" t="s">
        <v>516</v>
      </c>
      <c r="AP13" s="284" t="s">
        <v>516</v>
      </c>
      <c r="AQ13" s="285">
        <v>2667</v>
      </c>
      <c r="AR13" s="286" t="s">
        <v>516</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519</v>
      </c>
      <c r="AL14" s="1117"/>
      <c r="AM14" s="1117"/>
      <c r="AN14" s="1118"/>
      <c r="AO14" s="284">
        <v>24955</v>
      </c>
      <c r="AP14" s="284">
        <v>594</v>
      </c>
      <c r="AQ14" s="285">
        <v>1163</v>
      </c>
      <c r="AR14" s="286">
        <v>-48.9</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520</v>
      </c>
      <c r="AL15" s="1120"/>
      <c r="AM15" s="1120"/>
      <c r="AN15" s="1121"/>
      <c r="AO15" s="284">
        <v>-208597</v>
      </c>
      <c r="AP15" s="284">
        <v>-4962</v>
      </c>
      <c r="AQ15" s="285">
        <v>-4250</v>
      </c>
      <c r="AR15" s="286">
        <v>16.8</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196</v>
      </c>
      <c r="AL16" s="1120"/>
      <c r="AM16" s="1120"/>
      <c r="AN16" s="1121"/>
      <c r="AO16" s="284">
        <v>3039378</v>
      </c>
      <c r="AP16" s="284">
        <v>72296</v>
      </c>
      <c r="AQ16" s="285">
        <v>73949</v>
      </c>
      <c r="AR16" s="286">
        <v>-2.2000000000000002</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521</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522</v>
      </c>
      <c r="AP20" s="293" t="s">
        <v>523</v>
      </c>
      <c r="AQ20" s="294" t="s">
        <v>524</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525</v>
      </c>
      <c r="AL21" s="1123"/>
      <c r="AM21" s="1123"/>
      <c r="AN21" s="1124"/>
      <c r="AO21" s="297">
        <v>6.02</v>
      </c>
      <c r="AP21" s="298">
        <v>6.65</v>
      </c>
      <c r="AQ21" s="299">
        <v>-0.63</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526</v>
      </c>
      <c r="AL22" s="1123"/>
      <c r="AM22" s="1123"/>
      <c r="AN22" s="1124"/>
      <c r="AO22" s="302">
        <v>98.3</v>
      </c>
      <c r="AP22" s="303">
        <v>97</v>
      </c>
      <c r="AQ22" s="304">
        <v>1.3</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13" t="s">
        <v>527</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x14ac:dyDescent="0.15">
      <c r="A27" s="309"/>
      <c r="AO27" s="262"/>
      <c r="AP27" s="262"/>
      <c r="AQ27" s="262"/>
      <c r="AR27" s="262"/>
      <c r="AS27" s="262"/>
      <c r="AT27" s="262"/>
    </row>
    <row r="28" spans="1:46" ht="17.25" x14ac:dyDescent="0.15">
      <c r="A28" s="263" t="s">
        <v>528</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529</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508</v>
      </c>
      <c r="AP30" s="272"/>
      <c r="AQ30" s="273" t="s">
        <v>509</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510</v>
      </c>
      <c r="AQ31" s="279" t="s">
        <v>511</v>
      </c>
      <c r="AR31" s="280" t="s">
        <v>512</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530</v>
      </c>
      <c r="AL32" s="1131"/>
      <c r="AM32" s="1131"/>
      <c r="AN32" s="1132"/>
      <c r="AO32" s="312">
        <v>800464</v>
      </c>
      <c r="AP32" s="312">
        <v>19040</v>
      </c>
      <c r="AQ32" s="313">
        <v>33124</v>
      </c>
      <c r="AR32" s="314">
        <v>-42.5</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531</v>
      </c>
      <c r="AL33" s="1131"/>
      <c r="AM33" s="1131"/>
      <c r="AN33" s="1132"/>
      <c r="AO33" s="312" t="s">
        <v>516</v>
      </c>
      <c r="AP33" s="312" t="s">
        <v>516</v>
      </c>
      <c r="AQ33" s="313" t="s">
        <v>516</v>
      </c>
      <c r="AR33" s="314" t="s">
        <v>516</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532</v>
      </c>
      <c r="AL34" s="1131"/>
      <c r="AM34" s="1131"/>
      <c r="AN34" s="1132"/>
      <c r="AO34" s="312" t="s">
        <v>516</v>
      </c>
      <c r="AP34" s="312" t="s">
        <v>516</v>
      </c>
      <c r="AQ34" s="313" t="s">
        <v>516</v>
      </c>
      <c r="AR34" s="314" t="s">
        <v>516</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533</v>
      </c>
      <c r="AL35" s="1131"/>
      <c r="AM35" s="1131"/>
      <c r="AN35" s="1132"/>
      <c r="AO35" s="312">
        <v>67422</v>
      </c>
      <c r="AP35" s="312">
        <v>1604</v>
      </c>
      <c r="AQ35" s="313">
        <v>9022</v>
      </c>
      <c r="AR35" s="314">
        <v>-82.2</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534</v>
      </c>
      <c r="AL36" s="1131"/>
      <c r="AM36" s="1131"/>
      <c r="AN36" s="1132"/>
      <c r="AO36" s="312">
        <v>111013</v>
      </c>
      <c r="AP36" s="312">
        <v>2641</v>
      </c>
      <c r="AQ36" s="313">
        <v>1987</v>
      </c>
      <c r="AR36" s="314">
        <v>32.9</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535</v>
      </c>
      <c r="AL37" s="1131"/>
      <c r="AM37" s="1131"/>
      <c r="AN37" s="1132"/>
      <c r="AO37" s="312" t="s">
        <v>516</v>
      </c>
      <c r="AP37" s="312" t="s">
        <v>516</v>
      </c>
      <c r="AQ37" s="313">
        <v>678</v>
      </c>
      <c r="AR37" s="314" t="s">
        <v>516</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536</v>
      </c>
      <c r="AL38" s="1134"/>
      <c r="AM38" s="1134"/>
      <c r="AN38" s="1135"/>
      <c r="AO38" s="315" t="s">
        <v>516</v>
      </c>
      <c r="AP38" s="315" t="s">
        <v>516</v>
      </c>
      <c r="AQ38" s="316">
        <v>0</v>
      </c>
      <c r="AR38" s="304" t="s">
        <v>516</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537</v>
      </c>
      <c r="AL39" s="1134"/>
      <c r="AM39" s="1134"/>
      <c r="AN39" s="1135"/>
      <c r="AO39" s="312">
        <v>-355</v>
      </c>
      <c r="AP39" s="312">
        <v>-8</v>
      </c>
      <c r="AQ39" s="313">
        <v>-3119</v>
      </c>
      <c r="AR39" s="314">
        <v>-99.7</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538</v>
      </c>
      <c r="AL40" s="1131"/>
      <c r="AM40" s="1131"/>
      <c r="AN40" s="1132"/>
      <c r="AO40" s="312">
        <v>-644524</v>
      </c>
      <c r="AP40" s="312">
        <v>-15331</v>
      </c>
      <c r="AQ40" s="313">
        <v>-27108</v>
      </c>
      <c r="AR40" s="314">
        <v>-43.4</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309</v>
      </c>
      <c r="AL41" s="1137"/>
      <c r="AM41" s="1137"/>
      <c r="AN41" s="1138"/>
      <c r="AO41" s="312">
        <v>334020</v>
      </c>
      <c r="AP41" s="312">
        <v>7945</v>
      </c>
      <c r="AQ41" s="313">
        <v>14583</v>
      </c>
      <c r="AR41" s="314">
        <v>-45.5</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539</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540</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541</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508</v>
      </c>
      <c r="AN49" s="1127" t="s">
        <v>542</v>
      </c>
      <c r="AO49" s="1128"/>
      <c r="AP49" s="1128"/>
      <c r="AQ49" s="1128"/>
      <c r="AR49" s="1129"/>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543</v>
      </c>
      <c r="AO50" s="329" t="s">
        <v>544</v>
      </c>
      <c r="AP50" s="330" t="s">
        <v>545</v>
      </c>
      <c r="AQ50" s="331" t="s">
        <v>546</v>
      </c>
      <c r="AR50" s="332" t="s">
        <v>547</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548</v>
      </c>
      <c r="AL51" s="325"/>
      <c r="AM51" s="333">
        <v>1632449</v>
      </c>
      <c r="AN51" s="334">
        <v>39387</v>
      </c>
      <c r="AO51" s="335">
        <v>-49.5</v>
      </c>
      <c r="AP51" s="336">
        <v>47387</v>
      </c>
      <c r="AQ51" s="337">
        <v>-9.1999999999999993</v>
      </c>
      <c r="AR51" s="338">
        <v>-40.299999999999997</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549</v>
      </c>
      <c r="AM52" s="341">
        <v>516853</v>
      </c>
      <c r="AN52" s="342">
        <v>12471</v>
      </c>
      <c r="AO52" s="343">
        <v>-1.1000000000000001</v>
      </c>
      <c r="AP52" s="344">
        <v>24928</v>
      </c>
      <c r="AQ52" s="345">
        <v>0.3</v>
      </c>
      <c r="AR52" s="346">
        <v>-1.4</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550</v>
      </c>
      <c r="AL53" s="325"/>
      <c r="AM53" s="333">
        <v>2264749</v>
      </c>
      <c r="AN53" s="334">
        <v>54597</v>
      </c>
      <c r="AO53" s="335">
        <v>38.6</v>
      </c>
      <c r="AP53" s="336">
        <v>51264</v>
      </c>
      <c r="AQ53" s="337">
        <v>8.1999999999999993</v>
      </c>
      <c r="AR53" s="338">
        <v>30.4</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549</v>
      </c>
      <c r="AM54" s="341">
        <v>536852</v>
      </c>
      <c r="AN54" s="342">
        <v>12942</v>
      </c>
      <c r="AO54" s="343">
        <v>3.8</v>
      </c>
      <c r="AP54" s="344">
        <v>26040</v>
      </c>
      <c r="AQ54" s="345">
        <v>4.5</v>
      </c>
      <c r="AR54" s="346">
        <v>-0.7</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551</v>
      </c>
      <c r="AL55" s="325"/>
      <c r="AM55" s="333">
        <v>2228153</v>
      </c>
      <c r="AN55" s="334">
        <v>53507</v>
      </c>
      <c r="AO55" s="335">
        <v>-2</v>
      </c>
      <c r="AP55" s="336">
        <v>52068</v>
      </c>
      <c r="AQ55" s="337">
        <v>1.6</v>
      </c>
      <c r="AR55" s="338">
        <v>-3.6</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549</v>
      </c>
      <c r="AM56" s="341">
        <v>705640</v>
      </c>
      <c r="AN56" s="342">
        <v>16945</v>
      </c>
      <c r="AO56" s="343">
        <v>30.9</v>
      </c>
      <c r="AP56" s="344">
        <v>26936</v>
      </c>
      <c r="AQ56" s="345">
        <v>3.4</v>
      </c>
      <c r="AR56" s="346">
        <v>27.5</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552</v>
      </c>
      <c r="AL57" s="325"/>
      <c r="AM57" s="333">
        <v>2525455</v>
      </c>
      <c r="AN57" s="334">
        <v>60428</v>
      </c>
      <c r="AO57" s="335">
        <v>12.9</v>
      </c>
      <c r="AP57" s="336">
        <v>47161</v>
      </c>
      <c r="AQ57" s="337">
        <v>-9.4</v>
      </c>
      <c r="AR57" s="338">
        <v>22.3</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549</v>
      </c>
      <c r="AM58" s="341">
        <v>976265</v>
      </c>
      <c r="AN58" s="342">
        <v>23360</v>
      </c>
      <c r="AO58" s="343">
        <v>37.9</v>
      </c>
      <c r="AP58" s="344">
        <v>24595</v>
      </c>
      <c r="AQ58" s="345">
        <v>-8.6999999999999993</v>
      </c>
      <c r="AR58" s="346">
        <v>46.6</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553</v>
      </c>
      <c r="AL59" s="325"/>
      <c r="AM59" s="333">
        <v>3078070</v>
      </c>
      <c r="AN59" s="334">
        <v>73216</v>
      </c>
      <c r="AO59" s="335">
        <v>21.2</v>
      </c>
      <c r="AP59" s="336">
        <v>43423</v>
      </c>
      <c r="AQ59" s="337">
        <v>-7.9</v>
      </c>
      <c r="AR59" s="338">
        <v>29.1</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549</v>
      </c>
      <c r="AM60" s="341">
        <v>1340816</v>
      </c>
      <c r="AN60" s="342">
        <v>31893</v>
      </c>
      <c r="AO60" s="343">
        <v>36.5</v>
      </c>
      <c r="AP60" s="344">
        <v>22207</v>
      </c>
      <c r="AQ60" s="345">
        <v>-9.6999999999999993</v>
      </c>
      <c r="AR60" s="346">
        <v>46.2</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554</v>
      </c>
      <c r="AL61" s="347"/>
      <c r="AM61" s="348">
        <v>2345775</v>
      </c>
      <c r="AN61" s="349">
        <v>56227</v>
      </c>
      <c r="AO61" s="350">
        <v>4.2</v>
      </c>
      <c r="AP61" s="351">
        <v>48261</v>
      </c>
      <c r="AQ61" s="352">
        <v>-3.3</v>
      </c>
      <c r="AR61" s="338">
        <v>7.5</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549</v>
      </c>
      <c r="AM62" s="341">
        <v>815285</v>
      </c>
      <c r="AN62" s="342">
        <v>19522</v>
      </c>
      <c r="AO62" s="343">
        <v>21.6</v>
      </c>
      <c r="AP62" s="344">
        <v>24941</v>
      </c>
      <c r="AQ62" s="345">
        <v>-2</v>
      </c>
      <c r="AR62" s="346">
        <v>23.6</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unboHI8uAvhuMRhQjqF0APjIE3u2VVXVqEkPNYPEHmvH+9qBcPG4ink/yTkSqQGW80eH56EbRV5xSxZcYUA4nA==" saltValue="uq7f4Z5NVSz/0sUBrHudU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election activeCell="AD86" sqref="AD86"/>
    </sheetView>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556</v>
      </c>
    </row>
    <row r="120" spans="125:125" ht="13.5" hidden="1" customHeight="1" x14ac:dyDescent="0.15"/>
    <row r="121" spans="125:125" ht="13.5" hidden="1" customHeight="1" x14ac:dyDescent="0.15">
      <c r="DU121" s="259"/>
    </row>
  </sheetData>
  <sheetProtection algorithmName="SHA-512" hashValue="l3ztu1YMej6uqAghGrRZXieG8egxm+EzATK4eEW2i/SoVcbttPET+APNJ3WIPsYlhbE/Ze+AQtH82cxXJbyxCw==" saltValue="lhMxdntB49Tlw+4uDsaS+Q=="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5" zoomScaleNormal="85" zoomScaleSheetLayoutView="55" workbookViewId="0">
      <selection activeCell="CO90" sqref="CO90"/>
    </sheetView>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557</v>
      </c>
    </row>
  </sheetData>
  <sheetProtection algorithmName="SHA-512" hashValue="d1ho4V7tZ0jknJLnORG6vNHQDTh5t+ZSbhrY46HzSNntUB7GVyCD+BkK6ujdz+XkhhgXtcTBlLY448czLsahtQ==" saltValue="4m2/M2bd5+ZSz0IrXer/Rw=="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85" zoomScaleNormal="8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558</v>
      </c>
      <c r="G46" s="8" t="s">
        <v>559</v>
      </c>
      <c r="H46" s="8" t="s">
        <v>560</v>
      </c>
      <c r="I46" s="8" t="s">
        <v>561</v>
      </c>
      <c r="J46" s="9" t="s">
        <v>562</v>
      </c>
    </row>
    <row r="47" spans="2:10" ht="57.75" customHeight="1" x14ac:dyDescent="0.15">
      <c r="B47" s="10"/>
      <c r="C47" s="1139" t="s">
        <v>3</v>
      </c>
      <c r="D47" s="1139"/>
      <c r="E47" s="1140"/>
      <c r="F47" s="11">
        <v>36.75</v>
      </c>
      <c r="G47" s="12">
        <v>36.28</v>
      </c>
      <c r="H47" s="12">
        <v>33.6</v>
      </c>
      <c r="I47" s="12">
        <v>32.6</v>
      </c>
      <c r="J47" s="13">
        <v>30.99</v>
      </c>
    </row>
    <row r="48" spans="2:10" ht="57.75" customHeight="1" x14ac:dyDescent="0.15">
      <c r="B48" s="14"/>
      <c r="C48" s="1141" t="s">
        <v>4</v>
      </c>
      <c r="D48" s="1141"/>
      <c r="E48" s="1142"/>
      <c r="F48" s="15">
        <v>5.52</v>
      </c>
      <c r="G48" s="16">
        <v>5.89</v>
      </c>
      <c r="H48" s="16">
        <v>6.52</v>
      </c>
      <c r="I48" s="16">
        <v>5.4</v>
      </c>
      <c r="J48" s="17">
        <v>6.97</v>
      </c>
    </row>
    <row r="49" spans="2:10" ht="57.75" customHeight="1" thickBot="1" x14ac:dyDescent="0.2">
      <c r="B49" s="18"/>
      <c r="C49" s="1143" t="s">
        <v>5</v>
      </c>
      <c r="D49" s="1143"/>
      <c r="E49" s="1144"/>
      <c r="F49" s="19">
        <v>0.08</v>
      </c>
      <c r="G49" s="20" t="s">
        <v>563</v>
      </c>
      <c r="H49" s="20">
        <v>0.2</v>
      </c>
      <c r="I49" s="20">
        <v>0.36</v>
      </c>
      <c r="J49" s="21" t="s">
        <v>564</v>
      </c>
    </row>
    <row r="50" spans="2:10" x14ac:dyDescent="0.15"/>
  </sheetData>
  <sheetProtection algorithmName="SHA-512" hashValue="tEIWXTTuiWxsYjWkfxZchehSUaovZsfmuy0MeeYYwPoGACkZ+W+i9zP8rwQgZnToU5hUmvOxeZUQRXs0G7lsgg==" saltValue="W72bKKgEck2sJBNBYXFA/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2024-03-09T02:26:48Z</cp:lastPrinted>
  <dcterms:created xsi:type="dcterms:W3CDTF">2024-02-05T04:09:25Z</dcterms:created>
  <dcterms:modified xsi:type="dcterms:W3CDTF">2024-03-22T00:29:43Z</dcterms:modified>
  <cp:category/>
</cp:coreProperties>
</file>