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mc:AlternateContent xmlns:mc="http://schemas.openxmlformats.org/markup-compatibility/2006">
    <mc:Choice Requires="x15">
      <x15ac:absPath xmlns:x15ac="http://schemas.microsoft.com/office/spreadsheetml/2010/11/ac" url="Z:\企財)財政課\data - Zs-it-sv-01\data(新)\160　財政公表に関すること\060　財政状況等一覧表\R05 財政状況資料集（R4決算）\06_★重要★大至急 【0321(木)〆】令和４年度財政状況資料集の作成等について（※様式差替・修正）\"/>
    </mc:Choice>
  </mc:AlternateContent>
  <xr:revisionPtr revIDLastSave="0" documentId="13_ncr:1_{530384DF-F57D-473A-81E9-C436AAE3F080}" xr6:coauthVersionLast="45" xr6:coauthVersionMax="45" xr10:uidLastSave="{00000000-0000-0000-0000-000000000000}"/>
  <bookViews>
    <workbookView xWindow="-120" yWindow="-120" windowWidth="19440" windowHeight="15000" tabRatio="805"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BE37" i="10"/>
  <c r="AM37" i="10"/>
  <c r="U37" i="10"/>
  <c r="BE36" i="10"/>
  <c r="AM36" i="10"/>
  <c r="BE35" i="10"/>
  <c r="CO34" i="10"/>
  <c r="CO35" i="10" s="1"/>
  <c r="CO36" i="10" s="1"/>
  <c r="CO37" i="10" s="1"/>
  <c r="BW34" i="10"/>
  <c r="BW35" i="10" s="1"/>
  <c r="BW36" i="10" s="1"/>
  <c r="BW37" i="10" s="1"/>
  <c r="BW38" i="10" s="1"/>
  <c r="BW39" i="10" s="1"/>
  <c r="BW40" i="10" s="1"/>
  <c r="BW41" i="10" s="1"/>
  <c r="BE34"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alcChain>
</file>

<file path=xl/sharedStrings.xml><?xml version="1.0" encoding="utf-8"?>
<sst xmlns="http://schemas.openxmlformats.org/spreadsheetml/2006/main" count="1066" uniqueCount="597">
  <si>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</si>
  <si>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</si>
  <si>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</si>
  <si>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</si>
  <si>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</si>
  <si>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</si>
  <si>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</si>
  <si>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</si>
  <si>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</si>
  <si>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</si>
  <si>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</si>
  <si>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</si>
  <si>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</si>
  <si>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</si>
  <si>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</si>
  <si>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</si>
  <si>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</si>
  <si>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</si>
  <si>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</si>
  <si>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</si>
  <si>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</si>
  <si>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</si>
  <si>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</si>
  <si>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</si>
  <si>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</si>
  <si>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</si>
  <si>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</si>
  <si>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</si>
  <si>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</si>
  <si>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</si>
  <si>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</si>
  <si>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</si>
  <si>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</si>
  <si>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</si>
  <si>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</si>
  <si>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</si>
  <si>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</si>
  <si>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</si>
  <si>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</si>
  <si>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</si>
  <si>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</si>
  <si>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</si>
  <si>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</si>
  <si>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</si>
  <si>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</si>
  <si>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</si>
  <si>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</si>
  <si>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</si>
  <si>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</si>
  <si>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</si>
  <si>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</si>
  <si>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</si>
  <si>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</si>
  <si>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</si>
  <si>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</si>
  <si>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</si>
  <si>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</si>
  <si>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</si>
  <si>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</si>
  <si>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</si>
  <si>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</si>
  <si>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</si>
  <si>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</si>
  <si>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</si>
  <si>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</si>
  <si>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</si>
  <si>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</si>
  <si>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</si>
  <si>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</si>
  <si>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</si>
  <si>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</si>
  <si>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</si>
  <si>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</si>
  <si>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</si>
  <si>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</si>
  <si>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</si>
  <si>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</si>
  <si>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</si>
  <si>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</si>
  <si>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</si>
  <si>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</si>
  <si>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</si>
  <si>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</si>
  <si>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</si>
  <si>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</si>
  <si>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</si>
  <si>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</si>
  <si>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</si>
  <si>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</si>
  <si>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</si>
  <si>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</si>
  <si>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</si>
  <si>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</si>
  <si>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</si>
  <si>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</si>
  <si>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</si>
  <si>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</si>
  <si>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</si>
  <si>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</si>
  <si>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那覇市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</si>
  <si>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</si>
  <si>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</si>
  <si>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</si>
  <si>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</si>
  <si>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</si>
  <si>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</si>
  <si>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</si>
  <si>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</si>
  <si>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</si>
  <si>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</si>
  <si>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</si>
  <si>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</si>
  <si>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</si>
  <si>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</si>
  <si>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</si>
  <si>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</si>
  <si>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</si>
  <si>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</si>
  <si>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</si>
  <si>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</si>
  <si>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</si>
  <si>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</si>
  <si>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</si>
  <si>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</si>
  <si>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</si>
  <si>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</si>
  <si>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</si>
  <si>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</si>
  <si>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</si>
  <si>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</si>
  <si>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</si>
  <si>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</si>
  <si>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</si>
  <si>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</si>
  <si>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</si>
  <si>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</si>
  <si>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</si>
  <si>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</si>
  <si>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</si>
  <si>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</si>
  <si>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</si>
  <si>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</si>
  <si>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</si>
  <si>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</si>
  <si>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</si>
  <si>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</si>
  <si>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</si>
  <si>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</si>
  <si>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</si>
  <si>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</si>
  <si>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</si>
  <si>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</si>
  <si>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</si>
  <si>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</si>
  <si>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</si>
  <si>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</si>
  <si>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</si>
  <si>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</si>
  <si>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</si>
  <si>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</si>
  <si>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</si>
  <si>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</si>
  <si>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</si>
  <si>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</si>
  <si>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</si>
  <si>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</si>
  <si>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</si>
  <si>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</si>
  <si>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</si>
  <si>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</si>
  <si>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</si>
  <si>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</si>
  <si>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</si>
  <si>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</si>
  <si>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</si>
  <si>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</si>
  <si>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</si>
  <si>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</si>
  <si>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</si>
  <si>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</si>
  <si>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</si>
  <si>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</si>
  <si>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</si>
  <si>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</si>
  <si>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</si>
  <si>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</si>
  <si>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</si>
  <si>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</si>
  <si>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</si>
  <si>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</si>
  <si>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</si>
  <si>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</si>
  <si>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</si>
  <si>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</si>
  <si>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</si>
  <si>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</si>
  <si>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</si>
  <si>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</si>
  <si>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</si>
  <si>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</si>
  <si>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</si>
  <si>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</si>
  <si>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</si>
  <si>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</si>
  <si>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</si>
  <si>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</si>
  <si>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</si>
  <si>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</si>
  <si>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</si>
  <si>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</si>
  <si>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</si>
  <si>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</si>
  <si>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</si>
  <si>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</si>
  <si>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沖縄県那覇市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</si>
  <si>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</si>
  <si>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</si>
  <si>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</si>
  <si>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</si>
  <si>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</si>
  <si>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</si>
  <si>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</si>
  <si>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</si>
  <si>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</si>
  <si>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</si>
  <si>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</si>
  <si>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</si>
  <si>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</si>
  <si>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</si>
  <si>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</si>
  <si>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</si>
  <si>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</si>
  <si>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</si>
  <si>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</si>
  <si>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</si>
  <si>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</si>
  <si>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</si>
  <si>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</si>
  <si>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</si>
  <si>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</si>
  <si>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</si>
  <si>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</si>
  <si>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</si>
  <si>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</si>
  <si>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</si>
  <si>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</si>
  <si>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</si>
  <si>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</si>
  <si>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</si>
  <si>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</si>
  <si>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</si>
  <si>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</si>
  <si>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</si>
  <si>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</si>
  <si>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</si>
  <si>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</si>
  <si>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</si>
  <si>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</si>
  <si>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</si>
  <si>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</si>
  <si>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</si>
  <si>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</si>
  <si>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</si>
  <si>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</si>
  <si>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</si>
  <si>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</si>
  <si>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</si>
  <si>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</si>
  <si>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</si>
  <si>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</si>
  <si>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</si>
  <si>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</si>
  <si>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</si>
  <si>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</si>
  <si>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</si>
  <si>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</si>
  <si>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</si>
  <si>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</si>
  <si>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</si>
  <si>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</si>
  <si>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</si>
  <si>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</si>
  <si>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</si>
  <si>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</si>
  <si>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</si>
  <si>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</si>
  <si>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</si>
  <si>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</si>
  <si>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</si>
  <si>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</si>
  <si>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</si>
  <si>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</si>
  <si>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</si>
  <si>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</si>
  <si>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</si>
  <si>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</si>
  <si>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</si>
  <si>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</si>
  <si>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</si>
  <si>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</si>
  <si>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</si>
  <si>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</si>
  <si>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</si>
  <si>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</si>
  <si>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</si>
  <si>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</si>
  <si>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</si>
  <si>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</si>
  <si>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</si>
  <si>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</si>
  <si>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</si>
  <si>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</si>
  <si>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</si>
  <si>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</si>
  <si>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</si>
  <si>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</si>
  <si>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</si>
  <si>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</si>
  <si>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</si>
  <si>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</si>
  <si>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</si>
  <si>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</si>
  <si>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</si>
  <si>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</si>
  <si>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</si>
  <si>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</si>
  <si>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</si>
  <si>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</si>
  <si>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</si>
  <si>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</si>
  <si>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</si>
  <si>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</si>
  <si>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</si>
  <si>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</si>
  <si>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</si>
  <si>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</si>
  <si>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</si>
  <si>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</si>
  <si>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</si>
  <si>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</si>
  <si>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</si>
  <si>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</si>
  <si>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</si>
  <si>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</si>
  <si>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</si>
  <si>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</si>
  <si>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</si>
  <si>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</si>
  <si>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</si>
  <si>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</si>
  <si>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</si>
  <si>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</si>
  <si>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</si>
  <si>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</si>
  <si>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</si>
  <si>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</si>
  <si>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</si>
  <si>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</si>
  <si>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</si>
  <si>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</si>
  <si>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</si>
  <si>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</si>
  <si>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</si>
  <si>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</si>
  <si>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</si>
  <si>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</si>
  <si>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</si>
  <si>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</si>
  <si>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沖縄県那覇市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</si>
  <si>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</si>
  <si>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</si>
  <si>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</si>
  <si>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</si>
  <si>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</si>
  <si>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</si>
  <si>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</si>
  <si>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</si>
  <si>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</si>
  <si>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</si>
  <si>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</si>
  <si>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</si>
  <si>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</si>
  <si>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</si>
  <si>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</si>
  <si>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</si>
  <si>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</si>
  <si>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</si>
  <si>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</si>
  <si>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</si>
  <si>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</si>
  <si>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市街地再開発事業特別会計</t>
    <phoneticPr fontId="5"/>
  </si>
  <si>
    <t>病院事業債管理特別会計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</si>
  <si>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</si>
  <si>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</si>
  <si>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</si>
  <si>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</si>
  <si>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</si>
  <si>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</si>
  <si>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</si>
  <si>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</si>
  <si>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</si>
  <si>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</si>
  <si>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</si>
  <si>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</si>
  <si>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</si>
  <si>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</si>
  <si>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</si>
  <si>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</si>
  <si>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</si>
  <si>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</si>
  <si>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</si>
  <si>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</si>
  <si>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</si>
  <si>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</si>
  <si>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</si>
  <si>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</si>
  <si>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</si>
  <si>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</si>
  <si>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</si>
  <si>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</si>
  <si>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</si>
  <si>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</si>
  <si>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</si>
  <si>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</si>
  <si>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</si>
  <si>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</si>
  <si>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</si>
  <si>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</si>
  <si>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</si>
  <si>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</si>
  <si>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</si>
  <si>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</si>
  <si>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</si>
  <si>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</si>
  <si>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</si>
  <si>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</si>
  <si>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</si>
  <si>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</si>
  <si>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</si>
  <si>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</si>
  <si>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</si>
  <si>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</si>
  <si>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</si>
  <si>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</si>
  <si>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</si>
  <si>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</si>
  <si>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</si>
  <si>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</si>
  <si>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</si>
  <si>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</si>
  <si>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</si>
  <si>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</si>
  <si>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</si>
  <si>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</si>
  <si>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</si>
  <si>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</si>
  <si>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</si>
  <si>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</si>
  <si>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</si>
  <si>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</si>
  <si>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</si>
  <si>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</si>
  <si>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</si>
  <si>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</si>
  <si>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</si>
  <si>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</si>
  <si>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</si>
  <si>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</si>
  <si>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</si>
  <si>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</si>
  <si>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</si>
  <si>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</si>
  <si>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</si>
  <si>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</si>
  <si>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</si>
  <si>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</si>
  <si>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</si>
  <si>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</si>
  <si>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</si>
  <si>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</si>
  <si>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</si>
  <si>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</si>
  <si>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</si>
  <si>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</si>
  <si>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</si>
  <si>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</si>
  <si>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</si>
  <si>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</si>
  <si>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</si>
  <si>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</si>
  <si>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</si>
  <si>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</si>
  <si>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</si>
  <si>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</si>
  <si>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</si>
  <si>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</si>
  <si>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</si>
  <si>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</si>
  <si>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</si>
  <si>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</si>
  <si>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</si>
  <si>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</si>
  <si>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</si>
  <si>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</si>
  <si>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</si>
  <si>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</si>
  <si>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</si>
  <si>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</si>
  <si>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</si>
  <si>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</si>
  <si>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</si>
  <si>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</si>
  <si>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</si>
  <si>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</si>
  <si>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</si>
  <si>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</si>
  <si>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</si>
  <si>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</si>
  <si>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</si>
  <si>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</si>
  <si>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</si>
  <si>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</si>
  <si>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</si>
  <si>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</si>
  <si>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</si>
  <si>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</si>
  <si>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</si>
  <si>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</si>
  <si>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</si>
  <si>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</si>
  <si>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</si>
  <si>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</si>
  <si>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</si>
  <si>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</si>
  <si>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</si>
  <si>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</si>
  <si>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</si>
  <si>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</si>
  <si>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</si>
  <si>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</si>
  <si>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</si>
  <si>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</si>
  <si>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</si>
  <si>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</si>
  <si>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</si>
  <si>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</si>
  <si>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</si>
  <si>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</si>
  <si>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</si>
  <si>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</si>
  <si>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</si>
  <si>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</si>
  <si>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</si>
  <si>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</si>
  <si>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</si>
  <si>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</si>
  <si>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</si>
  <si>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</si>
  <si>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</si>
  <si>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</si>
  <si>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</si>
  <si>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</si>
  <si>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1.14</t>
  </si>
  <si>
    <t>▲ 1.20</t>
  </si>
  <si>
    <t>水道事業会計</t>
  </si>
  <si>
    <t>一般会計</t>
  </si>
  <si>
    <t>下水道事業会計</t>
  </si>
  <si>
    <t>介護保険事業特別会計</t>
  </si>
  <si>
    <t>国民健康保険事業特別会計</t>
  </si>
  <si>
    <t>後期高齢者医療特別会計</t>
  </si>
  <si>
    <t>土地区画整理事業特別会計</t>
  </si>
  <si>
    <t>母子父子寡婦福祉資金貸付事業特別会計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</si>
  <si>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</si>
  <si>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</si>
  <si>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</si>
  <si>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</si>
  <si>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</si>
  <si>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</si>
  <si>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</si>
  <si>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</si>
  <si>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沖縄県市町村自治会館管理組合</t>
    <rPh sb="0" eb="3">
      <t>オキナワケン</t>
    </rPh>
    <rPh sb="3" eb="6">
      <t>シチョウソン</t>
    </rPh>
    <rPh sb="6" eb="8">
      <t>ジチ</t>
    </rPh>
    <rPh sb="8" eb="9">
      <t>カイ</t>
    </rPh>
    <rPh sb="9" eb="10">
      <t>カン</t>
    </rPh>
    <rPh sb="10" eb="12">
      <t>カンリ</t>
    </rPh>
    <rPh sb="12" eb="14">
      <t>クミアイ</t>
    </rPh>
    <phoneticPr fontId="1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</si>
  <si>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12"/>
  </si>
  <si>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12"/>
  </si>
  <si>
    <t>那覇市・南風原町環境施設組合</t>
    <rPh sb="0" eb="3">
      <t>ナハシ</t>
    </rPh>
    <rPh sb="4" eb="7">
      <t>ハエバル</t>
    </rPh>
    <rPh sb="7" eb="8">
      <t>チョウ</t>
    </rPh>
    <rPh sb="8" eb="10">
      <t>カンキョウ</t>
    </rPh>
    <rPh sb="10" eb="12">
      <t>シセツ</t>
    </rPh>
    <rPh sb="12" eb="14">
      <t>クミアイ</t>
    </rPh>
    <phoneticPr fontId="12"/>
  </si>
  <si>
    <t>那覇港管理組合（一般会計）</t>
    <rPh sb="0" eb="3">
      <t>ナハコウ</t>
    </rPh>
    <rPh sb="3" eb="5">
      <t>カンリ</t>
    </rPh>
    <rPh sb="5" eb="7">
      <t>クミアイ</t>
    </rPh>
    <rPh sb="8" eb="10">
      <t>イッパン</t>
    </rPh>
    <rPh sb="10" eb="12">
      <t>カイケイ</t>
    </rPh>
    <phoneticPr fontId="12"/>
  </si>
  <si>
    <t>那覇港管理組合（特別会計）</t>
    <rPh sb="0" eb="3">
      <t>ナハコウ</t>
    </rPh>
    <rPh sb="3" eb="5">
      <t>カンリ</t>
    </rPh>
    <rPh sb="5" eb="7">
      <t>クミアイ</t>
    </rPh>
    <rPh sb="8" eb="10">
      <t>トクベツ</t>
    </rPh>
    <rPh sb="10" eb="12">
      <t>カイケイ</t>
    </rPh>
    <phoneticPr fontId="1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</si>
  <si>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1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</si>
  <si>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12"/>
  </si>
  <si>
    <t>泊ふ頭開発株式会社</t>
    <rPh sb="0" eb="1">
      <t>ト</t>
    </rPh>
    <rPh sb="2" eb="3">
      <t>アタマ</t>
    </rPh>
    <rPh sb="3" eb="5">
      <t>カイハツ</t>
    </rPh>
    <rPh sb="5" eb="7">
      <t>カブシキ</t>
    </rPh>
    <rPh sb="7" eb="9">
      <t>カイシャ</t>
    </rPh>
    <phoneticPr fontId="12"/>
  </si>
  <si>
    <t>那覇市土地開発公社</t>
    <rPh sb="0" eb="3">
      <t>ナハシ</t>
    </rPh>
    <rPh sb="3" eb="5">
      <t>トチ</t>
    </rPh>
    <rPh sb="5" eb="7">
      <t>カイハツ</t>
    </rPh>
    <rPh sb="7" eb="9">
      <t>コウシャ</t>
    </rPh>
    <phoneticPr fontId="12"/>
  </si>
  <si>
    <t>地方独立行政法人那覇市立病院</t>
    <rPh sb="0" eb="2">
      <t>チホウ</t>
    </rPh>
    <rPh sb="2" eb="4">
      <t>ドクリツ</t>
    </rPh>
    <rPh sb="4" eb="6">
      <t>ギョウセイ</t>
    </rPh>
    <rPh sb="6" eb="8">
      <t>ホウジン</t>
    </rPh>
    <rPh sb="8" eb="12">
      <t>ナハシリツ</t>
    </rPh>
    <rPh sb="12" eb="14">
      <t>ビョウイン</t>
    </rPh>
    <phoneticPr fontId="12"/>
  </si>
  <si>
    <t>沖縄都市モノレール株式会社</t>
    <rPh sb="0" eb="2">
      <t>オキナワ</t>
    </rPh>
    <rPh sb="2" eb="4">
      <t>トシ</t>
    </rPh>
    <rPh sb="9" eb="13">
      <t>カブシキガイシャ</t>
    </rPh>
    <phoneticPr fontId="2"/>
  </si>
  <si>
    <t>施設整備基金</t>
    <phoneticPr fontId="5"/>
  </si>
  <si>
    <t>市営住宅基金</t>
    <phoneticPr fontId="2"/>
  </si>
  <si>
    <t>地域福祉基金</t>
    <phoneticPr fontId="2"/>
  </si>
  <si>
    <t>こどものみらい応援ﾌﾟﾛｼﾞｪｸﾄ推進基金</t>
    <phoneticPr fontId="2"/>
  </si>
  <si>
    <t>ふるさとづくり基金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</si>
</sst>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8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1"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7" xfId="15" applyNumberFormat="1" applyFont="1" applyFill="1" applyBorder="1" applyAlignment="1" applyProtection="1">
      <alignment horizontal="right" vertical="center" shrinkToFit="1"/>
      <protection locked="0"/>
    </xf>
    <xf numFmtId="177" fontId="34" fillId="8" borderId="146"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0" borderId="142" xfId="14" applyNumberFormat="1" applyFont="1" applyBorder="1" applyAlignment="1" applyProtection="1">
      <alignment horizontal="right" vertical="center" shrinkToFit="1"/>
      <protection locked="0"/>
    </xf>
    <xf numFmtId="177" fontId="34" fillId="0" borderId="143"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86"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43"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2" xfId="15" applyNumberFormat="1" applyFont="1" applyBorder="1" applyAlignment="1" applyProtection="1">
      <alignment horizontal="right" vertical="center" shrinkToFit="1"/>
      <protection locked="0"/>
    </xf>
    <xf numFmtId="0" fontId="34" fillId="0" borderId="107"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0" fontId="34" fillId="0" borderId="102"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27" xfId="12" applyNumberFormat="1" applyFont="1" applyFill="1" applyBorder="1" applyAlignment="1" applyProtection="1">
      <alignment horizontal="right" vertical="center" shrinkToFit="1"/>
      <protection locked="0"/>
    </xf>
    <xf numFmtId="177" fontId="34" fillId="8" borderId="181" xfId="12" applyNumberFormat="1" applyFont="1" applyFill="1" applyBorder="1" applyAlignment="1" applyProtection="1">
      <alignment horizontal="right" vertical="center" shrinkToFit="1"/>
      <protection locked="0"/>
    </xf>
    <xf numFmtId="187" fontId="34" fillId="8" borderId="131"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8"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6"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7198-4A0B-84D5-6B33CDA53B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54685</c:v>
                </c:pt>
                <c:pt idx="1">
                  <c:v>67428</c:v>
                </c:pt>
                <c:pt idx="2">
                  <c:v>72052</c:v>
                </c:pt>
                <c:pt idx="3">
                  <c:v>58689</c:v>
                </c:pt>
                <c:pt idx="4">
                  <c:v>66716</c:v>
                </c:pt>
              </c:numCache>
            </c:numRef>
          </c:val>
          <c:smooth val="0"/>
          <c:extLst>
            <c:ext xmlns:c16="http://schemas.microsoft.com/office/drawing/2014/chart" uri="{C3380CC4-5D6E-409C-BE32-E72D297353CC}">
              <c16:uniqueId val="{00000001-7198-4A0B-84D5-6B33CDA53B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6.49</c:v>
                </c:pt>
                <c:pt idx="1">
                  <c:v>5.34</c:v>
                </c:pt>
                <c:pt idx="2">
                  <c:v>11.3</c:v>
                </c:pt>
                <c:pt idx="3">
                  <c:v>8.74</c:v>
                </c:pt>
                <c:pt idx="4">
                  <c:v>10.29</c:v>
                </c:pt>
              </c:numCache>
            </c:numRef>
          </c:val>
          <c:extLst>
            <c:ext xmlns:c16="http://schemas.microsoft.com/office/drawing/2014/chart" uri="{C3380CC4-5D6E-409C-BE32-E72D297353CC}">
              <c16:uniqueId val="{00000000-E636-4AEC-94D6-A5A2F2E188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7.88</c:v>
                </c:pt>
                <c:pt idx="1">
                  <c:v>7.66</c:v>
                </c:pt>
                <c:pt idx="2">
                  <c:v>4.34</c:v>
                </c:pt>
                <c:pt idx="3">
                  <c:v>8.77</c:v>
                </c:pt>
                <c:pt idx="4">
                  <c:v>8.8800000000000008</c:v>
                </c:pt>
              </c:numCache>
            </c:numRef>
          </c:val>
          <c:extLst>
            <c:ext xmlns:c16="http://schemas.microsoft.com/office/drawing/2014/chart" uri="{C3380CC4-5D6E-409C-BE32-E72D297353CC}">
              <c16:uniqueId val="{00000001-E636-4AEC-94D6-A5A2F2E188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-1.1399999999999999</c:v>
                </c:pt>
                <c:pt idx="1">
                  <c:v>-1.2</c:v>
                </c:pt>
                <c:pt idx="2">
                  <c:v>3</c:v>
                </c:pt>
                <c:pt idx="3">
                  <c:v>4.2</c:v>
                </c:pt>
                <c:pt idx="4">
                  <c:v>1.43</c:v>
                </c:pt>
              </c:numCache>
            </c:numRef>
          </c:val>
          <c:smooth val="0"/>
          <c:extLst>
            <c:ext xmlns:c16="http://schemas.microsoft.com/office/drawing/2014/chart" uri="{C3380CC4-5D6E-409C-BE32-E72D297353CC}">
              <c16:uniqueId val="{00000002-E636-4AEC-94D6-A5A2F2E188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D42-471F-A457-147CCF3A95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42-471F-A457-147CCF3A95F9}"/>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D42-471F-A457-147CCF3A95F9}"/>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D42-471F-A457-147CCF3A95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6D42-471F-A457-147CCF3A95F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0.42</c:v>
                </c:pt>
                <c:pt idx="2">
                  <c:v>#N/A</c:v>
                </c:pt>
                <c:pt idx="3">
                  <c:v>0.71</c:v>
                </c:pt>
                <c:pt idx="4">
                  <c:v>#N/A</c:v>
                </c:pt>
                <c:pt idx="5">
                  <c:v>7.0000000000000007E-2</c:v>
                </c:pt>
                <c:pt idx="6">
                  <c:v>#N/A</c:v>
                </c:pt>
                <c:pt idx="7">
                  <c:v>0.08</c:v>
                </c:pt>
                <c:pt idx="8">
                  <c:v>#N/A</c:v>
                </c:pt>
                <c:pt idx="9">
                  <c:v>0.13</c:v>
                </c:pt>
              </c:numCache>
            </c:numRef>
          </c:val>
          <c:extLst>
            <c:ext xmlns:c16="http://schemas.microsoft.com/office/drawing/2014/chart" uri="{C3380CC4-5D6E-409C-BE32-E72D297353CC}">
              <c16:uniqueId val="{00000005-6D42-471F-A457-147CCF3A95F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1.31</c:v>
                </c:pt>
                <c:pt idx="2">
                  <c:v>#N/A</c:v>
                </c:pt>
                <c:pt idx="3">
                  <c:v>0.97</c:v>
                </c:pt>
                <c:pt idx="4">
                  <c:v>#N/A</c:v>
                </c:pt>
                <c:pt idx="5">
                  <c:v>1.61</c:v>
                </c:pt>
                <c:pt idx="6">
                  <c:v>#N/A</c:v>
                </c:pt>
                <c:pt idx="7">
                  <c:v>1.48</c:v>
                </c:pt>
                <c:pt idx="8">
                  <c:v>#N/A</c:v>
                </c:pt>
                <c:pt idx="9">
                  <c:v>1.31</c:v>
                </c:pt>
              </c:numCache>
            </c:numRef>
          </c:val>
          <c:extLst>
            <c:ext xmlns:c16="http://schemas.microsoft.com/office/drawing/2014/chart" uri="{C3380CC4-5D6E-409C-BE32-E72D297353CC}">
              <c16:uniqueId val="{00000006-6D42-471F-A457-147CCF3A95F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5.51</c:v>
                </c:pt>
                <c:pt idx="2">
                  <c:v>#N/A</c:v>
                </c:pt>
                <c:pt idx="3">
                  <c:v>6.25</c:v>
                </c:pt>
                <c:pt idx="4">
                  <c:v>#N/A</c:v>
                </c:pt>
                <c:pt idx="5">
                  <c:v>6.31</c:v>
                </c:pt>
                <c:pt idx="6">
                  <c:v>#N/A</c:v>
                </c:pt>
                <c:pt idx="7">
                  <c:v>6.11</c:v>
                </c:pt>
                <c:pt idx="8">
                  <c:v>#N/A</c:v>
                </c:pt>
                <c:pt idx="9">
                  <c:v>6.35</c:v>
                </c:pt>
              </c:numCache>
            </c:numRef>
          </c:val>
          <c:extLst>
            <c:ext xmlns:c16="http://schemas.microsoft.com/office/drawing/2014/chart" uri="{C3380CC4-5D6E-409C-BE32-E72D297353CC}">
              <c16:uniqueId val="{00000007-6D42-471F-A457-147CCF3A95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6.48</c:v>
                </c:pt>
                <c:pt idx="2">
                  <c:v>#N/A</c:v>
                </c:pt>
                <c:pt idx="3">
                  <c:v>5.33</c:v>
                </c:pt>
                <c:pt idx="4">
                  <c:v>#N/A</c:v>
                </c:pt>
                <c:pt idx="5">
                  <c:v>11.29</c:v>
                </c:pt>
                <c:pt idx="6">
                  <c:v>#N/A</c:v>
                </c:pt>
                <c:pt idx="7">
                  <c:v>8.73</c:v>
                </c:pt>
                <c:pt idx="8">
                  <c:v>#N/A</c:v>
                </c:pt>
                <c:pt idx="9">
                  <c:v>10.28</c:v>
                </c:pt>
              </c:numCache>
            </c:numRef>
          </c:val>
          <c:extLst>
            <c:ext xmlns:c16="http://schemas.microsoft.com/office/drawing/2014/chart" uri="{C3380CC4-5D6E-409C-BE32-E72D297353CC}">
              <c16:uniqueId val="{00000008-6D42-471F-A457-147CCF3A95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17.34</c:v>
                </c:pt>
                <c:pt idx="2">
                  <c:v>#N/A</c:v>
                </c:pt>
                <c:pt idx="3">
                  <c:v>17.760000000000002</c:v>
                </c:pt>
                <c:pt idx="4">
                  <c:v>#N/A</c:v>
                </c:pt>
                <c:pt idx="5">
                  <c:v>16.48</c:v>
                </c:pt>
                <c:pt idx="6">
                  <c:v>#N/A</c:v>
                </c:pt>
                <c:pt idx="7">
                  <c:v>13.36</c:v>
                </c:pt>
                <c:pt idx="8">
                  <c:v>#N/A</c:v>
                </c:pt>
                <c:pt idx="9">
                  <c:v>13.1</c:v>
                </c:pt>
              </c:numCache>
            </c:numRef>
          </c:val>
          <c:extLst>
            <c:ext xmlns:c16="http://schemas.microsoft.com/office/drawing/2014/chart" uri="{C3380CC4-5D6E-409C-BE32-E72D297353CC}">
              <c16:uniqueId val="{00000009-6D42-471F-A457-147CCF3A95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7760</c:v>
                </c:pt>
                <c:pt idx="5">
                  <c:v>7758</c:v>
                </c:pt>
                <c:pt idx="8">
                  <c:v>7321</c:v>
                </c:pt>
                <c:pt idx="11">
                  <c:v>7517</c:v>
                </c:pt>
                <c:pt idx="14">
                  <c:v>7445</c:v>
                </c:pt>
              </c:numCache>
            </c:numRef>
          </c:val>
          <c:extLst>
            <c:ext xmlns:c16="http://schemas.microsoft.com/office/drawing/2014/chart" uri="{C3380CC4-5D6E-409C-BE32-E72D297353CC}">
              <c16:uniqueId val="{00000000-F6A5-4F0E-B82E-C4EDE06B20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A5-4F0E-B82E-C4EDE06B20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263</c:v>
                </c:pt>
                <c:pt idx="3">
                  <c:v>238</c:v>
                </c:pt>
                <c:pt idx="6">
                  <c:v>211</c:v>
                </c:pt>
                <c:pt idx="9">
                  <c:v>182</c:v>
                </c:pt>
                <c:pt idx="12">
                  <c:v>140</c:v>
                </c:pt>
              </c:numCache>
            </c:numRef>
          </c:val>
          <c:extLst>
            <c:ext xmlns:c16="http://schemas.microsoft.com/office/drawing/2014/chart" uri="{C3380CC4-5D6E-409C-BE32-E72D297353CC}">
              <c16:uniqueId val="{00000002-F6A5-4F0E-B82E-C4EDE06B20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850</c:v>
                </c:pt>
                <c:pt idx="3">
                  <c:v>697</c:v>
                </c:pt>
                <c:pt idx="6">
                  <c:v>376</c:v>
                </c:pt>
                <c:pt idx="9">
                  <c:v>279</c:v>
                </c:pt>
                <c:pt idx="12">
                  <c:v>273</c:v>
                </c:pt>
              </c:numCache>
            </c:numRef>
          </c:val>
          <c:extLst>
            <c:ext xmlns:c16="http://schemas.microsoft.com/office/drawing/2014/chart" uri="{C3380CC4-5D6E-409C-BE32-E72D297353CC}">
              <c16:uniqueId val="{00000003-F6A5-4F0E-B82E-C4EDE06B20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730</c:v>
                </c:pt>
                <c:pt idx="3">
                  <c:v>651</c:v>
                </c:pt>
                <c:pt idx="6">
                  <c:v>595</c:v>
                </c:pt>
                <c:pt idx="9">
                  <c:v>610</c:v>
                </c:pt>
                <c:pt idx="12">
                  <c:v>620</c:v>
                </c:pt>
              </c:numCache>
            </c:numRef>
          </c:val>
          <c:extLst>
            <c:ext xmlns:c16="http://schemas.microsoft.com/office/drawing/2014/chart" uri="{C3380CC4-5D6E-409C-BE32-E72D297353CC}">
              <c16:uniqueId val="{00000004-F6A5-4F0E-B82E-C4EDE06B20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A5-4F0E-B82E-C4EDE06B20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A5-4F0E-B82E-C4EDE06B20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12636</c:v>
                </c:pt>
                <c:pt idx="3">
                  <c:v>12062</c:v>
                </c:pt>
                <c:pt idx="6">
                  <c:v>11787</c:v>
                </c:pt>
                <c:pt idx="9">
                  <c:v>11624</c:v>
                </c:pt>
                <c:pt idx="12">
                  <c:v>12959</c:v>
                </c:pt>
              </c:numCache>
            </c:numRef>
          </c:val>
          <c:extLst>
            <c:ext xmlns:c16="http://schemas.microsoft.com/office/drawing/2014/chart" uri="{C3380CC4-5D6E-409C-BE32-E72D297353CC}">
              <c16:uniqueId val="{00000007-F6A5-4F0E-B82E-C4EDE06B20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6719</c:v>
                </c:pt>
                <c:pt idx="2">
                  <c:v>#N/A</c:v>
                </c:pt>
                <c:pt idx="3">
                  <c:v>#N/A</c:v>
                </c:pt>
                <c:pt idx="4">
                  <c:v>5890</c:v>
                </c:pt>
                <c:pt idx="5">
                  <c:v>#N/A</c:v>
                </c:pt>
                <c:pt idx="6">
                  <c:v>#N/A</c:v>
                </c:pt>
                <c:pt idx="7">
                  <c:v>5648</c:v>
                </c:pt>
                <c:pt idx="8">
                  <c:v>#N/A</c:v>
                </c:pt>
                <c:pt idx="9">
                  <c:v>#N/A</c:v>
                </c:pt>
                <c:pt idx="10">
                  <c:v>5178</c:v>
                </c:pt>
                <c:pt idx="11">
                  <c:v>#N/A</c:v>
                </c:pt>
                <c:pt idx="12">
                  <c:v>#N/A</c:v>
                </c:pt>
                <c:pt idx="13">
                  <c:v>6547</c:v>
                </c:pt>
                <c:pt idx="14">
                  <c:v>#N/A</c:v>
                </c:pt>
              </c:numCache>
            </c:numRef>
          </c:val>
          <c:smooth val="0"/>
          <c:extLst>
            <c:ext xmlns:c16="http://schemas.microsoft.com/office/drawing/2014/chart" uri="{C3380CC4-5D6E-409C-BE32-E72D297353CC}">
              <c16:uniqueId val="{00000008-F6A5-4F0E-B82E-C4EDE06B20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78441</c:v>
                </c:pt>
                <c:pt idx="5">
                  <c:v>79149</c:v>
                </c:pt>
                <c:pt idx="8">
                  <c:v>81430</c:v>
                </c:pt>
                <c:pt idx="11">
                  <c:v>82302</c:v>
                </c:pt>
                <c:pt idx="14">
                  <c:v>79854</c:v>
                </c:pt>
              </c:numCache>
            </c:numRef>
          </c:val>
          <c:extLst>
            <c:ext xmlns:c16="http://schemas.microsoft.com/office/drawing/2014/chart" uri="{C3380CC4-5D6E-409C-BE32-E72D297353CC}">
              <c16:uniqueId val="{00000000-0F6B-407F-B1A1-109BC5CA0F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19998</c:v>
                </c:pt>
                <c:pt idx="5">
                  <c:v>19785</c:v>
                </c:pt>
                <c:pt idx="8">
                  <c:v>19613</c:v>
                </c:pt>
                <c:pt idx="11">
                  <c:v>19893</c:v>
                </c:pt>
                <c:pt idx="14">
                  <c:v>20389</c:v>
                </c:pt>
              </c:numCache>
            </c:numRef>
          </c:val>
          <c:extLst>
            <c:ext xmlns:c16="http://schemas.microsoft.com/office/drawing/2014/chart" uri="{C3380CC4-5D6E-409C-BE32-E72D297353CC}">
              <c16:uniqueId val="{00000001-0F6B-407F-B1A1-109BC5CA0F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18158</c:v>
                </c:pt>
                <c:pt idx="5">
                  <c:v>21021</c:v>
                </c:pt>
                <c:pt idx="8">
                  <c:v>18871</c:v>
                </c:pt>
                <c:pt idx="11">
                  <c:v>24551</c:v>
                </c:pt>
                <c:pt idx="14">
                  <c:v>25790</c:v>
                </c:pt>
              </c:numCache>
            </c:numRef>
          </c:val>
          <c:extLst>
            <c:ext xmlns:c16="http://schemas.microsoft.com/office/drawing/2014/chart" uri="{C3380CC4-5D6E-409C-BE32-E72D297353CC}">
              <c16:uniqueId val="{00000002-0F6B-407F-B1A1-109BC5CA0F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6B-407F-B1A1-109BC5CA0F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6B-407F-B1A1-109BC5CA0F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3</c:v>
                </c:pt>
                <c:pt idx="6">
                  <c:v>2</c:v>
                </c:pt>
                <c:pt idx="9">
                  <c:v>0</c:v>
                </c:pt>
                <c:pt idx="12">
                  <c:v>5</c:v>
                </c:pt>
              </c:numCache>
            </c:numRef>
          </c:val>
          <c:extLst>
            <c:ext xmlns:c16="http://schemas.microsoft.com/office/drawing/2014/chart" uri="{C3380CC4-5D6E-409C-BE32-E72D297353CC}">
              <c16:uniqueId val="{00000005-0F6B-407F-B1A1-109BC5CA0F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15080</c:v>
                </c:pt>
                <c:pt idx="3">
                  <c:v>14853</c:v>
                </c:pt>
                <c:pt idx="6">
                  <c:v>14214</c:v>
                </c:pt>
                <c:pt idx="9">
                  <c:v>13543</c:v>
                </c:pt>
                <c:pt idx="12">
                  <c:v>13121</c:v>
                </c:pt>
              </c:numCache>
            </c:numRef>
          </c:val>
          <c:extLst>
            <c:ext xmlns:c16="http://schemas.microsoft.com/office/drawing/2014/chart" uri="{C3380CC4-5D6E-409C-BE32-E72D297353CC}">
              <c16:uniqueId val="{00000006-0F6B-407F-B1A1-109BC5CA0F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5371</c:v>
                </c:pt>
                <c:pt idx="3">
                  <c:v>4815</c:v>
                </c:pt>
                <c:pt idx="6">
                  <c:v>4714</c:v>
                </c:pt>
                <c:pt idx="9">
                  <c:v>4377</c:v>
                </c:pt>
                <c:pt idx="12">
                  <c:v>3892</c:v>
                </c:pt>
              </c:numCache>
            </c:numRef>
          </c:val>
          <c:extLst>
            <c:ext xmlns:c16="http://schemas.microsoft.com/office/drawing/2014/chart" uri="{C3380CC4-5D6E-409C-BE32-E72D297353CC}">
              <c16:uniqueId val="{00000007-0F6B-407F-B1A1-109BC5CA0F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7462</c:v>
                </c:pt>
                <c:pt idx="3">
                  <c:v>7242</c:v>
                </c:pt>
                <c:pt idx="6">
                  <c:v>6912</c:v>
                </c:pt>
                <c:pt idx="9">
                  <c:v>7004</c:v>
                </c:pt>
                <c:pt idx="12">
                  <c:v>6258</c:v>
                </c:pt>
              </c:numCache>
            </c:numRef>
          </c:val>
          <c:extLst>
            <c:ext xmlns:c16="http://schemas.microsoft.com/office/drawing/2014/chart" uri="{C3380CC4-5D6E-409C-BE32-E72D297353CC}">
              <c16:uniqueId val="{00000008-0F6B-407F-B1A1-109BC5CA0F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890</c:v>
                </c:pt>
                <c:pt idx="3">
                  <c:v>669</c:v>
                </c:pt>
                <c:pt idx="6">
                  <c:v>471</c:v>
                </c:pt>
                <c:pt idx="9">
                  <c:v>297</c:v>
                </c:pt>
                <c:pt idx="12">
                  <c:v>161</c:v>
                </c:pt>
              </c:numCache>
            </c:numRef>
          </c:val>
          <c:extLst>
            <c:ext xmlns:c16="http://schemas.microsoft.com/office/drawing/2014/chart" uri="{C3380CC4-5D6E-409C-BE32-E72D297353CC}">
              <c16:uniqueId val="{00000009-0F6B-407F-B1A1-109BC5CA0F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134136</c:v>
                </c:pt>
                <c:pt idx="3">
                  <c:v>133436</c:v>
                </c:pt>
                <c:pt idx="6">
                  <c:v>136123</c:v>
                </c:pt>
                <c:pt idx="9">
                  <c:v>137114</c:v>
                </c:pt>
                <c:pt idx="12">
                  <c:v>133174</c:v>
                </c:pt>
              </c:numCache>
            </c:numRef>
          </c:val>
          <c:extLst>
            <c:ext xmlns:c16="http://schemas.microsoft.com/office/drawing/2014/chart" uri="{C3380CC4-5D6E-409C-BE32-E72D297353CC}">
              <c16:uniqueId val="{0000000A-0F6B-407F-B1A1-109BC5CA0F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46343</c:v>
                </c:pt>
                <c:pt idx="2">
                  <c:v>#N/A</c:v>
                </c:pt>
                <c:pt idx="3">
                  <c:v>#N/A</c:v>
                </c:pt>
                <c:pt idx="4">
                  <c:v>41064</c:v>
                </c:pt>
                <c:pt idx="5">
                  <c:v>#N/A</c:v>
                </c:pt>
                <c:pt idx="6">
                  <c:v>#N/A</c:v>
                </c:pt>
                <c:pt idx="7">
                  <c:v>42521</c:v>
                </c:pt>
                <c:pt idx="8">
                  <c:v>#N/A</c:v>
                </c:pt>
                <c:pt idx="9">
                  <c:v>#N/A</c:v>
                </c:pt>
                <c:pt idx="10">
                  <c:v>35590</c:v>
                </c:pt>
                <c:pt idx="11">
                  <c:v>#N/A</c:v>
                </c:pt>
                <c:pt idx="12">
                  <c:v>#N/A</c:v>
                </c:pt>
                <c:pt idx="13">
                  <c:v>30578</c:v>
                </c:pt>
                <c:pt idx="14">
                  <c:v>#N/A</c:v>
                </c:pt>
              </c:numCache>
            </c:numRef>
          </c:val>
          <c:smooth val="0"/>
          <c:extLst>
            <c:ext xmlns:c16="http://schemas.microsoft.com/office/drawing/2014/chart" uri="{C3380CC4-5D6E-409C-BE32-E72D297353CC}">
              <c16:uniqueId val="{0000000B-0F6B-407F-B1A1-109BC5CA0F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3105</c:v>
                </c:pt>
                <c:pt idx="1">
                  <c:v>6500</c:v>
                </c:pt>
                <c:pt idx="2">
                  <c:v>6499</c:v>
                </c:pt>
              </c:numCache>
            </c:numRef>
          </c:val>
          <c:extLst>
            <c:ext xmlns:c16="http://schemas.microsoft.com/office/drawing/2014/chart" uri="{C3380CC4-5D6E-409C-BE32-E72D297353CC}">
              <c16:uniqueId val="{00000000-7B48-4A81-A42A-34064D45F2F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5322</c:v>
                </c:pt>
                <c:pt idx="1">
                  <c:v>7202</c:v>
                </c:pt>
                <c:pt idx="2">
                  <c:v>9508</c:v>
                </c:pt>
              </c:numCache>
            </c:numRef>
          </c:val>
          <c:extLst>
            <c:ext xmlns:c16="http://schemas.microsoft.com/office/drawing/2014/chart" uri="{C3380CC4-5D6E-409C-BE32-E72D297353CC}">
              <c16:uniqueId val="{00000001-7B48-4A81-A42A-34064D45F2F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8238</c:v>
                </c:pt>
                <c:pt idx="1">
                  <c:v>8074</c:v>
                </c:pt>
                <c:pt idx="2">
                  <c:v>6579</c:v>
                </c:pt>
              </c:numCache>
            </c:numRef>
          </c:val>
          <c:extLst>
            <c:ext xmlns:c16="http://schemas.microsoft.com/office/drawing/2014/chart" uri="{C3380CC4-5D6E-409C-BE32-E72D297353CC}">
              <c16:uniqueId val="{00000002-7B48-4A81-A42A-34064D45F2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地方債の元利償還金等が</a:t>
          </a:r>
          <a:r>
            <a:rPr kumimoji="1" lang="en-US" altLang="ja-JP" sz="1400">
              <a:latin typeface="ＭＳ ゴシック" pitchFamily="49" charset="-128"/>
              <a:ea typeface="ＭＳ ゴシック" pitchFamily="49" charset="-128"/>
            </a:rPr>
            <a:t>1,336</a:t>
          </a:r>
          <a:r>
            <a:rPr kumimoji="1" lang="ja-JP" altLang="en-US" sz="1400">
              <a:latin typeface="ＭＳ ゴシック" pitchFamily="49" charset="-128"/>
              <a:ea typeface="ＭＳ ゴシック" pitchFamily="49" charset="-128"/>
            </a:rPr>
            <a:t>百万円増となったのは、元利償還金の算出額から控除される繰上償還額が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円であったため、結果として償還金が増加したことによる。今後、新市民会館建設、市立病院の建替により、元利償還金の増加が想定され、元金償還額範囲内での起債を行うなど、地方債発行抑制に努め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地方債の現在高が前年比</a:t>
          </a:r>
          <a:r>
            <a:rPr kumimoji="1" lang="en-US" altLang="ja-JP" sz="1400">
              <a:latin typeface="ＭＳ ゴシック" pitchFamily="49" charset="-128"/>
              <a:ea typeface="ＭＳ ゴシック" pitchFamily="49" charset="-128"/>
            </a:rPr>
            <a:t>3,939</a:t>
          </a:r>
          <a:r>
            <a:rPr kumimoji="1" lang="ja-JP" altLang="en-US" sz="1400">
              <a:latin typeface="ＭＳ ゴシック" pitchFamily="49" charset="-128"/>
              <a:ea typeface="ＭＳ ゴシック" pitchFamily="49" charset="-128"/>
            </a:rPr>
            <a:t>百万円減となった。これは、市立病院の償還が今後増えるため償還額を平準化するため新規発行を抑制したためである。</a:t>
          </a:r>
        </a:p>
        <a:p>
          <a:r>
            <a:rPr kumimoji="1" lang="ja-JP" altLang="en-US" sz="1400">
              <a:latin typeface="ＭＳ ゴシック" pitchFamily="49" charset="-128"/>
              <a:ea typeface="ＭＳ ゴシック" pitchFamily="49" charset="-128"/>
            </a:rPr>
            <a:t>　今後は新市民会館建設、市立病院の建替事業による地方債残高増から、比率上昇が予想されるため、事業厳選による地方債発行額抑制や充当可能基金積立金増など財源確保対策を図る。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66F4555E-5644-442F-8A69-F02F79D71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F25F613-5EF9-4BAB-9CF1-5140C2302BC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25B8DC3-8120-4295-AB41-18B304CB94FC}"/>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2E6BF89A-DF7D-4997-B2BA-DCF198A0C371}"/>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88101FD-B25D-4D53-85CF-0DF4AE33A78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364AAE9C-1C27-453D-B4B8-C1DBD316C291}"/>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3BD7DEAB-4B1B-476A-BCA3-85CEE3ECC0F1}"/>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沖縄県那覇市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F991A87-0D54-44EE-A931-D6D77626438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7D710A3B-25C2-45A6-AE58-15C0EDF3B9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9D0593F-32BA-4347-AEC3-92ECDB1E74FD}"/>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BE0BB245-9F5B-44B9-8996-32A9BE8C866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税、地方消費税交付金、決算剰余金等は増加したものの、地方交付税等の減もあり、財政調整基金の残高は令和３年度とほぼ同額となった。減債基金については建設事業完了により廃止した新市民会館建設基金の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百万円を含め、今後の起債償還に充てるため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一方で、新真和志支所複合施設建設事業に伴い施設整備基金を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百万円取崩したこと等により、基金全体では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生活保護費、障害福祉サービス等給付費、児童手当支給費など扶助費の増や、老朽化した公共施設の更新のため、減少傾向に転じる恐れがある。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今後も事業の見直しや必要経費の適正化を行い、歳出削減できるよう努める。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901F172-6297-49D1-9013-4636B4DA92F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627869A3-7CB5-4221-A2D3-4129B629B24F}"/>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70875AA5-1ECA-401A-905A-C78039AFC93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施設整備基金：那覇市有の施設（建物及びそれに付随するものに限る。）の整備資金に充てるための基金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市営住宅基金：那覇市営住宅及び共同施設の円滑な運営に資するための基金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地域福祉基金：地域における在宅福祉、健康及び生きがいづくり、民間活動の活発化等の施策を推進することにより高齢者等の保健福祉の向上を図るための基金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こどものみらい応援ﾌﾟﾛｼﾞｪｸﾄ推進基金：こどもの貧困対策を推進する事業の実施に資するための基金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ふるさとづくり基金：那覇市総合計画基本構想において示すまちづくりの将来像である「なはで暮らし、働き、育てよう！笑顔広がる元気なまち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NAHA</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～みんなでつなごう市民力～」の実現に資するための基金。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主に新真和志支所複合施設建設事業等に伴う基金取崩しによる減。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適宜、目的に沿った基金利用および取崩しを行い活用していく。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F9E984C2-E231-4E06-9092-758DFE80121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906331F9-1288-4C07-8E3A-E45F3A1C5835}"/>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29BD0452-9E5C-44FD-A7B0-86710C6DE65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令和３年度とほぼ同額（百万円の減）となっている。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コロナ禍の長期化や原油価格・物価高騰の影響を受けた市民生活や地域経済への支援など新たな財政需要が想定され、収支不足の際は基金を取り崩して対応する見込みである。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8E3934E-C6B6-4D03-9D0A-2F2F5DC9D0F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3BB394E-0F25-4E18-A1C9-EE7AED13966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0834917-516D-4841-AFAC-C705864BFBE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建設事業完了により廃止した新市民会館建設基金の残高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百万円を含め、今後の起債償還に充てるための積み立てを行ったことにより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公債費（元金）償還の財源として基金を取り崩して対応する見込みである。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5EE5AEC5-5921-4D48-A22A-CF22131D7F4E}"/>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8FCA6D9-DD9C-4E4C-B98E-99653022870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9E1DEFA-5B7A-4924-B1B8-A7CE902FAEA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EF09571-5159-4F44-A0E6-CD06BE7BC89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8BE43AC-ADAA-4360-98A5-1490D3A62FA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096B78D-634D-4796-802B-37A9CB6F3A0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C055066-9F55-476A-94F2-31386132088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559E91C-03E3-4B0C-8644-9A119ABBC96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B8AE7EC-BD5F-4C18-B3B6-79DF06D81AC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47DAE86-FE7D-4508-92E4-822E506C1C9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CA50044-D74F-41FF-A2EB-3A7F1C1203C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317,030
311,364
41.42
187,068,826
178,547,046
7,525,071
73,164,034
132,712,577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9A9A9D8-329D-447A-9D6C-03C0A5B2BE2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E857C2A-8873-4B6F-BFBB-A66850EE18C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391BC54-AA98-47B2-BCBD-258BBB65AFE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81E0DFB-6F9F-443F-BB43-E5F4C8424A0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A1A83E9-FAC0-464F-993E-81FA5C9F69D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A368BAE-1942-4FD8-948B-C05635332CA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B6BD9EA-DAAF-471F-AEA6-655157AB4B4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48AF737-5F90-4960-88DA-9C7E3133E70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B28E450-A543-42ED-B918-7E61B5D34DC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A9DFB69-B98F-4C8B-8883-F1E9E87BBA3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A7F57AD-686D-41D1-B8E6-D44BC9EB8F6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23F90E5-980F-4AD1-A1B8-A5041AB2133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9646A3F-746D-46E2-A82C-1A68C4FC1EE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C568F2F-A85B-4B59-A43F-31C68C00A97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416ECDB-B0C7-449C-B950-C6508EB5BB4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27EB0D0-7C92-451C-BDDF-732ED1B48D8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141F37E-7140-4AE2-BA18-A2D69BF8ABF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8B60C64-A854-46F9-83A7-B5CC284690B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6D71C9D-6070-4868-A9D4-CF222DCE9B5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3EE4C84-70DA-4D36-B7C4-E9EFE85D370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33A973B-C7E5-4006-B5F6-D6E2FC76A24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368F603-EC99-4B1D-8735-2B1B9D9C851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63AF115-A01B-426D-A0F3-729BE46B642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1594548-BABB-4798-9456-ABD4BF3790D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1CDE3A1-C82C-4204-8A44-F2FBE7EE1C7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8867262-F7C2-4A1C-B5A5-D69827F734F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C2E79B5-A3E0-4C68-A84F-B1AA0EA12ED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E801B47-798B-4558-A253-38B4692CB05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9221154-9441-4ED0-9492-6D410E1C9F1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1A4E69D-1C67-425C-829B-25F3EE9DDB5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D46C5ED-DEFC-43B2-9F6A-624553CF2A8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5DAAB44-31D5-4442-987D-B16723A5BD8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00BD10A-0BAD-4878-B3C1-6F1D8341B7C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04A481C-0E0A-4104-9F4D-0612ADBE7A5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FD126D8-9596-43E8-8729-FA7744E7518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7099878-E43B-4494-B257-F76CA0C47AA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7879EFE-2437-423A-AED7-F09BC782CD0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財政力指数は、近年上昇をしておりＨ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年度からは類似団体を上回っている。基準財政収入額および需要額ともに前年度比で伸びているが、市税の増などにより需要額の伸び率を収入額の伸び率が上回ったため、財政力指数は前年度より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ポイント増となった。引き続き、歳入確保および歳出削減に努める。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53AC43E-D38B-4FD2-83D6-40B2978DEA2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AB7918D-EB35-402E-9D6E-B51E8BAB9979}"/>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E3045EA9-6638-45AE-9D56-30DC2708733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FD5029B5-260F-44A8-930F-809E38987CE4}"/>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73ACB714-3D48-4127-904F-0D66BF4E425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1045AE40-C4C7-4F69-8B5D-31BBB9F662F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6C5B6D79-7421-434A-9546-EC49D1A4CAF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88D5C178-0892-4358-83A0-68E5068C65B7}"/>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A92AFCF6-DD33-41BC-9898-1CA6DC8BD03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9D76BD67-582F-4B36-866F-E937CECBD433}"/>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8870BBF4-6912-4543-A47F-A5F83074FC0B}"/>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917DC485-22AA-4DF5-BA00-74BB69FA050B}"/>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AEB10857-C51E-4289-B00D-3F463464F57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A81836BC-F9AD-48EF-A6A7-8A7D9F1D3EF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52EE92B7-0768-43BB-B960-7CA6E86E53B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E6E24200-CA11-4A0A-8714-86A1B45E79E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232A9475-69C7-4FA8-9CEB-2F4B8C089D7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7A027EDB-47C5-431A-BC70-7F94E176E2B4}"/>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7C824C95-21DF-4C39-A41F-4ECCDFB95AB8}"/>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BF519D3C-10FB-46F3-B913-63A20E8671F2}"/>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FA805608-C395-47AB-810D-89A1AF294E06}"/>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D5AD023D-9FA5-40FD-BCDE-68138AEEC85A}"/>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a:extLst>
            <a:ext uri="{FF2B5EF4-FFF2-40B4-BE49-F238E27FC236}">
              <a16:creationId xmlns:a16="http://schemas.microsoft.com/office/drawing/2014/main" id="{D8C08AE1-E18D-4E82-B591-388C39129389}"/>
            </a:ext>
          </a:extLst>
        </xdr:cNvPr>
        <xdr:cNvCxnSpPr/>
      </xdr:nvCxnSpPr>
      <xdr:spPr>
        <a:xfrm flipV="1">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CDF914AF-6510-49D8-8494-B6B1DBF3ED9D}"/>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1745E278-B098-463A-B72A-10F6888CCD41}"/>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28DC8653-6202-48F7-B2DF-ED93F2AEEC7F}"/>
            </a:ext>
          </a:extLst>
        </xdr:cNvPr>
        <xdr:cNvCxnSpPr/>
      </xdr:nvCxnSpPr>
      <xdr:spPr>
        <a:xfrm>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7AD6FDA3-7442-42F5-BE64-A9D49728AFA7}"/>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F5DBCD95-3508-4A60-99EB-9D7BB194FCEE}"/>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BB83A870-B151-4A23-AA61-64BC186DA1A0}"/>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BACE679C-9EFF-42A3-B562-C41A4B86EE63}"/>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324E9B3A-1058-4EF7-AC4C-7A1FF033CB1A}"/>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7A62D8EC-1D56-4C0F-836B-4B14D14C2717}"/>
            </a:ext>
          </a:extLst>
        </xdr:cNvPr>
        <xdr:cNvCxnSpPr/>
      </xdr:nvCxnSpPr>
      <xdr:spPr>
        <a:xfrm flipV="1">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29CB2B70-08EE-4CA9-8E7A-B24183670A99}"/>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6706C58A-D469-4850-87CA-2588390185DE}"/>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484297E4-CBD0-48A2-A291-E126E11B6C68}"/>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3B410695-96B9-4230-A36D-4ED3CCBC59C6}"/>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98716FC-96B8-464F-BC23-48994D658F8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E13615A-8D5B-43C1-A5AF-9F3DC689C83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39DAA20-9833-426B-89F4-6BCE56C4CEB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F33136EA-0377-448A-8D0B-0468622305D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813A97A1-5D84-4DBA-A904-EA05E263A94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4D41B7DF-4254-4AA1-9387-0309261F8136}"/>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a:extLst>
            <a:ext uri="{FF2B5EF4-FFF2-40B4-BE49-F238E27FC236}">
              <a16:creationId xmlns:a16="http://schemas.microsoft.com/office/drawing/2014/main" id="{B7648E54-ABC9-4F5A-BE77-45BF5C0F17CD}"/>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a:extLst>
            <a:ext uri="{FF2B5EF4-FFF2-40B4-BE49-F238E27FC236}">
              <a16:creationId xmlns:a16="http://schemas.microsoft.com/office/drawing/2014/main" id="{FE024EFA-9730-4B37-A319-C5849C8CABD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a:extLst>
            <a:ext uri="{FF2B5EF4-FFF2-40B4-BE49-F238E27FC236}">
              <a16:creationId xmlns:a16="http://schemas.microsoft.com/office/drawing/2014/main" id="{A195112B-E2C9-4219-A34E-433188E2DD91}"/>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324A2761-7EA8-40FC-B06E-46F0608EBB1C}"/>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a:extLst>
            <a:ext uri="{FF2B5EF4-FFF2-40B4-BE49-F238E27FC236}">
              <a16:creationId xmlns:a16="http://schemas.microsoft.com/office/drawing/2014/main" id="{4133A200-744D-46E4-8E47-F2C15E272856}"/>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AB0A2EB3-6A45-4A64-8BE2-04114B1051B7}"/>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a:extLst>
            <a:ext uri="{FF2B5EF4-FFF2-40B4-BE49-F238E27FC236}">
              <a16:creationId xmlns:a16="http://schemas.microsoft.com/office/drawing/2014/main" id="{54DE631A-9415-4432-8750-1076A93E4D8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C215FCCE-0CE0-4254-976B-E34AB58410AB}"/>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4ADC1323-6406-49EB-AE66-E6737FC2C8A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33206D79-952B-4CBA-B573-F06CEC826AD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D4564D8-0B9C-4477-AB5A-8456E94FDC7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431D46E0-3220-430C-B813-F240284ACC4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5A9E0942-1DDF-43A5-8EB6-EC3056539AB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D038DC33-495F-4C1A-9665-52A65E1500F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4BDE1A38-BA2B-46C1-8DE4-827D3B2C6AF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52CF97DC-5313-44A8-B897-8BE9B261F34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12905204-2D93-48F3-A349-88358BD46DF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B06B719D-B2B1-47A7-845D-A054B5266E5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7954215F-24E7-4BB2-9867-9ECCB294469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3361CCD3-B82B-46F5-BE64-7912AA23FF1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FDBBE78-F6E0-4280-8EF3-E11A5E6E523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4A4AD9AF-62FB-40B0-9B31-9DC8A5117DB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市税等の増があったが地方交付税および臨時財政対策債の減がこれを上回ったため経常一般財源等が前年比で</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％の減、また、扶助費の伸びによる充当額の増などにより、一般財源充当経費が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％増となった。結果として経常収支比率が前年度比で</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ポイント悪化した。今後も、事業の見直しを進め、経常経費の削減に努める。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B70FF2F0-4569-410A-B256-C4A3E26DD22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AD666E0D-245A-4314-9AB5-5CF566F3D76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C48EF3C5-B517-4AEA-8761-BAC140EE19A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B20B699E-D2E9-4158-9CA2-B3C5F6832DE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F3277419-394D-4996-97B0-A06758BC433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A2C411F7-3D8C-47AC-A399-C0D47256EB6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75C11F7E-CE9D-4CF4-B785-227F21E05D2D}"/>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92D333EE-FF80-4DAE-B128-D6B8AA30CEF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7FED4640-574A-4B09-B8BF-EFE980A84542}"/>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292EF677-B688-4366-9ABD-E2614915AEC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B4475AA3-400F-4AB9-89A1-BA8CE8DB567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6AC34C0-5281-4EB3-96A4-E86E3119C19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A221438-451E-4178-B170-773DBE4C5D4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36B20C8-97AE-43F2-898D-D93B55F6BBE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50721720-3FC1-4A80-A091-55299B3209A3}"/>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D3CB61EB-71F9-4C04-83E8-B518A70BE65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B9A63062-106C-40E1-A36A-F742386857CE}"/>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4023EF2B-3A9F-4969-B912-6A34F18220D6}"/>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6A0CDB03-017D-4CA0-9580-A16A24F93B5C}"/>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82804</xdr:rowOff>
    </xdr:to>
    <xdr:cxnSp macro="">
      <xdr:nvCxnSpPr>
        <xdr:cNvPr id="132" name="直線コネクタ 131">
          <a:extLst>
            <a:ext uri="{FF2B5EF4-FFF2-40B4-BE49-F238E27FC236}">
              <a16:creationId xmlns:a16="http://schemas.microsoft.com/office/drawing/2014/main" id="{0D4429C0-FC4D-4896-8A29-CDD6DE35E25A}"/>
            </a:ext>
          </a:extLst>
        </xdr:cNvPr>
        <xdr:cNvCxnSpPr/>
      </xdr:nvCxnSpPr>
      <xdr:spPr>
        <a:xfrm>
          <a:off x="4114800" y="10775696"/>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55AA8623-6F26-4773-9FB2-37FB620043EE}"/>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C8F8129-37A6-47CC-95B0-379A91705669}"/>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64</xdr:row>
      <xdr:rowOff>77978</xdr:rowOff>
    </xdr:to>
    <xdr:cxnSp macro="">
      <xdr:nvCxnSpPr>
        <xdr:cNvPr id="135" name="直線コネクタ 134">
          <a:extLst>
            <a:ext uri="{FF2B5EF4-FFF2-40B4-BE49-F238E27FC236}">
              <a16:creationId xmlns:a16="http://schemas.microsoft.com/office/drawing/2014/main" id="{3FB77A9C-6875-4705-9B27-38045B3A5157}"/>
            </a:ext>
          </a:extLst>
        </xdr:cNvPr>
        <xdr:cNvCxnSpPr/>
      </xdr:nvCxnSpPr>
      <xdr:spPr>
        <a:xfrm flipV="1">
          <a:off x="3225800" y="10775696"/>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518B7FBC-690B-45A7-AA87-3AC40CF8BC21}"/>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58B142C5-F966-49AC-939A-88DB98953E55}"/>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64</xdr:row>
      <xdr:rowOff>111760</xdr:rowOff>
    </xdr:to>
    <xdr:cxnSp macro="">
      <xdr:nvCxnSpPr>
        <xdr:cNvPr id="138" name="直線コネクタ 137">
          <a:extLst>
            <a:ext uri="{FF2B5EF4-FFF2-40B4-BE49-F238E27FC236}">
              <a16:creationId xmlns:a16="http://schemas.microsoft.com/office/drawing/2014/main" id="{29710171-0716-4A49-A164-B61DBE86E6AB}"/>
            </a:ext>
          </a:extLst>
        </xdr:cNvPr>
        <xdr:cNvCxnSpPr/>
      </xdr:nvCxnSpPr>
      <xdr:spPr>
        <a:xfrm flipV="1">
          <a:off x="2336800" y="110507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18C03684-CC1D-4B56-BFB7-52B7657663AA}"/>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9B227BC6-CA4E-4F56-B32D-1CE001A46EBB}"/>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12700</xdr:rowOff>
    </xdr:to>
    <xdr:cxnSp macro="">
      <xdr:nvCxnSpPr>
        <xdr:cNvPr id="141" name="直線コネクタ 140">
          <a:extLst>
            <a:ext uri="{FF2B5EF4-FFF2-40B4-BE49-F238E27FC236}">
              <a16:creationId xmlns:a16="http://schemas.microsoft.com/office/drawing/2014/main" id="{8D243CBF-3D13-4548-A1EF-3E7513E5A9D9}"/>
            </a:ext>
          </a:extLst>
        </xdr:cNvPr>
        <xdr:cNvCxnSpPr/>
      </xdr:nvCxnSpPr>
      <xdr:spPr>
        <a:xfrm flipV="1">
          <a:off x="1447800" y="110845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E3F07D08-EC04-4E08-B886-2813618A5051}"/>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FA9D1044-0CB9-4254-8981-D78AFDD94256}"/>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8CF1BCD8-4016-4DA6-B36A-D909170E79ED}"/>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F4DD1272-7812-4634-A532-B8A5BC1E0A87}"/>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6BBD3C8-4C58-417E-98EC-C68FCA4972A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5FCF830-DF48-4D90-9691-C8128C4863F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D405141-09C5-4266-9A5B-6A1C3BA4165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48BEA8C-0D21-48FD-B5C2-5A3433598C3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9CE9B10-AED7-4864-99A0-0E60C7BCA81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51" name="楕円 150">
          <a:extLst>
            <a:ext uri="{FF2B5EF4-FFF2-40B4-BE49-F238E27FC236}">
              <a16:creationId xmlns:a16="http://schemas.microsoft.com/office/drawing/2014/main" id="{AF8C50F5-AE66-4F7F-9467-C82BD83BD5A0}"/>
            </a:ext>
          </a:extLst>
        </xdr:cNvPr>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48531</xdr:rowOff>
    </xdr:from>
    <xdr:ext cx="762000" cy="259045"/>
    <xdr:sp macro="" textlink="">
      <xdr:nvSpPr>
        <xdr:cNvPr id="152" name="財政構造の弾力性該当値テキスト">
          <a:extLst>
            <a:ext uri="{FF2B5EF4-FFF2-40B4-BE49-F238E27FC236}">
              <a16:creationId xmlns:a16="http://schemas.microsoft.com/office/drawing/2014/main" id="{87E90EBF-7A53-406D-9324-9CABFEE08C42}"/>
            </a:ext>
          </a:extLst>
        </xdr:cNvPr>
        <xdr:cNvSpPr txBox="1"/>
      </xdr:nvSpPr>
      <xdr:spPr>
        <a:xfrm>
          <a:off x="50419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3" name="楕円 152">
          <a:extLst>
            <a:ext uri="{FF2B5EF4-FFF2-40B4-BE49-F238E27FC236}">
              <a16:creationId xmlns:a16="http://schemas.microsoft.com/office/drawing/2014/main" id="{7FDB00B7-E9F5-4421-81CC-DAB8AA8596FB}"/>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35323</xdr:rowOff>
    </xdr:from>
    <xdr:ext cx="736600" cy="259045"/>
    <xdr:sp macro="" textlink="">
      <xdr:nvSpPr>
        <xdr:cNvPr id="154" name="テキスト ボックス 153">
          <a:extLst>
            <a:ext uri="{FF2B5EF4-FFF2-40B4-BE49-F238E27FC236}">
              <a16:creationId xmlns:a16="http://schemas.microsoft.com/office/drawing/2014/main" id="{28510ED0-B58A-4324-99EA-04838F88FE3D}"/>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5" name="楕円 154">
          <a:extLst>
            <a:ext uri="{FF2B5EF4-FFF2-40B4-BE49-F238E27FC236}">
              <a16:creationId xmlns:a16="http://schemas.microsoft.com/office/drawing/2014/main" id="{3BA11AD1-C7D8-4996-98A2-7D22F9A9E58A}"/>
            </a:ext>
          </a:extLst>
        </xdr:cNvPr>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138955</xdr:rowOff>
    </xdr:from>
    <xdr:ext cx="762000" cy="259045"/>
    <xdr:sp macro="" textlink="">
      <xdr:nvSpPr>
        <xdr:cNvPr id="156" name="テキスト ボックス 155">
          <a:extLst>
            <a:ext uri="{FF2B5EF4-FFF2-40B4-BE49-F238E27FC236}">
              <a16:creationId xmlns:a16="http://schemas.microsoft.com/office/drawing/2014/main" id="{C5BE99BE-5503-4F19-8264-A4553B0C5BA7}"/>
            </a:ext>
          </a:extLst>
        </xdr:cNvPr>
        <xdr:cNvSpPr txBox="1"/>
      </xdr:nvSpPr>
      <xdr:spPr>
        <a:xfrm>
          <a:off x="2844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a:extLst>
            <a:ext uri="{FF2B5EF4-FFF2-40B4-BE49-F238E27FC236}">
              <a16:creationId xmlns:a16="http://schemas.microsoft.com/office/drawing/2014/main" id="{5F7F37FF-8E25-44BD-A717-2070AF795CBF}"/>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8" name="テキスト ボックス 157">
          <a:extLst>
            <a:ext uri="{FF2B5EF4-FFF2-40B4-BE49-F238E27FC236}">
              <a16:creationId xmlns:a16="http://schemas.microsoft.com/office/drawing/2014/main" id="{DC4A079F-88B3-4606-98A3-4C024EC0859B}"/>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9" name="楕円 158">
          <a:extLst>
            <a:ext uri="{FF2B5EF4-FFF2-40B4-BE49-F238E27FC236}">
              <a16:creationId xmlns:a16="http://schemas.microsoft.com/office/drawing/2014/main" id="{B132FDF3-6E9D-4EAA-9E7C-3628C3C2173E}"/>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0" name="テキスト ボックス 159">
          <a:extLst>
            <a:ext uri="{FF2B5EF4-FFF2-40B4-BE49-F238E27FC236}">
              <a16:creationId xmlns:a16="http://schemas.microsoft.com/office/drawing/2014/main" id="{92365264-424B-4B54-8D22-D70F9DDDDEDF}"/>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CCD71E2-2263-41D5-A047-B6F59C59BC9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93FC028-C451-481B-9E75-6115620C8BD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CE07D215-B1AD-4046-8BE4-E8254A006CD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4AA9A0C-0E2B-4A3D-A900-54410A13EB7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9E6C345-D2ED-4095-93CA-1834F5735E1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84C0E0E9-9014-4378-84FC-6BA5FE05FFD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7600BB9-0001-4BA1-87E4-7220734D4C8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37F48F7C-4018-4BB1-9C4C-34C8048ADCE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2B17EF8-F601-4F16-B99B-77742F94F4D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AB498D58-F0F9-4389-A9DA-7A1FE5A2635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F1159524-05D4-40F1-BD06-785B9273EB6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320084E-EC87-45FA-AF73-ADAAD7060CC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27110633-6511-4393-AFF4-B44016981BB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人あたりの人件費・物件費等は、前年比</a:t>
          </a:r>
          <a:r>
            <a:rPr kumimoji="1" lang="en-US" altLang="ja-JP" sz="1100">
              <a:solidFill>
                <a:schemeClr val="dk1"/>
              </a:solidFill>
              <a:effectLst/>
              <a:latin typeface="+mn-lt"/>
              <a:ea typeface="+mn-ea"/>
              <a:cs typeface="+mn-cs"/>
            </a:rPr>
            <a:t>317</a:t>
          </a:r>
          <a:r>
            <a:rPr kumimoji="1" lang="ja-JP" altLang="ja-JP" sz="1100">
              <a:solidFill>
                <a:schemeClr val="dk1"/>
              </a:solidFill>
              <a:effectLst/>
              <a:latin typeface="+mn-lt"/>
              <a:ea typeface="+mn-ea"/>
              <a:cs typeface="+mn-cs"/>
            </a:rPr>
            <a:t>円の減だが、類似団体の平均に比べ</a:t>
          </a:r>
          <a:r>
            <a:rPr kumimoji="1" lang="en-US" altLang="ja-JP" sz="1100">
              <a:solidFill>
                <a:schemeClr val="dk1"/>
              </a:solidFill>
              <a:effectLst/>
              <a:latin typeface="+mn-lt"/>
              <a:ea typeface="+mn-ea"/>
              <a:cs typeface="+mn-cs"/>
            </a:rPr>
            <a:t>17,763</a:t>
          </a:r>
          <a:r>
            <a:rPr kumimoji="1" lang="ja-JP" altLang="ja-JP" sz="1100">
              <a:solidFill>
                <a:schemeClr val="dk1"/>
              </a:solidFill>
              <a:effectLst/>
              <a:latin typeface="+mn-lt"/>
              <a:ea typeface="+mn-ea"/>
              <a:cs typeface="+mn-cs"/>
            </a:rPr>
            <a:t>円上回っており、類似団体の中でも上位に位置している。人件費および維持補修費について、「那覇市ファシリティマネジメント推進方針」および「指定管理者制度に関する運用指針」に基づき、適正化や歳出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A6DFB783-C35E-4F16-81FA-D6C96C53947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239E137F-7A9E-474C-8C18-8554B5E2DBA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76463ECB-02F1-482A-A013-C117AB6E77A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78D8860F-712B-4DDF-BE52-8BD14429C49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6B8FE07-0242-42FF-86C2-4321EF0BA58F}"/>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1AE79920-3281-4A7F-A5DB-B30ADE0AB6ED}"/>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F94DFF10-E925-4ADA-9A35-106E57EC9AF3}"/>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28E2F771-472F-473E-B1EE-581623E35F06}"/>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59912205-BABE-4958-8106-20C324FD137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FFFFD37C-5484-4BF6-8E29-2DC57BA9EE14}"/>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A0A0600A-59C2-4725-9889-2DE636132D13}"/>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7B51C91F-969D-46E7-8B90-18E90831F008}"/>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F455B3CF-6F53-4135-B7B7-60A9654150D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14EB7AB0-3C91-4444-BF42-4395B0738A8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84501AA8-CEAC-4CB7-802A-F17429A047D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C76D1ABF-0B51-47E0-BB12-CDB3C4E0B29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C7A5FA9D-6054-4FE2-AD4E-81526013AFD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6DA700B4-B17A-4365-BB24-C9FA907D8BA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57330</xdr:rowOff>
    </xdr:from>
    <xdr:to>
      <xdr:col>23</xdr:col>
      <xdr:colOff>133350</xdr:colOff>
      <xdr:row>89</xdr:row>
      <xdr:rowOff>12954</xdr:rowOff>
    </xdr:to>
    <xdr:cxnSp macro="">
      <xdr:nvCxnSpPr>
        <xdr:cNvPr id="192" name="直線コネクタ 191">
          <a:extLst>
            <a:ext uri="{FF2B5EF4-FFF2-40B4-BE49-F238E27FC236}">
              <a16:creationId xmlns:a16="http://schemas.microsoft.com/office/drawing/2014/main" id="{02CCF788-3C53-4EBF-B4EA-4259B7C534E3}"/>
            </a:ext>
          </a:extLst>
        </xdr:cNvPr>
        <xdr:cNvCxnSpPr/>
      </xdr:nvCxnSpPr>
      <xdr:spPr>
        <a:xfrm flipV="1">
          <a:off x="4953000" y="14116230"/>
          <a:ext cx="0" cy="1155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156481</xdr:rowOff>
    </xdr:from>
    <xdr:ext cx="762000" cy="259045"/>
    <xdr:sp macro="" textlink="">
      <xdr:nvSpPr>
        <xdr:cNvPr id="193" name="人件費・物件費等の状況最小値テキスト">
          <a:extLst>
            <a:ext uri="{FF2B5EF4-FFF2-40B4-BE49-F238E27FC236}">
              <a16:creationId xmlns:a16="http://schemas.microsoft.com/office/drawing/2014/main" id="{8872F782-580D-42EC-B007-2BF253788340}"/>
            </a:ext>
          </a:extLst>
        </xdr:cNvPr>
        <xdr:cNvSpPr txBox="1"/>
      </xdr:nvSpPr>
      <xdr:spPr>
        <a:xfrm>
          <a:off x="5041900" y="1524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12954</xdr:rowOff>
    </xdr:from>
    <xdr:to>
      <xdr:col>24</xdr:col>
      <xdr:colOff>12700</xdr:colOff>
      <xdr:row>89</xdr:row>
      <xdr:rowOff>12954</xdr:rowOff>
    </xdr:to>
    <xdr:cxnSp macro="">
      <xdr:nvCxnSpPr>
        <xdr:cNvPr id="194" name="直線コネクタ 193">
          <a:extLst>
            <a:ext uri="{FF2B5EF4-FFF2-40B4-BE49-F238E27FC236}">
              <a16:creationId xmlns:a16="http://schemas.microsoft.com/office/drawing/2014/main" id="{52CC8CEF-A1FC-4796-AC84-7128001377A2}"/>
            </a:ext>
          </a:extLst>
        </xdr:cNvPr>
        <xdr:cNvCxnSpPr/>
      </xdr:nvCxnSpPr>
      <xdr:spPr>
        <a:xfrm>
          <a:off x="4864100" y="152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143707</xdr:rowOff>
    </xdr:from>
    <xdr:ext cx="762000" cy="259045"/>
    <xdr:sp macro="" textlink="">
      <xdr:nvSpPr>
        <xdr:cNvPr id="195" name="人件費・物件費等の状況最大値テキスト">
          <a:extLst>
            <a:ext uri="{FF2B5EF4-FFF2-40B4-BE49-F238E27FC236}">
              <a16:creationId xmlns:a16="http://schemas.microsoft.com/office/drawing/2014/main" id="{AF060868-0A4E-45A9-B5BD-49C1725409E5}"/>
            </a:ext>
          </a:extLst>
        </xdr:cNvPr>
        <xdr:cNvSpPr txBox="1"/>
      </xdr:nvSpPr>
      <xdr:spPr>
        <a:xfrm>
          <a:off x="5041900" y="138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57330</xdr:rowOff>
    </xdr:from>
    <xdr:to>
      <xdr:col>24</xdr:col>
      <xdr:colOff>12700</xdr:colOff>
      <xdr:row>82</xdr:row>
      <xdr:rowOff>57330</xdr:rowOff>
    </xdr:to>
    <xdr:cxnSp macro="">
      <xdr:nvCxnSpPr>
        <xdr:cNvPr id="196" name="直線コネクタ 195">
          <a:extLst>
            <a:ext uri="{FF2B5EF4-FFF2-40B4-BE49-F238E27FC236}">
              <a16:creationId xmlns:a16="http://schemas.microsoft.com/office/drawing/2014/main" id="{8515EF62-41EE-4494-804B-C60A865F05E8}"/>
            </a:ext>
          </a:extLst>
        </xdr:cNvPr>
        <xdr:cNvCxnSpPr/>
      </xdr:nvCxnSpPr>
      <xdr:spPr>
        <a:xfrm>
          <a:off x="4864100" y="141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103842</xdr:rowOff>
    </xdr:from>
    <xdr:to>
      <xdr:col>23</xdr:col>
      <xdr:colOff>133350</xdr:colOff>
      <xdr:row>83</xdr:row>
      <xdr:rowOff>114356</xdr:rowOff>
    </xdr:to>
    <xdr:cxnSp macro="">
      <xdr:nvCxnSpPr>
        <xdr:cNvPr id="197" name="直線コネクタ 196">
          <a:extLst>
            <a:ext uri="{FF2B5EF4-FFF2-40B4-BE49-F238E27FC236}">
              <a16:creationId xmlns:a16="http://schemas.microsoft.com/office/drawing/2014/main" id="{FD9FD7AA-DF75-423F-8A34-88C1E21E2667}"/>
            </a:ext>
          </a:extLst>
        </xdr:cNvPr>
        <xdr:cNvCxnSpPr/>
      </xdr:nvCxnSpPr>
      <xdr:spPr>
        <a:xfrm flipV="1">
          <a:off x="4114800" y="14334192"/>
          <a:ext cx="8382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159827</xdr:rowOff>
    </xdr:from>
    <xdr:ext cx="762000" cy="259045"/>
    <xdr:sp macro="" textlink="">
      <xdr:nvSpPr>
        <xdr:cNvPr id="198" name="人件費・物件費等の状況平均値テキスト">
          <a:extLst>
            <a:ext uri="{FF2B5EF4-FFF2-40B4-BE49-F238E27FC236}">
              <a16:creationId xmlns:a16="http://schemas.microsoft.com/office/drawing/2014/main" id="{84BB1B24-D650-460E-AF47-2D6389F0AF16}"/>
            </a:ext>
          </a:extLst>
        </xdr:cNvPr>
        <xdr:cNvSpPr txBox="1"/>
      </xdr:nvSpPr>
      <xdr:spPr>
        <a:xfrm>
          <a:off x="5041900" y="1456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16300</xdr:rowOff>
    </xdr:from>
    <xdr:to>
      <xdr:col>23</xdr:col>
      <xdr:colOff>184150</xdr:colOff>
      <xdr:row>85</xdr:row>
      <xdr:rowOff>117900</xdr:rowOff>
    </xdr:to>
    <xdr:sp macro="" textlink="">
      <xdr:nvSpPr>
        <xdr:cNvPr id="199" name="フローチャート: 判断 198">
          <a:extLst>
            <a:ext uri="{FF2B5EF4-FFF2-40B4-BE49-F238E27FC236}">
              <a16:creationId xmlns:a16="http://schemas.microsoft.com/office/drawing/2014/main" id="{74498C9E-A1DD-4E24-91BC-7A52E052F6CC}"/>
            </a:ext>
          </a:extLst>
        </xdr:cNvPr>
        <xdr:cNvSpPr/>
      </xdr:nvSpPr>
      <xdr:spPr>
        <a:xfrm>
          <a:off x="4902200" y="145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38588</xdr:rowOff>
    </xdr:from>
    <xdr:to>
      <xdr:col>19</xdr:col>
      <xdr:colOff>133350</xdr:colOff>
      <xdr:row>83</xdr:row>
      <xdr:rowOff>114356</xdr:rowOff>
    </xdr:to>
    <xdr:cxnSp macro="">
      <xdr:nvCxnSpPr>
        <xdr:cNvPr id="200" name="直線コネクタ 199">
          <a:extLst>
            <a:ext uri="{FF2B5EF4-FFF2-40B4-BE49-F238E27FC236}">
              <a16:creationId xmlns:a16="http://schemas.microsoft.com/office/drawing/2014/main" id="{8EE42A89-9987-4662-9E6C-6212D240E29F}"/>
            </a:ext>
          </a:extLst>
        </xdr:cNvPr>
        <xdr:cNvCxnSpPr/>
      </xdr:nvCxnSpPr>
      <xdr:spPr>
        <a:xfrm>
          <a:off x="3225800" y="14268938"/>
          <a:ext cx="889000" cy="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107362</xdr:rowOff>
    </xdr:from>
    <xdr:to>
      <xdr:col>19</xdr:col>
      <xdr:colOff>184150</xdr:colOff>
      <xdr:row>85</xdr:row>
      <xdr:rowOff>37512</xdr:rowOff>
    </xdr:to>
    <xdr:sp macro="" textlink="">
      <xdr:nvSpPr>
        <xdr:cNvPr id="201" name="フローチャート: 判断 200">
          <a:extLst>
            <a:ext uri="{FF2B5EF4-FFF2-40B4-BE49-F238E27FC236}">
              <a16:creationId xmlns:a16="http://schemas.microsoft.com/office/drawing/2014/main" id="{5DEAC4BD-8EA5-4AE4-A118-2609EAF584DE}"/>
            </a:ext>
          </a:extLst>
        </xdr:cNvPr>
        <xdr:cNvSpPr/>
      </xdr:nvSpPr>
      <xdr:spPr>
        <a:xfrm>
          <a:off x="40640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22289</xdr:rowOff>
    </xdr:from>
    <xdr:ext cx="736600" cy="259045"/>
    <xdr:sp macro="" textlink="">
      <xdr:nvSpPr>
        <xdr:cNvPr id="202" name="テキスト ボックス 201">
          <a:extLst>
            <a:ext uri="{FF2B5EF4-FFF2-40B4-BE49-F238E27FC236}">
              <a16:creationId xmlns:a16="http://schemas.microsoft.com/office/drawing/2014/main" id="{01A55800-1148-491D-A2EF-7610CC7DAF2D}"/>
            </a:ext>
          </a:extLst>
        </xdr:cNvPr>
        <xdr:cNvSpPr txBox="1"/>
      </xdr:nvSpPr>
      <xdr:spPr>
        <a:xfrm>
          <a:off x="3733800" y="1459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4364</xdr:rowOff>
    </xdr:from>
    <xdr:to>
      <xdr:col>15</xdr:col>
      <xdr:colOff>82550</xdr:colOff>
      <xdr:row>83</xdr:row>
      <xdr:rowOff>38588</xdr:rowOff>
    </xdr:to>
    <xdr:cxnSp macro="">
      <xdr:nvCxnSpPr>
        <xdr:cNvPr id="203" name="直線コネクタ 202">
          <a:extLst>
            <a:ext uri="{FF2B5EF4-FFF2-40B4-BE49-F238E27FC236}">
              <a16:creationId xmlns:a16="http://schemas.microsoft.com/office/drawing/2014/main" id="{8C4A6583-D6F0-44F7-8A30-B97467A0F8ED}"/>
            </a:ext>
          </a:extLst>
        </xdr:cNvPr>
        <xdr:cNvCxnSpPr/>
      </xdr:nvCxnSpPr>
      <xdr:spPr>
        <a:xfrm>
          <a:off x="2336800" y="14063264"/>
          <a:ext cx="889000" cy="20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140911</xdr:rowOff>
    </xdr:from>
    <xdr:to>
      <xdr:col>15</xdr:col>
      <xdr:colOff>133350</xdr:colOff>
      <xdr:row>84</xdr:row>
      <xdr:rowOff>71061</xdr:rowOff>
    </xdr:to>
    <xdr:sp macro="" textlink="">
      <xdr:nvSpPr>
        <xdr:cNvPr id="204" name="フローチャート: 判断 203">
          <a:extLst>
            <a:ext uri="{FF2B5EF4-FFF2-40B4-BE49-F238E27FC236}">
              <a16:creationId xmlns:a16="http://schemas.microsoft.com/office/drawing/2014/main" id="{859D43A8-3933-4000-8038-F19E02100D58}"/>
            </a:ext>
          </a:extLst>
        </xdr:cNvPr>
        <xdr:cNvSpPr/>
      </xdr:nvSpPr>
      <xdr:spPr>
        <a:xfrm>
          <a:off x="3175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55838</xdr:rowOff>
    </xdr:from>
    <xdr:ext cx="762000" cy="259045"/>
    <xdr:sp macro="" textlink="">
      <xdr:nvSpPr>
        <xdr:cNvPr id="205" name="テキスト ボックス 204">
          <a:extLst>
            <a:ext uri="{FF2B5EF4-FFF2-40B4-BE49-F238E27FC236}">
              <a16:creationId xmlns:a16="http://schemas.microsoft.com/office/drawing/2014/main" id="{50308A68-80C8-4233-8543-681E0D844D7B}"/>
            </a:ext>
          </a:extLst>
        </xdr:cNvPr>
        <xdr:cNvSpPr txBox="1"/>
      </xdr:nvSpPr>
      <xdr:spPr>
        <a:xfrm>
          <a:off x="2844800" y="1445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94720</xdr:rowOff>
    </xdr:from>
    <xdr:to>
      <xdr:col>11</xdr:col>
      <xdr:colOff>31750</xdr:colOff>
      <xdr:row>82</xdr:row>
      <xdr:rowOff>4364</xdr:rowOff>
    </xdr:to>
    <xdr:cxnSp macro="">
      <xdr:nvCxnSpPr>
        <xdr:cNvPr id="206" name="直線コネクタ 205">
          <a:extLst>
            <a:ext uri="{FF2B5EF4-FFF2-40B4-BE49-F238E27FC236}">
              <a16:creationId xmlns:a16="http://schemas.microsoft.com/office/drawing/2014/main" id="{00EAB726-9ED2-47FC-8780-4830A61C71E1}"/>
            </a:ext>
          </a:extLst>
        </xdr:cNvPr>
        <xdr:cNvCxnSpPr/>
      </xdr:nvCxnSpPr>
      <xdr:spPr>
        <a:xfrm>
          <a:off x="1447800" y="13982170"/>
          <a:ext cx="889000" cy="8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698</xdr:rowOff>
    </xdr:from>
    <xdr:to>
      <xdr:col>11</xdr:col>
      <xdr:colOff>82550</xdr:colOff>
      <xdr:row>83</xdr:row>
      <xdr:rowOff>102298</xdr:rowOff>
    </xdr:to>
    <xdr:sp macro="" textlink="">
      <xdr:nvSpPr>
        <xdr:cNvPr id="207" name="フローチャート: 判断 206">
          <a:extLst>
            <a:ext uri="{FF2B5EF4-FFF2-40B4-BE49-F238E27FC236}">
              <a16:creationId xmlns:a16="http://schemas.microsoft.com/office/drawing/2014/main" id="{FF01C22A-E204-468E-8EFC-B2065D38FD1B}"/>
            </a:ext>
          </a:extLst>
        </xdr:cNvPr>
        <xdr:cNvSpPr/>
      </xdr:nvSpPr>
      <xdr:spPr>
        <a:xfrm>
          <a:off x="2286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87075</xdr:rowOff>
    </xdr:from>
    <xdr:ext cx="762000" cy="259045"/>
    <xdr:sp macro="" textlink="">
      <xdr:nvSpPr>
        <xdr:cNvPr id="208" name="テキスト ボックス 207">
          <a:extLst>
            <a:ext uri="{FF2B5EF4-FFF2-40B4-BE49-F238E27FC236}">
              <a16:creationId xmlns:a16="http://schemas.microsoft.com/office/drawing/2014/main" id="{18F88D2C-F60F-4842-85EB-192C0D1D024D}"/>
            </a:ext>
          </a:extLst>
        </xdr:cNvPr>
        <xdr:cNvSpPr txBox="1"/>
      </xdr:nvSpPr>
      <xdr:spPr>
        <a:xfrm>
          <a:off x="1955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127834</xdr:rowOff>
    </xdr:from>
    <xdr:to>
      <xdr:col>7</xdr:col>
      <xdr:colOff>31750</xdr:colOff>
      <xdr:row>83</xdr:row>
      <xdr:rowOff>57984</xdr:rowOff>
    </xdr:to>
    <xdr:sp macro="" textlink="">
      <xdr:nvSpPr>
        <xdr:cNvPr id="209" name="フローチャート: 判断 208">
          <a:extLst>
            <a:ext uri="{FF2B5EF4-FFF2-40B4-BE49-F238E27FC236}">
              <a16:creationId xmlns:a16="http://schemas.microsoft.com/office/drawing/2014/main" id="{7A4D0CC3-B710-4076-9D16-58A3F7110E14}"/>
            </a:ext>
          </a:extLst>
        </xdr:cNvPr>
        <xdr:cNvSpPr/>
      </xdr:nvSpPr>
      <xdr:spPr>
        <a:xfrm>
          <a:off x="1397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42761</xdr:rowOff>
    </xdr:from>
    <xdr:ext cx="762000" cy="259045"/>
    <xdr:sp macro="" textlink="">
      <xdr:nvSpPr>
        <xdr:cNvPr id="210" name="テキスト ボックス 209">
          <a:extLst>
            <a:ext uri="{FF2B5EF4-FFF2-40B4-BE49-F238E27FC236}">
              <a16:creationId xmlns:a16="http://schemas.microsoft.com/office/drawing/2014/main" id="{CA1C6D63-F4F7-4821-8FA6-1C7BAC400D08}"/>
            </a:ext>
          </a:extLst>
        </xdr:cNvPr>
        <xdr:cNvSpPr txBox="1"/>
      </xdr:nvSpPr>
      <xdr:spPr>
        <a:xfrm>
          <a:off x="1066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064AF85-2C26-4D52-A1A9-E2480FD33AE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0267516-0AB1-4B58-B0AA-0A5022F24F5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A3121D9-1F1F-49A5-9D7F-21229C97197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2D1E6FF9-BF61-4C5E-AB64-FF42C87676F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C937BE1-5FC2-4FF2-84E9-0B572AFCCCB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53042</xdr:rowOff>
    </xdr:from>
    <xdr:to>
      <xdr:col>23</xdr:col>
      <xdr:colOff>184150</xdr:colOff>
      <xdr:row>83</xdr:row>
      <xdr:rowOff>154642</xdr:rowOff>
    </xdr:to>
    <xdr:sp macro="" textlink="">
      <xdr:nvSpPr>
        <xdr:cNvPr id="216" name="楕円 215">
          <a:extLst>
            <a:ext uri="{FF2B5EF4-FFF2-40B4-BE49-F238E27FC236}">
              <a16:creationId xmlns:a16="http://schemas.microsoft.com/office/drawing/2014/main" id="{0EE0918D-151B-4C43-8829-2735E2576342}"/>
            </a:ext>
          </a:extLst>
        </xdr:cNvPr>
        <xdr:cNvSpPr/>
      </xdr:nvSpPr>
      <xdr:spPr>
        <a:xfrm>
          <a:off x="4902200" y="142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69569</xdr:rowOff>
    </xdr:from>
    <xdr:ext cx="762000" cy="259045"/>
    <xdr:sp macro="" textlink="">
      <xdr:nvSpPr>
        <xdr:cNvPr id="217" name="人件費・物件費等の状況該当値テキスト">
          <a:extLst>
            <a:ext uri="{FF2B5EF4-FFF2-40B4-BE49-F238E27FC236}">
              <a16:creationId xmlns:a16="http://schemas.microsoft.com/office/drawing/2014/main" id="{65DD2FA5-C7DB-4922-8AD4-8E93AB1E8F12}"/>
            </a:ext>
          </a:extLst>
        </xdr:cNvPr>
        <xdr:cNvSpPr txBox="1"/>
      </xdr:nvSpPr>
      <xdr:spPr>
        <a:xfrm>
          <a:off x="5041900" y="1412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63556</xdr:rowOff>
    </xdr:from>
    <xdr:to>
      <xdr:col>19</xdr:col>
      <xdr:colOff>184150</xdr:colOff>
      <xdr:row>83</xdr:row>
      <xdr:rowOff>165156</xdr:rowOff>
    </xdr:to>
    <xdr:sp macro="" textlink="">
      <xdr:nvSpPr>
        <xdr:cNvPr id="218" name="楕円 217">
          <a:extLst>
            <a:ext uri="{FF2B5EF4-FFF2-40B4-BE49-F238E27FC236}">
              <a16:creationId xmlns:a16="http://schemas.microsoft.com/office/drawing/2014/main" id="{4E3BC083-0588-4E4B-8C5D-F220D6D5A8C8}"/>
            </a:ext>
          </a:extLst>
        </xdr:cNvPr>
        <xdr:cNvSpPr/>
      </xdr:nvSpPr>
      <xdr:spPr>
        <a:xfrm>
          <a:off x="4064000" y="142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3883</xdr:rowOff>
    </xdr:from>
    <xdr:ext cx="736600" cy="259045"/>
    <xdr:sp macro="" textlink="">
      <xdr:nvSpPr>
        <xdr:cNvPr id="219" name="テキスト ボックス 218">
          <a:extLst>
            <a:ext uri="{FF2B5EF4-FFF2-40B4-BE49-F238E27FC236}">
              <a16:creationId xmlns:a16="http://schemas.microsoft.com/office/drawing/2014/main" id="{F39C0629-F6B8-4905-80CD-998A6337ADC4}"/>
            </a:ext>
          </a:extLst>
        </xdr:cNvPr>
        <xdr:cNvSpPr txBox="1"/>
      </xdr:nvSpPr>
      <xdr:spPr>
        <a:xfrm>
          <a:off x="3733800" y="1406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159238</xdr:rowOff>
    </xdr:from>
    <xdr:to>
      <xdr:col>15</xdr:col>
      <xdr:colOff>133350</xdr:colOff>
      <xdr:row>83</xdr:row>
      <xdr:rowOff>89388</xdr:rowOff>
    </xdr:to>
    <xdr:sp macro="" textlink="">
      <xdr:nvSpPr>
        <xdr:cNvPr id="220" name="楕円 219">
          <a:extLst>
            <a:ext uri="{FF2B5EF4-FFF2-40B4-BE49-F238E27FC236}">
              <a16:creationId xmlns:a16="http://schemas.microsoft.com/office/drawing/2014/main" id="{6D894F4B-E5AC-408E-B98A-9ADB4BAED7CF}"/>
            </a:ext>
          </a:extLst>
        </xdr:cNvPr>
        <xdr:cNvSpPr/>
      </xdr:nvSpPr>
      <xdr:spPr>
        <a:xfrm>
          <a:off x="3175000" y="142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99565</xdr:rowOff>
    </xdr:from>
    <xdr:ext cx="762000" cy="259045"/>
    <xdr:sp macro="" textlink="">
      <xdr:nvSpPr>
        <xdr:cNvPr id="221" name="テキスト ボックス 220">
          <a:extLst>
            <a:ext uri="{FF2B5EF4-FFF2-40B4-BE49-F238E27FC236}">
              <a16:creationId xmlns:a16="http://schemas.microsoft.com/office/drawing/2014/main" id="{E89A6FB1-FD84-47D0-A4BE-E1B26B7CC7D0}"/>
            </a:ext>
          </a:extLst>
        </xdr:cNvPr>
        <xdr:cNvSpPr txBox="1"/>
      </xdr:nvSpPr>
      <xdr:spPr>
        <a:xfrm>
          <a:off x="2844800" y="1398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125014</xdr:rowOff>
    </xdr:from>
    <xdr:to>
      <xdr:col>11</xdr:col>
      <xdr:colOff>82550</xdr:colOff>
      <xdr:row>82</xdr:row>
      <xdr:rowOff>55164</xdr:rowOff>
    </xdr:to>
    <xdr:sp macro="" textlink="">
      <xdr:nvSpPr>
        <xdr:cNvPr id="222" name="楕円 221">
          <a:extLst>
            <a:ext uri="{FF2B5EF4-FFF2-40B4-BE49-F238E27FC236}">
              <a16:creationId xmlns:a16="http://schemas.microsoft.com/office/drawing/2014/main" id="{32196315-9201-4F4E-930A-022558989BD8}"/>
            </a:ext>
          </a:extLst>
        </xdr:cNvPr>
        <xdr:cNvSpPr/>
      </xdr:nvSpPr>
      <xdr:spPr>
        <a:xfrm>
          <a:off x="2286000" y="140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65341</xdr:rowOff>
    </xdr:from>
    <xdr:ext cx="762000" cy="259045"/>
    <xdr:sp macro="" textlink="">
      <xdr:nvSpPr>
        <xdr:cNvPr id="223" name="テキスト ボックス 222">
          <a:extLst>
            <a:ext uri="{FF2B5EF4-FFF2-40B4-BE49-F238E27FC236}">
              <a16:creationId xmlns:a16="http://schemas.microsoft.com/office/drawing/2014/main" id="{8CD64E55-7A0B-4281-A02C-92EAA20E935D}"/>
            </a:ext>
          </a:extLst>
        </xdr:cNvPr>
        <xdr:cNvSpPr txBox="1"/>
      </xdr:nvSpPr>
      <xdr:spPr>
        <a:xfrm>
          <a:off x="1955800" y="1378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43920</xdr:rowOff>
    </xdr:from>
    <xdr:to>
      <xdr:col>7</xdr:col>
      <xdr:colOff>31750</xdr:colOff>
      <xdr:row>81</xdr:row>
      <xdr:rowOff>145520</xdr:rowOff>
    </xdr:to>
    <xdr:sp macro="" textlink="">
      <xdr:nvSpPr>
        <xdr:cNvPr id="224" name="楕円 223">
          <a:extLst>
            <a:ext uri="{FF2B5EF4-FFF2-40B4-BE49-F238E27FC236}">
              <a16:creationId xmlns:a16="http://schemas.microsoft.com/office/drawing/2014/main" id="{034D7C6F-3EB2-4B12-8757-25CE6B9AFE44}"/>
            </a:ext>
          </a:extLst>
        </xdr:cNvPr>
        <xdr:cNvSpPr/>
      </xdr:nvSpPr>
      <xdr:spPr>
        <a:xfrm>
          <a:off x="1397000" y="1393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155697</xdr:rowOff>
    </xdr:from>
    <xdr:ext cx="762000" cy="259045"/>
    <xdr:sp macro="" textlink="">
      <xdr:nvSpPr>
        <xdr:cNvPr id="225" name="テキスト ボックス 224">
          <a:extLst>
            <a:ext uri="{FF2B5EF4-FFF2-40B4-BE49-F238E27FC236}">
              <a16:creationId xmlns:a16="http://schemas.microsoft.com/office/drawing/2014/main" id="{62727827-3F2E-42F9-ACF1-280F803B6BF1}"/>
            </a:ext>
          </a:extLst>
        </xdr:cNvPr>
        <xdr:cNvSpPr txBox="1"/>
      </xdr:nvSpPr>
      <xdr:spPr>
        <a:xfrm>
          <a:off x="1066800" y="1370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B69F44DC-C087-4C0C-A0B6-636D06A9A57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8D49361D-62FB-43DB-BCD8-98F5FDC36CE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B5707AAC-67E1-4B0B-90B0-B221704BADD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2F425E33-25D5-4585-B6F2-E530A5E2A84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5B4B1CCB-8BE6-4938-AA07-D39658DE8ED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58621210-9960-4E45-9C9C-0C50C9F16DC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303A5047-6629-4EB8-B23F-9A094C1DCAD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A576887A-E8BB-4F60-9B72-7C642DB11BA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FA5DB84B-E2E4-4DFC-9F1C-01E343971FA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E0E1C489-0346-409E-864A-1E47A10C629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80571009-1954-494A-BB2E-22C0F718606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AD814A0D-EFDD-41E9-8714-504CB9A96B5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38D9707E-C3F9-44AA-8424-B0B42A550A7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ここ数年ラスパイレス指数は横ばいであるが、前年度より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ポイント減少しており、国との差が若干広がっている。今後も引き続き給与水準の適正化に努める。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C3AC6995-837D-4E44-AE00-B48D577EDB8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350813C3-6481-4B78-913F-7DA220D9A98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B8F13EC4-27BB-4E7A-9057-0954D902C89A}"/>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BD87C7B4-55B6-4B96-8DA8-20CF31A5AAD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7E21E415-ABD5-430C-B789-3B8C41DC74DE}"/>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386F595D-EEEA-40EC-AF01-5CE7CE78A28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54FAC1AE-EE5A-4FE1-9D01-55BC7FEE4A9B}"/>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216D3919-F27A-4295-98A5-23EEBB2D1BF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F4C3314C-A7EF-4885-A67A-C36FBA0D40D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4C34BAE8-AE69-4E4F-AAC2-E4917A24C01B}"/>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9790E739-5F86-41B7-8FCD-84D948BCF65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510120D4-B1AC-4DCF-B1A8-BA1E8FC81BAB}"/>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EDF466DF-671F-47B3-8506-CB862349108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DFB23E06-D789-4A9B-A079-AC89B44BF846}"/>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4DDB64FE-E074-4562-A400-F8E023B9180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658DF437-5ACD-43F3-8A79-D0CBBC0D497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99553D53-50D5-4089-8FB4-155BD9CF0E3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3ED7A660-A20B-4979-9269-8792E2BBD248}"/>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9117C373-914F-4D02-AF24-ABD77F7D50F7}"/>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8FE1F1CA-57F1-485C-8301-060BD4E3003D}"/>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a:extLst>
            <a:ext uri="{FF2B5EF4-FFF2-40B4-BE49-F238E27FC236}">
              <a16:creationId xmlns:a16="http://schemas.microsoft.com/office/drawing/2014/main" id="{D2CDC939-AF00-4F0B-B76A-E08E3AC4BB78}"/>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a:extLst>
            <a:ext uri="{FF2B5EF4-FFF2-40B4-BE49-F238E27FC236}">
              <a16:creationId xmlns:a16="http://schemas.microsoft.com/office/drawing/2014/main" id="{7E268709-1BF1-435C-A787-9060BD0A1488}"/>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167821</xdr:rowOff>
    </xdr:to>
    <xdr:cxnSp macro="">
      <xdr:nvCxnSpPr>
        <xdr:cNvPr id="261" name="直線コネクタ 260">
          <a:extLst>
            <a:ext uri="{FF2B5EF4-FFF2-40B4-BE49-F238E27FC236}">
              <a16:creationId xmlns:a16="http://schemas.microsoft.com/office/drawing/2014/main" id="{BC8D0C18-9F97-4C1C-BF10-6AB70491395B}"/>
            </a:ext>
          </a:extLst>
        </xdr:cNvPr>
        <xdr:cNvCxnSpPr/>
      </xdr:nvCxnSpPr>
      <xdr:spPr>
        <a:xfrm flipV="1">
          <a:off x="16179800" y="143809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E88FBD97-ECBB-4A49-8DEA-15F0339014B6}"/>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2A4A2421-4F86-4BFA-BF4A-CA082767F664}"/>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83</xdr:row>
      <xdr:rowOff>167821</xdr:rowOff>
    </xdr:to>
    <xdr:cxnSp macro="">
      <xdr:nvCxnSpPr>
        <xdr:cNvPr id="264" name="直線コネクタ 263">
          <a:extLst>
            <a:ext uri="{FF2B5EF4-FFF2-40B4-BE49-F238E27FC236}">
              <a16:creationId xmlns:a16="http://schemas.microsoft.com/office/drawing/2014/main" id="{41039AA0-A754-49A1-A155-9D4423B6E629}"/>
            </a:ext>
          </a:extLst>
        </xdr:cNvPr>
        <xdr:cNvCxnSpPr/>
      </xdr:nvCxnSpPr>
      <xdr:spPr>
        <a:xfrm>
          <a:off x="15290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6026120E-4908-47A6-AC51-0161B150D3B3}"/>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B370E8A3-4072-424F-B880-145C471544A5}"/>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167821</xdr:rowOff>
    </xdr:to>
    <xdr:cxnSp macro="">
      <xdr:nvCxnSpPr>
        <xdr:cNvPr id="267" name="直線コネクタ 266">
          <a:extLst>
            <a:ext uri="{FF2B5EF4-FFF2-40B4-BE49-F238E27FC236}">
              <a16:creationId xmlns:a16="http://schemas.microsoft.com/office/drawing/2014/main" id="{41B3CFAA-E692-4131-9D0F-BD6D2B586E76}"/>
            </a:ext>
          </a:extLst>
        </xdr:cNvPr>
        <xdr:cNvCxnSpPr/>
      </xdr:nvCxnSpPr>
      <xdr:spPr>
        <a:xfrm>
          <a:off x="14401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B5C89800-3158-4E62-8FB2-77EFCFF440C7}"/>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CBFEA966-7518-4ECA-A8F5-62B17DC1E4DC}"/>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133350</xdr:rowOff>
    </xdr:to>
    <xdr:cxnSp macro="">
      <xdr:nvCxnSpPr>
        <xdr:cNvPr id="270" name="直線コネクタ 269">
          <a:extLst>
            <a:ext uri="{FF2B5EF4-FFF2-40B4-BE49-F238E27FC236}">
              <a16:creationId xmlns:a16="http://schemas.microsoft.com/office/drawing/2014/main" id="{F5238EA2-5831-4A96-93F3-60F8D259564E}"/>
            </a:ext>
          </a:extLst>
        </xdr:cNvPr>
        <xdr:cNvCxnSpPr/>
      </xdr:nvCxnSpPr>
      <xdr:spPr>
        <a:xfrm flipV="1">
          <a:off x="13512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10A918E6-3515-45C8-8F22-727A40A9CE77}"/>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C2119791-9CEF-4817-933D-96FE3D44CD1D}"/>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587EB89D-8DD6-4BFE-BD50-45254EA89BF5}"/>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CAB8C447-573A-4D6A-8969-7C172F3C88E2}"/>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59FEF07-6E8C-4AEC-A665-753D6746E3A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CDC9F17-01ED-4DFF-A03B-1C270DEF926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D24901B-C0B2-4178-B5DB-8B39DC91015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E36BAE84-4FCA-4E4E-BED3-20CA8026DCC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7197DBEA-36BC-4E61-9986-A19CF7C5E30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80" name="楕円 279">
          <a:extLst>
            <a:ext uri="{FF2B5EF4-FFF2-40B4-BE49-F238E27FC236}">
              <a16:creationId xmlns:a16="http://schemas.microsoft.com/office/drawing/2014/main" id="{42240043-5B8F-4E40-B914-EE882656CD41}"/>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81" name="給与水準   （国との比較）該当値テキスト">
          <a:extLst>
            <a:ext uri="{FF2B5EF4-FFF2-40B4-BE49-F238E27FC236}">
              <a16:creationId xmlns:a16="http://schemas.microsoft.com/office/drawing/2014/main" id="{FFFE2311-DE1F-43BE-9EC5-9EA2C59699B1}"/>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2" name="楕円 281">
          <a:extLst>
            <a:ext uri="{FF2B5EF4-FFF2-40B4-BE49-F238E27FC236}">
              <a16:creationId xmlns:a16="http://schemas.microsoft.com/office/drawing/2014/main" id="{78AF6949-C003-4323-84D7-36FE88F6ACD7}"/>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3" name="テキスト ボックス 282">
          <a:extLst>
            <a:ext uri="{FF2B5EF4-FFF2-40B4-BE49-F238E27FC236}">
              <a16:creationId xmlns:a16="http://schemas.microsoft.com/office/drawing/2014/main" id="{F93A5E03-E398-4878-BCA3-CEDE97A21A81}"/>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4" name="楕円 283">
          <a:extLst>
            <a:ext uri="{FF2B5EF4-FFF2-40B4-BE49-F238E27FC236}">
              <a16:creationId xmlns:a16="http://schemas.microsoft.com/office/drawing/2014/main" id="{2A71EE86-E874-4AD6-8985-B3A629C845D9}"/>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5" name="テキスト ボックス 284">
          <a:extLst>
            <a:ext uri="{FF2B5EF4-FFF2-40B4-BE49-F238E27FC236}">
              <a16:creationId xmlns:a16="http://schemas.microsoft.com/office/drawing/2014/main" id="{81CBFFFD-09AB-457A-9A5E-C696FC706ECA}"/>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6" name="楕円 285">
          <a:extLst>
            <a:ext uri="{FF2B5EF4-FFF2-40B4-BE49-F238E27FC236}">
              <a16:creationId xmlns:a16="http://schemas.microsoft.com/office/drawing/2014/main" id="{DA08F4D1-504A-4292-AD52-914FCC17601D}"/>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7" name="テキスト ボックス 286">
          <a:extLst>
            <a:ext uri="{FF2B5EF4-FFF2-40B4-BE49-F238E27FC236}">
              <a16:creationId xmlns:a16="http://schemas.microsoft.com/office/drawing/2014/main" id="{1E926224-A143-47D0-923A-DC5BC4207A63}"/>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8" name="楕円 287">
          <a:extLst>
            <a:ext uri="{FF2B5EF4-FFF2-40B4-BE49-F238E27FC236}">
              <a16:creationId xmlns:a16="http://schemas.microsoft.com/office/drawing/2014/main" id="{3B11C428-3A80-481C-9670-25ACDBC3F745}"/>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9" name="テキスト ボックス 288">
          <a:extLst>
            <a:ext uri="{FF2B5EF4-FFF2-40B4-BE49-F238E27FC236}">
              <a16:creationId xmlns:a16="http://schemas.microsoft.com/office/drawing/2014/main" id="{D45C4975-4AB6-46B4-B9B5-6DC1B4B3D2A4}"/>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FFE7CCB1-6A06-451E-9304-A1D269784BB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ABF8588B-8FBE-4BB8-AC6D-E282530E353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547FFD75-7C5F-4F0D-A2D3-504DE050A12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AAD24C87-468C-4CC9-A69F-76050DFB8C1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A7894635-8F07-4C3F-8CF7-C65CDF6EDD1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9E1588D9-388A-4A01-A153-6A60686F86A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C620D53D-CD4E-435D-8DA1-FF49B7B12D7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6C4A3495-088A-4529-B89D-553991B92EF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190D73F8-4302-4127-AF86-B100CCD5C88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BA017011-E008-4E41-A2A1-581D7B6EB39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B23FFA0F-BD46-4B00-B7EF-5EEF8BB2AC9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2D379AA-F570-4A04-B8C1-52B76E781F2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EDDF8447-6B37-42D6-A2A9-FF5655901EA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年度からの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年間を取組期間とする「中核市なは定員管理方針」では、中核市への移行や沖縄振興特別推進交付金への対応に伴う増員等に対応しつつ、特別会計等を含めた職員定員を</a:t>
          </a:r>
          <a:r>
            <a:rPr lang="en-US" altLang="ja-JP" sz="1100">
              <a:solidFill>
                <a:schemeClr val="dk1"/>
              </a:solidFill>
              <a:effectLst/>
              <a:latin typeface="+mn-lt"/>
              <a:ea typeface="+mn-ea"/>
              <a:cs typeface="+mn-cs"/>
            </a:rPr>
            <a:t>2,300</a:t>
          </a:r>
          <a:r>
            <a:rPr lang="ja-JP" altLang="ja-JP" sz="1100">
              <a:solidFill>
                <a:schemeClr val="dk1"/>
              </a:solidFill>
              <a:effectLst/>
              <a:latin typeface="+mn-lt"/>
              <a:ea typeface="+mn-ea"/>
              <a:cs typeface="+mn-cs"/>
            </a:rPr>
            <a:t>人程度に抑制することを目標に定員管理に取り組んだ。その結果、平成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日現在の定員は</a:t>
          </a:r>
          <a:r>
            <a:rPr lang="en-US" altLang="ja-JP" sz="1100">
              <a:solidFill>
                <a:schemeClr val="dk1"/>
              </a:solidFill>
              <a:effectLst/>
              <a:latin typeface="+mn-lt"/>
              <a:ea typeface="+mn-ea"/>
              <a:cs typeface="+mn-cs"/>
            </a:rPr>
            <a:t>2,333</a:t>
          </a:r>
          <a:r>
            <a:rPr lang="ja-JP" altLang="ja-JP" sz="1100">
              <a:solidFill>
                <a:schemeClr val="dk1"/>
              </a:solidFill>
              <a:effectLst/>
              <a:latin typeface="+mn-lt"/>
              <a:ea typeface="+mn-ea"/>
              <a:cs typeface="+mn-cs"/>
            </a:rPr>
            <a:t>人となり、一定の効果を上げられたと考えている。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に策定した「定員管理方針」では、市の現状や課題などを踏まえ、市民サービスの維持・向上に努めるとともに、職員の心身の健康やワーク・ライフ・バランスに配慮しつつ、効果的な行政運営を進められるよう、令和</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日における定員を</a:t>
          </a:r>
          <a:r>
            <a:rPr lang="en-US" altLang="ja-JP" sz="1100">
              <a:solidFill>
                <a:schemeClr val="dk1"/>
              </a:solidFill>
              <a:effectLst/>
              <a:latin typeface="+mn-lt"/>
              <a:ea typeface="+mn-ea"/>
              <a:cs typeface="+mn-cs"/>
            </a:rPr>
            <a:t>2,400</a:t>
          </a:r>
          <a:r>
            <a:rPr lang="ja-JP" altLang="ja-JP" sz="1100">
              <a:solidFill>
                <a:schemeClr val="dk1"/>
              </a:solidFill>
              <a:effectLst/>
              <a:latin typeface="+mn-lt"/>
              <a:ea typeface="+mn-ea"/>
              <a:cs typeface="+mn-cs"/>
            </a:rPr>
            <a:t>人程度へ増員することを基本方針とし取り組んでいるところである。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240396DA-E1F4-4956-8FD3-F7CE63A0C8D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40595420-E0A7-4A01-A65F-8F8443DC99B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7D8D1BF9-84E3-4F94-BF0C-F9810072A79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CDE9E687-0387-432A-90B6-058FF4ED5AA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A0C0F9FF-C943-4CC7-BA50-C604B8BA1CD4}"/>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F982D562-4716-4956-95F8-74BD2DEEAB97}"/>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461114C8-8FBD-414F-8E0A-5476DA5D48A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D2B538E0-C2E6-4402-963B-0EBC63C56EE6}"/>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A4B0AE6B-C19D-4BA1-A0EF-33A9BBF8554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70345545-90ED-4A30-B576-121114FA1CC3}"/>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D248C978-366A-4393-A3B8-4ACCDB6D998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D452D565-7849-4B17-8424-EBE2F89302C3}"/>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48B1490E-081F-4AFE-AACC-7EEE83D4029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92B54F7B-AC53-475D-8651-D39FBBD1F09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D5CCABE6-50DA-43B3-9AB6-6C4A3372B0C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7674130F-AE41-46A3-9DB1-C200BE20DD7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9" name="直線コネクタ 318">
          <a:extLst>
            <a:ext uri="{FF2B5EF4-FFF2-40B4-BE49-F238E27FC236}">
              <a16:creationId xmlns:a16="http://schemas.microsoft.com/office/drawing/2014/main" id="{878346B7-B7AE-4BBC-AAFB-3DBF0AC61C4E}"/>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20" name="定員管理の状況最小値テキスト">
          <a:extLst>
            <a:ext uri="{FF2B5EF4-FFF2-40B4-BE49-F238E27FC236}">
              <a16:creationId xmlns:a16="http://schemas.microsoft.com/office/drawing/2014/main" id="{A1597A1D-662A-45EE-807E-A87D55C610E8}"/>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21" name="直線コネクタ 320">
          <a:extLst>
            <a:ext uri="{FF2B5EF4-FFF2-40B4-BE49-F238E27FC236}">
              <a16:creationId xmlns:a16="http://schemas.microsoft.com/office/drawing/2014/main" id="{AA18C5C3-7DFC-4528-B169-EDFCF3D39762}"/>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2" name="定員管理の状況最大値テキスト">
          <a:extLst>
            <a:ext uri="{FF2B5EF4-FFF2-40B4-BE49-F238E27FC236}">
              <a16:creationId xmlns:a16="http://schemas.microsoft.com/office/drawing/2014/main" id="{43ABECC4-8BA7-45DE-ABF5-70FA35BDDC74}"/>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3" name="直線コネクタ 322">
          <a:extLst>
            <a:ext uri="{FF2B5EF4-FFF2-40B4-BE49-F238E27FC236}">
              <a16:creationId xmlns:a16="http://schemas.microsoft.com/office/drawing/2014/main" id="{51302483-40FD-4438-B192-C36FCF563D6E}"/>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24342</xdr:rowOff>
    </xdr:from>
    <xdr:to>
      <xdr:col>81</xdr:col>
      <xdr:colOff>44450</xdr:colOff>
      <xdr:row>62</xdr:row>
      <xdr:rowOff>56515</xdr:rowOff>
    </xdr:to>
    <xdr:cxnSp macro="">
      <xdr:nvCxnSpPr>
        <xdr:cNvPr id="324" name="直線コネクタ 323">
          <a:extLst>
            <a:ext uri="{FF2B5EF4-FFF2-40B4-BE49-F238E27FC236}">
              <a16:creationId xmlns:a16="http://schemas.microsoft.com/office/drawing/2014/main" id="{A23A0ADC-314E-42E4-BA01-7222F28222AC}"/>
            </a:ext>
          </a:extLst>
        </xdr:cNvPr>
        <xdr:cNvCxnSpPr/>
      </xdr:nvCxnSpPr>
      <xdr:spPr>
        <a:xfrm>
          <a:off x="16179800" y="1065424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5" name="定員管理の状況平均値テキスト">
          <a:extLst>
            <a:ext uri="{FF2B5EF4-FFF2-40B4-BE49-F238E27FC236}">
              <a16:creationId xmlns:a16="http://schemas.microsoft.com/office/drawing/2014/main" id="{4591286E-047B-43A4-8370-30FEB2A0B395}"/>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6" name="フローチャート: 判断 325">
          <a:extLst>
            <a:ext uri="{FF2B5EF4-FFF2-40B4-BE49-F238E27FC236}">
              <a16:creationId xmlns:a16="http://schemas.microsoft.com/office/drawing/2014/main" id="{ECDCAC1C-5E48-4997-855F-670739CE202F}"/>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24342</xdr:rowOff>
    </xdr:to>
    <xdr:cxnSp macro="">
      <xdr:nvCxnSpPr>
        <xdr:cNvPr id="327" name="直線コネクタ 326">
          <a:extLst>
            <a:ext uri="{FF2B5EF4-FFF2-40B4-BE49-F238E27FC236}">
              <a16:creationId xmlns:a16="http://schemas.microsoft.com/office/drawing/2014/main" id="{210BD0DD-0752-4FBF-988C-4643779D1925}"/>
            </a:ext>
          </a:extLst>
        </xdr:cNvPr>
        <xdr:cNvCxnSpPr/>
      </xdr:nvCxnSpPr>
      <xdr:spPr>
        <a:xfrm>
          <a:off x="15290800" y="106381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8" name="フローチャート: 判断 327">
          <a:extLst>
            <a:ext uri="{FF2B5EF4-FFF2-40B4-BE49-F238E27FC236}">
              <a16:creationId xmlns:a16="http://schemas.microsoft.com/office/drawing/2014/main" id="{0E65B57D-B2DC-40FA-A4D6-FF34986AE279}"/>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9" name="テキスト ボックス 328">
          <a:extLst>
            <a:ext uri="{FF2B5EF4-FFF2-40B4-BE49-F238E27FC236}">
              <a16:creationId xmlns:a16="http://schemas.microsoft.com/office/drawing/2014/main" id="{34920F82-E2CC-402D-AE56-58B0A02E7D4C}"/>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163619</xdr:rowOff>
    </xdr:from>
    <xdr:to>
      <xdr:col>72</xdr:col>
      <xdr:colOff>203200</xdr:colOff>
      <xdr:row>62</xdr:row>
      <xdr:rowOff>8255</xdr:rowOff>
    </xdr:to>
    <xdr:cxnSp macro="">
      <xdr:nvCxnSpPr>
        <xdr:cNvPr id="330" name="直線コネクタ 329">
          <a:extLst>
            <a:ext uri="{FF2B5EF4-FFF2-40B4-BE49-F238E27FC236}">
              <a16:creationId xmlns:a16="http://schemas.microsoft.com/office/drawing/2014/main" id="{E8C4582A-535A-4B1A-9EEE-36D70C084AC9}"/>
            </a:ext>
          </a:extLst>
        </xdr:cNvPr>
        <xdr:cNvCxnSpPr/>
      </xdr:nvCxnSpPr>
      <xdr:spPr>
        <a:xfrm>
          <a:off x="14401800" y="106220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1" name="フローチャート: 判断 330">
          <a:extLst>
            <a:ext uri="{FF2B5EF4-FFF2-40B4-BE49-F238E27FC236}">
              <a16:creationId xmlns:a16="http://schemas.microsoft.com/office/drawing/2014/main" id="{548960FF-3D5B-4734-B831-7BB80F0CA0CC}"/>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2" name="テキスト ボックス 331">
          <a:extLst>
            <a:ext uri="{FF2B5EF4-FFF2-40B4-BE49-F238E27FC236}">
              <a16:creationId xmlns:a16="http://schemas.microsoft.com/office/drawing/2014/main" id="{9AABACFB-5F60-42AD-A80E-DC674F17AC1F}"/>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61</xdr:row>
      <xdr:rowOff>163619</xdr:rowOff>
    </xdr:to>
    <xdr:cxnSp macro="">
      <xdr:nvCxnSpPr>
        <xdr:cNvPr id="333" name="直線コネクタ 332">
          <a:extLst>
            <a:ext uri="{FF2B5EF4-FFF2-40B4-BE49-F238E27FC236}">
              <a16:creationId xmlns:a16="http://schemas.microsoft.com/office/drawing/2014/main" id="{A77B27E2-A309-4B9F-928C-D15DF75EF67B}"/>
            </a:ext>
          </a:extLst>
        </xdr:cNvPr>
        <xdr:cNvCxnSpPr/>
      </xdr:nvCxnSpPr>
      <xdr:spPr>
        <a:xfrm>
          <a:off x="13512800" y="1056576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4" name="フローチャート: 判断 333">
          <a:extLst>
            <a:ext uri="{FF2B5EF4-FFF2-40B4-BE49-F238E27FC236}">
              <a16:creationId xmlns:a16="http://schemas.microsoft.com/office/drawing/2014/main" id="{5E015924-0EBE-4AD6-A123-0FE57E4C2DE4}"/>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5" name="テキスト ボックス 334">
          <a:extLst>
            <a:ext uri="{FF2B5EF4-FFF2-40B4-BE49-F238E27FC236}">
              <a16:creationId xmlns:a16="http://schemas.microsoft.com/office/drawing/2014/main" id="{5FDB06A4-F2A9-4BF6-857A-638613A2FEDF}"/>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19381F4A-6374-4F94-BB47-9208DE12754B}"/>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7" name="テキスト ボックス 336">
          <a:extLst>
            <a:ext uri="{FF2B5EF4-FFF2-40B4-BE49-F238E27FC236}">
              <a16:creationId xmlns:a16="http://schemas.microsoft.com/office/drawing/2014/main" id="{9B878FD6-F3BA-48DD-B5B2-7CA34DB40C87}"/>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AAF3233-BF24-490F-8883-4B7DEEEDECF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34011FA-5098-40AE-9278-EA5AB8203DC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4256322-ABD4-4BA8-8ABB-CD5D468DE00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FEAF8425-33D3-410E-9974-EB628290865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E1B2D7DA-33A6-4FB2-A12B-1BF5743BC20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43" name="楕円 342">
          <a:extLst>
            <a:ext uri="{FF2B5EF4-FFF2-40B4-BE49-F238E27FC236}">
              <a16:creationId xmlns:a16="http://schemas.microsoft.com/office/drawing/2014/main" id="{2980FD26-D638-4247-93B7-F02BC28E0248}"/>
            </a:ext>
          </a:extLst>
        </xdr:cNvPr>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149242</xdr:rowOff>
    </xdr:from>
    <xdr:ext cx="762000" cy="259045"/>
    <xdr:sp macro="" textlink="">
      <xdr:nvSpPr>
        <xdr:cNvPr id="344" name="定員管理の状況該当値テキスト">
          <a:extLst>
            <a:ext uri="{FF2B5EF4-FFF2-40B4-BE49-F238E27FC236}">
              <a16:creationId xmlns:a16="http://schemas.microsoft.com/office/drawing/2014/main" id="{741A0005-AC12-4907-8C49-3E8102668AB8}"/>
            </a:ext>
          </a:extLst>
        </xdr:cNvPr>
        <xdr:cNvSpPr txBox="1"/>
      </xdr:nvSpPr>
      <xdr:spPr>
        <a:xfrm>
          <a:off x="17106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144992</xdr:rowOff>
    </xdr:from>
    <xdr:to>
      <xdr:col>77</xdr:col>
      <xdr:colOff>95250</xdr:colOff>
      <xdr:row>62</xdr:row>
      <xdr:rowOff>75142</xdr:rowOff>
    </xdr:to>
    <xdr:sp macro="" textlink="">
      <xdr:nvSpPr>
        <xdr:cNvPr id="345" name="楕円 344">
          <a:extLst>
            <a:ext uri="{FF2B5EF4-FFF2-40B4-BE49-F238E27FC236}">
              <a16:creationId xmlns:a16="http://schemas.microsoft.com/office/drawing/2014/main" id="{53DA56E5-E319-4633-808D-7E83E142C1C7}"/>
            </a:ext>
          </a:extLst>
        </xdr:cNvPr>
        <xdr:cNvSpPr/>
      </xdr:nvSpPr>
      <xdr:spPr>
        <a:xfrm>
          <a:off x="16129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59919</xdr:rowOff>
    </xdr:from>
    <xdr:ext cx="736600" cy="259045"/>
    <xdr:sp macro="" textlink="">
      <xdr:nvSpPr>
        <xdr:cNvPr id="346" name="テキスト ボックス 345">
          <a:extLst>
            <a:ext uri="{FF2B5EF4-FFF2-40B4-BE49-F238E27FC236}">
              <a16:creationId xmlns:a16="http://schemas.microsoft.com/office/drawing/2014/main" id="{943B5172-265B-4CE8-9488-F35476D91F0A}"/>
            </a:ext>
          </a:extLst>
        </xdr:cNvPr>
        <xdr:cNvSpPr txBox="1"/>
      </xdr:nvSpPr>
      <xdr:spPr>
        <a:xfrm>
          <a:off x="15798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47" name="楕円 346">
          <a:extLst>
            <a:ext uri="{FF2B5EF4-FFF2-40B4-BE49-F238E27FC236}">
              <a16:creationId xmlns:a16="http://schemas.microsoft.com/office/drawing/2014/main" id="{452D0012-D14B-4C0C-AFE0-C7572BA304BA}"/>
            </a:ext>
          </a:extLst>
        </xdr:cNvPr>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48" name="テキスト ボックス 347">
          <a:extLst>
            <a:ext uri="{FF2B5EF4-FFF2-40B4-BE49-F238E27FC236}">
              <a16:creationId xmlns:a16="http://schemas.microsoft.com/office/drawing/2014/main" id="{0BF9333F-0AE1-48A6-8A8C-99C8AAE01539}"/>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112819</xdr:rowOff>
    </xdr:from>
    <xdr:to>
      <xdr:col>68</xdr:col>
      <xdr:colOff>203200</xdr:colOff>
      <xdr:row>62</xdr:row>
      <xdr:rowOff>42969</xdr:rowOff>
    </xdr:to>
    <xdr:sp macro="" textlink="">
      <xdr:nvSpPr>
        <xdr:cNvPr id="349" name="楕円 348">
          <a:extLst>
            <a:ext uri="{FF2B5EF4-FFF2-40B4-BE49-F238E27FC236}">
              <a16:creationId xmlns:a16="http://schemas.microsoft.com/office/drawing/2014/main" id="{CBB67ABF-D27D-4664-B523-ACD1A05985B2}"/>
            </a:ext>
          </a:extLst>
        </xdr:cNvPr>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50" name="テキスト ボックス 349">
          <a:extLst>
            <a:ext uri="{FF2B5EF4-FFF2-40B4-BE49-F238E27FC236}">
              <a16:creationId xmlns:a16="http://schemas.microsoft.com/office/drawing/2014/main" id="{3643EAC9-F16C-467B-AA07-9EB1CF1544F0}"/>
            </a:ext>
          </a:extLst>
        </xdr:cNvPr>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51" name="楕円 350">
          <a:extLst>
            <a:ext uri="{FF2B5EF4-FFF2-40B4-BE49-F238E27FC236}">
              <a16:creationId xmlns:a16="http://schemas.microsoft.com/office/drawing/2014/main" id="{1C6EF880-F5A8-4A09-B41A-E3FDDF586731}"/>
            </a:ext>
          </a:extLst>
        </xdr:cNvPr>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52" name="テキスト ボックス 351">
          <a:extLst>
            <a:ext uri="{FF2B5EF4-FFF2-40B4-BE49-F238E27FC236}">
              <a16:creationId xmlns:a16="http://schemas.microsoft.com/office/drawing/2014/main" id="{15861DD3-61B9-4C0B-851A-B76B5E2A71A8}"/>
            </a:ext>
          </a:extLst>
        </xdr:cNvPr>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BB84E0E4-7B6F-48E5-A538-BD06B8C917F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534C6579-5A35-4CCF-B646-0F05E140807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B76790A0-2815-4D23-AD7A-9D931D64A4B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16E18678-B248-4472-A8B4-673D1A809CE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1D98C410-73DF-4D45-9FD8-3B9D61D28E3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20ED643A-6320-4B0F-A06B-64744910797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A97602E4-4541-4ADF-8508-2A1EBA5CC71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C269123D-CC35-4B71-86ED-C549D72B181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F38B435D-E7F9-41A7-A9E5-F6709626ABA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594B3D00-E772-4662-B40E-1AD53CAC64C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D9AF1C1-1A92-485C-8693-7A044E102F6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B3783B23-15DB-4937-A96C-9282EF35EC5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E8D8288F-130A-424C-B473-4470E1AA5E9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分母となる標準財政規模について、標準税収入額が</a:t>
          </a:r>
          <a:r>
            <a:rPr kumimoji="1" lang="en-US" altLang="ja-JP" sz="1100">
              <a:solidFill>
                <a:schemeClr val="dk1"/>
              </a:solidFill>
              <a:effectLst/>
              <a:latin typeface="+mn-lt"/>
              <a:ea typeface="+mn-ea"/>
              <a:cs typeface="+mn-cs"/>
            </a:rPr>
            <a:t>3,666,292</a:t>
          </a:r>
          <a:r>
            <a:rPr kumimoji="1" lang="ja-JP" altLang="ja-JP" sz="1100">
              <a:solidFill>
                <a:schemeClr val="dk1"/>
              </a:solidFill>
              <a:effectLst/>
              <a:latin typeface="+mn-lt"/>
              <a:ea typeface="+mn-ea"/>
              <a:cs typeface="+mn-cs"/>
            </a:rPr>
            <a:t>千円の増、普通交付税が</a:t>
          </a:r>
          <a:r>
            <a:rPr kumimoji="1" lang="en-US" altLang="ja-JP" sz="1100">
              <a:solidFill>
                <a:schemeClr val="dk1"/>
              </a:solidFill>
              <a:effectLst/>
              <a:latin typeface="+mn-lt"/>
              <a:ea typeface="+mn-ea"/>
              <a:cs typeface="+mn-cs"/>
            </a:rPr>
            <a:t>935,435</a:t>
          </a:r>
          <a:r>
            <a:rPr kumimoji="1" lang="ja-JP" altLang="ja-JP" sz="1100">
              <a:solidFill>
                <a:schemeClr val="dk1"/>
              </a:solidFill>
              <a:effectLst/>
              <a:latin typeface="+mn-lt"/>
              <a:ea typeface="+mn-ea"/>
              <a:cs typeface="+mn-cs"/>
            </a:rPr>
            <a:t>千円の減、臨時財政対策債発行可能額が</a:t>
          </a:r>
          <a:r>
            <a:rPr kumimoji="1" lang="en-US" altLang="ja-JP" sz="1100">
              <a:solidFill>
                <a:schemeClr val="dk1"/>
              </a:solidFill>
              <a:effectLst/>
              <a:latin typeface="+mn-lt"/>
              <a:ea typeface="+mn-ea"/>
              <a:cs typeface="+mn-cs"/>
            </a:rPr>
            <a:t>3,657,462</a:t>
          </a:r>
          <a:r>
            <a:rPr kumimoji="1" lang="ja-JP" altLang="ja-JP" sz="1100">
              <a:solidFill>
                <a:schemeClr val="dk1"/>
              </a:solidFill>
              <a:effectLst/>
              <a:latin typeface="+mn-lt"/>
              <a:ea typeface="+mn-ea"/>
              <a:cs typeface="+mn-cs"/>
            </a:rPr>
            <a:t>千円の減となったことから、対前年度比で、</a:t>
          </a:r>
          <a:r>
            <a:rPr kumimoji="1" lang="en-US" altLang="ja-JP" sz="1100">
              <a:solidFill>
                <a:schemeClr val="dk1"/>
              </a:solidFill>
              <a:effectLst/>
              <a:latin typeface="+mn-lt"/>
              <a:ea typeface="+mn-ea"/>
              <a:cs typeface="+mn-cs"/>
            </a:rPr>
            <a:t>926,605</a:t>
          </a:r>
          <a:r>
            <a:rPr kumimoji="1" lang="ja-JP" altLang="ja-JP" sz="1100">
              <a:solidFill>
                <a:schemeClr val="dk1"/>
              </a:solidFill>
              <a:effectLst/>
              <a:latin typeface="+mn-lt"/>
              <a:ea typeface="+mn-ea"/>
              <a:cs typeface="+mn-cs"/>
            </a:rPr>
            <a:t>千円の減となった。</a:t>
          </a:r>
          <a:endParaRPr lang="ja-JP" altLang="ja-JP" sz="1400">
            <a:effectLst/>
          </a:endParaRPr>
        </a:p>
        <a:p>
          <a:r>
            <a:rPr kumimoji="1" lang="ja-JP" altLang="ja-JP" sz="1100">
              <a:solidFill>
                <a:schemeClr val="dk1"/>
              </a:solidFill>
              <a:effectLst/>
              <a:latin typeface="+mn-lt"/>
              <a:ea typeface="+mn-ea"/>
              <a:cs typeface="+mn-cs"/>
            </a:rPr>
            <a:t>　また、分子については、地方債の元利償還金等</a:t>
          </a:r>
          <a:r>
            <a:rPr kumimoji="1" lang="en-US" altLang="ja-JP" sz="1100">
              <a:solidFill>
                <a:schemeClr val="dk1"/>
              </a:solidFill>
              <a:effectLst/>
              <a:latin typeface="+mn-lt"/>
              <a:ea typeface="+mn-ea"/>
              <a:cs typeface="+mn-cs"/>
            </a:rPr>
            <a:t>1,335,742</a:t>
          </a:r>
          <a:r>
            <a:rPr kumimoji="1" lang="ja-JP" altLang="ja-JP" sz="1100">
              <a:solidFill>
                <a:schemeClr val="dk1"/>
              </a:solidFill>
              <a:effectLst/>
              <a:latin typeface="+mn-lt"/>
              <a:ea typeface="+mn-ea"/>
              <a:cs typeface="+mn-cs"/>
            </a:rPr>
            <a:t>千円増となった。これは控除される繰上償還額が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円であったため公債費が増加したことによる。</a:t>
          </a:r>
          <a:endParaRPr lang="ja-JP" altLang="ja-JP" sz="1400">
            <a:effectLst/>
          </a:endParaRPr>
        </a:p>
        <a:p>
          <a:r>
            <a:rPr kumimoji="1" lang="ja-JP" altLang="ja-JP" sz="1100">
              <a:solidFill>
                <a:schemeClr val="dk1"/>
              </a:solidFill>
              <a:effectLst/>
              <a:latin typeface="+mn-lt"/>
              <a:ea typeface="+mn-ea"/>
              <a:cs typeface="+mn-cs"/>
            </a:rPr>
            <a:t>　分子の増、分母の減により、単年度の対前年度比で</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％、３か年平均では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％であった。今後も起債事業の精選などにより、引き続き水準を抑える。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16CE6D73-7EC1-4699-91D1-53359B94785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D9B281ED-1CA2-4E79-BCE9-0ACD8CC8982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F72FC8AC-E763-4227-A36D-0624D150AC4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37CDC0E0-756F-4851-ACB2-AF0A15248E25}"/>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D6A280F9-8C0E-4205-B24F-4DEE34DCACB4}"/>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98FDF6EB-1C73-4BBA-9B9E-7F2B940FB14E}"/>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7FCC6A3C-69C1-4877-9F3D-E113A86C139F}"/>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22C505A1-806A-4F44-8FF3-A6D808AD28A9}"/>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EA8739A2-DAB4-4034-A1A9-952445061581}"/>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D0AD74A2-4572-484B-A452-D4506F46FBE5}"/>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43345990-5A73-4B54-9DD0-AC5732529825}"/>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E05825E6-A8D0-435E-B39C-A81A052F7491}"/>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447CAB5F-1271-4DC3-BED3-9FCC1E23FF5A}"/>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D694C1C-CF43-4BF2-ADA4-A657F194AB5A}"/>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DEBF640-8A51-4034-AD11-9579492F1B6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DEE91CC8-9E1A-407B-91B8-DD1258C3BFC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2" name="直線コネクタ 381">
          <a:extLst>
            <a:ext uri="{FF2B5EF4-FFF2-40B4-BE49-F238E27FC236}">
              <a16:creationId xmlns:a16="http://schemas.microsoft.com/office/drawing/2014/main" id="{597C31E3-8DCA-453D-8691-C4775345DABD}"/>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3" name="公債費負担の状況最小値テキスト">
          <a:extLst>
            <a:ext uri="{FF2B5EF4-FFF2-40B4-BE49-F238E27FC236}">
              <a16:creationId xmlns:a16="http://schemas.microsoft.com/office/drawing/2014/main" id="{D5A5E7A3-B5BB-4C5A-AEC3-EEF8139575DA}"/>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4" name="直線コネクタ 383">
          <a:extLst>
            <a:ext uri="{FF2B5EF4-FFF2-40B4-BE49-F238E27FC236}">
              <a16:creationId xmlns:a16="http://schemas.microsoft.com/office/drawing/2014/main" id="{A3FDECAC-D55C-4B14-881B-4E3D333ADCD2}"/>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5" name="公債費負担の状況最大値テキスト">
          <a:extLst>
            <a:ext uri="{FF2B5EF4-FFF2-40B4-BE49-F238E27FC236}">
              <a16:creationId xmlns:a16="http://schemas.microsoft.com/office/drawing/2014/main" id="{1D3F096D-18A5-4C35-B0F0-7CEA7BD16147}"/>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6" name="直線コネクタ 385">
          <a:extLst>
            <a:ext uri="{FF2B5EF4-FFF2-40B4-BE49-F238E27FC236}">
              <a16:creationId xmlns:a16="http://schemas.microsoft.com/office/drawing/2014/main" id="{2C6EA409-AE1B-45F0-88AE-CA45E35DBAE1}"/>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72269</xdr:rowOff>
    </xdr:from>
    <xdr:to>
      <xdr:col>81</xdr:col>
      <xdr:colOff>44450</xdr:colOff>
      <xdr:row>43</xdr:row>
      <xdr:rowOff>83759</xdr:rowOff>
    </xdr:to>
    <xdr:cxnSp macro="">
      <xdr:nvCxnSpPr>
        <xdr:cNvPr id="387" name="直線コネクタ 386">
          <a:extLst>
            <a:ext uri="{FF2B5EF4-FFF2-40B4-BE49-F238E27FC236}">
              <a16:creationId xmlns:a16="http://schemas.microsoft.com/office/drawing/2014/main" id="{603768CE-B213-497E-A880-576A1DBCA313}"/>
            </a:ext>
          </a:extLst>
        </xdr:cNvPr>
        <xdr:cNvCxnSpPr/>
      </xdr:nvCxnSpPr>
      <xdr:spPr>
        <a:xfrm>
          <a:off x="16179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8" name="公債費負担の状況平均値テキスト">
          <a:extLst>
            <a:ext uri="{FF2B5EF4-FFF2-40B4-BE49-F238E27FC236}">
              <a16:creationId xmlns:a16="http://schemas.microsoft.com/office/drawing/2014/main" id="{018C182E-711B-4950-B189-B973CF4BCA93}"/>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9" name="フローチャート: 判断 388">
          <a:extLst>
            <a:ext uri="{FF2B5EF4-FFF2-40B4-BE49-F238E27FC236}">
              <a16:creationId xmlns:a16="http://schemas.microsoft.com/office/drawing/2014/main" id="{E2EEA48B-D8E4-4F18-A350-4D15EF180DAC}"/>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72269</xdr:rowOff>
    </xdr:from>
    <xdr:to>
      <xdr:col>77</xdr:col>
      <xdr:colOff>44450</xdr:colOff>
      <xdr:row>44</xdr:row>
      <xdr:rowOff>15724</xdr:rowOff>
    </xdr:to>
    <xdr:cxnSp macro="">
      <xdr:nvCxnSpPr>
        <xdr:cNvPr id="390" name="直線コネクタ 389">
          <a:extLst>
            <a:ext uri="{FF2B5EF4-FFF2-40B4-BE49-F238E27FC236}">
              <a16:creationId xmlns:a16="http://schemas.microsoft.com/office/drawing/2014/main" id="{5805D66B-6467-4E67-A06D-2B57213825FF}"/>
            </a:ext>
          </a:extLst>
        </xdr:cNvPr>
        <xdr:cNvCxnSpPr/>
      </xdr:nvCxnSpPr>
      <xdr:spPr>
        <a:xfrm flipV="1">
          <a:off x="15290800" y="74446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91" name="フローチャート: 判断 390">
          <a:extLst>
            <a:ext uri="{FF2B5EF4-FFF2-40B4-BE49-F238E27FC236}">
              <a16:creationId xmlns:a16="http://schemas.microsoft.com/office/drawing/2014/main" id="{F3968D06-92D8-4E92-B49E-25D48D22BD44}"/>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2" name="テキスト ボックス 391">
          <a:extLst>
            <a:ext uri="{FF2B5EF4-FFF2-40B4-BE49-F238E27FC236}">
              <a16:creationId xmlns:a16="http://schemas.microsoft.com/office/drawing/2014/main" id="{02D8D772-F320-491A-B8BB-B31AC771E2FB}"/>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15724</xdr:rowOff>
    </xdr:from>
    <xdr:to>
      <xdr:col>72</xdr:col>
      <xdr:colOff>203200</xdr:colOff>
      <xdr:row>44</xdr:row>
      <xdr:rowOff>119138</xdr:rowOff>
    </xdr:to>
    <xdr:cxnSp macro="">
      <xdr:nvCxnSpPr>
        <xdr:cNvPr id="393" name="直線コネクタ 392">
          <a:extLst>
            <a:ext uri="{FF2B5EF4-FFF2-40B4-BE49-F238E27FC236}">
              <a16:creationId xmlns:a16="http://schemas.microsoft.com/office/drawing/2014/main" id="{5B5D766E-1322-4D47-B563-31E50DCA891C}"/>
            </a:ext>
          </a:extLst>
        </xdr:cNvPr>
        <xdr:cNvCxnSpPr/>
      </xdr:nvCxnSpPr>
      <xdr:spPr>
        <a:xfrm flipV="1">
          <a:off x="14401800" y="75595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4" name="フローチャート: 判断 393">
          <a:extLst>
            <a:ext uri="{FF2B5EF4-FFF2-40B4-BE49-F238E27FC236}">
              <a16:creationId xmlns:a16="http://schemas.microsoft.com/office/drawing/2014/main" id="{622C81BF-4EF2-4C71-995C-8FF4A0A9E2BE}"/>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5" name="テキスト ボックス 394">
          <a:extLst>
            <a:ext uri="{FF2B5EF4-FFF2-40B4-BE49-F238E27FC236}">
              <a16:creationId xmlns:a16="http://schemas.microsoft.com/office/drawing/2014/main" id="{54652904-B5CB-41BA-BEA3-2A880F7A82FF}"/>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119138</xdr:rowOff>
    </xdr:from>
    <xdr:to>
      <xdr:col>68</xdr:col>
      <xdr:colOff>152400</xdr:colOff>
      <xdr:row>45</xdr:row>
      <xdr:rowOff>74083</xdr:rowOff>
    </xdr:to>
    <xdr:cxnSp macro="">
      <xdr:nvCxnSpPr>
        <xdr:cNvPr id="396" name="直線コネクタ 395">
          <a:extLst>
            <a:ext uri="{FF2B5EF4-FFF2-40B4-BE49-F238E27FC236}">
              <a16:creationId xmlns:a16="http://schemas.microsoft.com/office/drawing/2014/main" id="{942E8102-09EE-497F-91B1-B491B3812D1C}"/>
            </a:ext>
          </a:extLst>
        </xdr:cNvPr>
        <xdr:cNvCxnSpPr/>
      </xdr:nvCxnSpPr>
      <xdr:spPr>
        <a:xfrm flipV="1">
          <a:off x="13512800" y="76629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7" name="フローチャート: 判断 396">
          <a:extLst>
            <a:ext uri="{FF2B5EF4-FFF2-40B4-BE49-F238E27FC236}">
              <a16:creationId xmlns:a16="http://schemas.microsoft.com/office/drawing/2014/main" id="{BFBCA728-DA78-46A9-8682-462F30675D3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8" name="テキスト ボックス 397">
          <a:extLst>
            <a:ext uri="{FF2B5EF4-FFF2-40B4-BE49-F238E27FC236}">
              <a16:creationId xmlns:a16="http://schemas.microsoft.com/office/drawing/2014/main" id="{164B6878-55DB-422E-8E30-D4877A370224}"/>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9" name="フローチャート: 判断 398">
          <a:extLst>
            <a:ext uri="{FF2B5EF4-FFF2-40B4-BE49-F238E27FC236}">
              <a16:creationId xmlns:a16="http://schemas.microsoft.com/office/drawing/2014/main" id="{A83A51BC-68B9-44D1-90C4-F55958A9A1C2}"/>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0" name="テキスト ボックス 399">
          <a:extLst>
            <a:ext uri="{FF2B5EF4-FFF2-40B4-BE49-F238E27FC236}">
              <a16:creationId xmlns:a16="http://schemas.microsoft.com/office/drawing/2014/main" id="{5ED12A71-0C44-489F-A3D9-10B4F434919B}"/>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64DF0032-CDF9-482A-BD06-BF199D3CF0B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F621B9EB-6DB2-4FC5-B2D1-ED31B84D5DC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F78BE10E-5B91-4A82-97B0-9FFED4BA581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CCFA4FA4-2D4C-4282-84D6-1D0921D73DD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EAA18CAB-0AAF-4C59-AAA4-2B3C9B4C14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32959</xdr:rowOff>
    </xdr:from>
    <xdr:to>
      <xdr:col>81</xdr:col>
      <xdr:colOff>95250</xdr:colOff>
      <xdr:row>43</xdr:row>
      <xdr:rowOff>134559</xdr:rowOff>
    </xdr:to>
    <xdr:sp macro="" textlink="">
      <xdr:nvSpPr>
        <xdr:cNvPr id="406" name="楕円 405">
          <a:extLst>
            <a:ext uri="{FF2B5EF4-FFF2-40B4-BE49-F238E27FC236}">
              <a16:creationId xmlns:a16="http://schemas.microsoft.com/office/drawing/2014/main" id="{086D05DB-31E7-4658-9878-393977E6F81C}"/>
            </a:ext>
          </a:extLst>
        </xdr:cNvPr>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5036</xdr:rowOff>
    </xdr:from>
    <xdr:ext cx="762000" cy="259045"/>
    <xdr:sp macro="" textlink="">
      <xdr:nvSpPr>
        <xdr:cNvPr id="407" name="公債費負担の状況該当値テキスト">
          <a:extLst>
            <a:ext uri="{FF2B5EF4-FFF2-40B4-BE49-F238E27FC236}">
              <a16:creationId xmlns:a16="http://schemas.microsoft.com/office/drawing/2014/main" id="{64823490-8740-4363-B007-5C3E78038FA6}"/>
            </a:ext>
          </a:extLst>
        </xdr:cNvPr>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21469</xdr:rowOff>
    </xdr:from>
    <xdr:to>
      <xdr:col>77</xdr:col>
      <xdr:colOff>95250</xdr:colOff>
      <xdr:row>43</xdr:row>
      <xdr:rowOff>123069</xdr:rowOff>
    </xdr:to>
    <xdr:sp macro="" textlink="">
      <xdr:nvSpPr>
        <xdr:cNvPr id="408" name="楕円 407">
          <a:extLst>
            <a:ext uri="{FF2B5EF4-FFF2-40B4-BE49-F238E27FC236}">
              <a16:creationId xmlns:a16="http://schemas.microsoft.com/office/drawing/2014/main" id="{576EE844-98A6-46CE-A094-9C4CD5DA90EF}"/>
            </a:ext>
          </a:extLst>
        </xdr:cNvPr>
        <xdr:cNvSpPr/>
      </xdr:nvSpPr>
      <xdr:spPr>
        <a:xfrm>
          <a:off x="16129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107846</xdr:rowOff>
    </xdr:from>
    <xdr:ext cx="736600" cy="259045"/>
    <xdr:sp macro="" textlink="">
      <xdr:nvSpPr>
        <xdr:cNvPr id="409" name="テキスト ボックス 408">
          <a:extLst>
            <a:ext uri="{FF2B5EF4-FFF2-40B4-BE49-F238E27FC236}">
              <a16:creationId xmlns:a16="http://schemas.microsoft.com/office/drawing/2014/main" id="{67107A7E-5A57-467E-B270-7F4EFC0FE5DE}"/>
            </a:ext>
          </a:extLst>
        </xdr:cNvPr>
        <xdr:cNvSpPr txBox="1"/>
      </xdr:nvSpPr>
      <xdr:spPr>
        <a:xfrm>
          <a:off x="15798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136374</xdr:rowOff>
    </xdr:from>
    <xdr:to>
      <xdr:col>73</xdr:col>
      <xdr:colOff>44450</xdr:colOff>
      <xdr:row>44</xdr:row>
      <xdr:rowOff>66524</xdr:rowOff>
    </xdr:to>
    <xdr:sp macro="" textlink="">
      <xdr:nvSpPr>
        <xdr:cNvPr id="410" name="楕円 409">
          <a:extLst>
            <a:ext uri="{FF2B5EF4-FFF2-40B4-BE49-F238E27FC236}">
              <a16:creationId xmlns:a16="http://schemas.microsoft.com/office/drawing/2014/main" id="{FB794E5F-1122-4B32-9B77-BF0091430E1D}"/>
            </a:ext>
          </a:extLst>
        </xdr:cNvPr>
        <xdr:cNvSpPr/>
      </xdr:nvSpPr>
      <xdr:spPr>
        <a:xfrm>
          <a:off x="15240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51301</xdr:rowOff>
    </xdr:from>
    <xdr:ext cx="762000" cy="259045"/>
    <xdr:sp macro="" textlink="">
      <xdr:nvSpPr>
        <xdr:cNvPr id="411" name="テキスト ボックス 410">
          <a:extLst>
            <a:ext uri="{FF2B5EF4-FFF2-40B4-BE49-F238E27FC236}">
              <a16:creationId xmlns:a16="http://schemas.microsoft.com/office/drawing/2014/main" id="{6B0D46C5-D1C2-4FB1-8C54-EB504A19DDB3}"/>
            </a:ext>
          </a:extLst>
        </xdr:cNvPr>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68338</xdr:rowOff>
    </xdr:from>
    <xdr:to>
      <xdr:col>68</xdr:col>
      <xdr:colOff>203200</xdr:colOff>
      <xdr:row>44</xdr:row>
      <xdr:rowOff>169938</xdr:rowOff>
    </xdr:to>
    <xdr:sp macro="" textlink="">
      <xdr:nvSpPr>
        <xdr:cNvPr id="412" name="楕円 411">
          <a:extLst>
            <a:ext uri="{FF2B5EF4-FFF2-40B4-BE49-F238E27FC236}">
              <a16:creationId xmlns:a16="http://schemas.microsoft.com/office/drawing/2014/main" id="{4C3BE6FC-6DC3-4C0F-AF5A-B7B2DB076969}"/>
            </a:ext>
          </a:extLst>
        </xdr:cNvPr>
        <xdr:cNvSpPr/>
      </xdr:nvSpPr>
      <xdr:spPr>
        <a:xfrm>
          <a:off x="14351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154715</xdr:rowOff>
    </xdr:from>
    <xdr:ext cx="762000" cy="259045"/>
    <xdr:sp macro="" textlink="">
      <xdr:nvSpPr>
        <xdr:cNvPr id="413" name="テキスト ボックス 412">
          <a:extLst>
            <a:ext uri="{FF2B5EF4-FFF2-40B4-BE49-F238E27FC236}">
              <a16:creationId xmlns:a16="http://schemas.microsoft.com/office/drawing/2014/main" id="{3EC208ED-D3ED-41C7-B779-D598D75046AE}"/>
            </a:ext>
          </a:extLst>
        </xdr:cNvPr>
        <xdr:cNvSpPr txBox="1"/>
      </xdr:nvSpPr>
      <xdr:spPr>
        <a:xfrm>
          <a:off x="14020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14" name="楕円 413">
          <a:extLst>
            <a:ext uri="{FF2B5EF4-FFF2-40B4-BE49-F238E27FC236}">
              <a16:creationId xmlns:a16="http://schemas.microsoft.com/office/drawing/2014/main" id="{DB87D0C6-384F-42EC-BE08-EA68CAFA5C6F}"/>
            </a:ext>
          </a:extLst>
        </xdr:cNvPr>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15" name="テキスト ボックス 414">
          <a:extLst>
            <a:ext uri="{FF2B5EF4-FFF2-40B4-BE49-F238E27FC236}">
              <a16:creationId xmlns:a16="http://schemas.microsoft.com/office/drawing/2014/main" id="{E4266C28-0ED4-4690-B9D7-F377FFBC1213}"/>
            </a:ext>
          </a:extLst>
        </xdr:cNvPr>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DCBC98B-B89D-4AE7-95B8-9FFF7AE8667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91507239-1E62-4C5F-A627-B132202A387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9D74A2A1-E10B-4D53-8F68-E42B8060DD0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2B335D4C-6C19-49C9-BD19-3072D3C201E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A4C3ABD9-CB9F-4014-962F-901717DFF62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64C5BD5B-C463-433B-A26A-BC4A35BBC96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2AB5F8A7-EEBF-4B3A-84DC-35CA391AFC7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A51E58C9-D4DC-4695-B6A8-D619ADECFBA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FA6232C0-AB36-497F-BD11-9AF85760517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C91A3108-D7D5-4AC9-A081-D4DC97CDD2A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D5ED5699-DE04-4955-B041-41CDED507D7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5555DBFD-AD97-4D98-9905-C543D3DC136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2FBD2FCB-44EC-405E-BA86-8323DB76089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地方債の新規発行を抑制したため、地方債の現在高が前年比</a:t>
          </a:r>
          <a:r>
            <a:rPr kumimoji="1" lang="en-US" altLang="ja-JP" sz="1100">
              <a:solidFill>
                <a:schemeClr val="dk1"/>
              </a:solidFill>
              <a:effectLst/>
              <a:latin typeface="+mn-lt"/>
              <a:ea typeface="+mn-ea"/>
              <a:cs typeface="+mn-cs"/>
            </a:rPr>
            <a:t>3,939,600</a:t>
          </a:r>
          <a:r>
            <a:rPr kumimoji="1" lang="ja-JP" altLang="ja-JP" sz="1100">
              <a:solidFill>
                <a:schemeClr val="dk1"/>
              </a:solidFill>
              <a:effectLst/>
              <a:latin typeface="+mn-lt"/>
              <a:ea typeface="+mn-ea"/>
              <a:cs typeface="+mn-cs"/>
            </a:rPr>
            <a:t>千円減となった。このことにより、将来負担比率は前年度比で</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今後も起債事業の精選など財政健全化に努める。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DBE91A19-5510-4195-B1C9-752C2837FBB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A5E97B98-5004-4788-A98B-BAC6DAE398F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804F9C0B-D829-4ECA-8B81-08CAAF651E5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46DED791-A123-47D0-BF91-9B96BE92B9F8}"/>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A6CC9D06-0641-4CB6-977F-A95DCD6D143C}"/>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2360BCBB-7347-4213-82FA-F98D4C313AA1}"/>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553A4F2F-482C-47D8-BAF1-39ADB8BEF331}"/>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3741201-3B73-4601-9B30-832E2A150B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EB7803E3-A0FE-487B-BB46-6F93A8C9A007}"/>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FDD59BE0-B095-43C8-9FD0-BE7173D78214}"/>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E3D277F3-7DF8-4135-B6B0-FD5FDB0A4494}"/>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C17C7B2B-917E-45EB-B45F-D8A3F9F64B2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AAE6524-3ED0-4B8C-8EB9-2475114DF18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2" name="直線コネクタ 441">
          <a:extLst>
            <a:ext uri="{FF2B5EF4-FFF2-40B4-BE49-F238E27FC236}">
              <a16:creationId xmlns:a16="http://schemas.microsoft.com/office/drawing/2014/main" id="{FF53B159-DD72-4B6D-B6EA-78593CDC21E3}"/>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3" name="将来負担の状況最小値テキスト">
          <a:extLst>
            <a:ext uri="{FF2B5EF4-FFF2-40B4-BE49-F238E27FC236}">
              <a16:creationId xmlns:a16="http://schemas.microsoft.com/office/drawing/2014/main" id="{EE436357-04ED-4878-ABC0-13BE78B2421D}"/>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4" name="直線コネクタ 443">
          <a:extLst>
            <a:ext uri="{FF2B5EF4-FFF2-40B4-BE49-F238E27FC236}">
              <a16:creationId xmlns:a16="http://schemas.microsoft.com/office/drawing/2014/main" id="{E2708DA8-FEA8-48CF-8574-A861A9554967}"/>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9CDA6616-3D31-4BB8-918A-10ADB7B72DC1}"/>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436BC613-BCA0-4501-A360-C59F292E70B6}"/>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148996</xdr:rowOff>
    </xdr:from>
    <xdr:to>
      <xdr:col>81</xdr:col>
      <xdr:colOff>44450</xdr:colOff>
      <xdr:row>17</xdr:row>
      <xdr:rowOff>42215</xdr:rowOff>
    </xdr:to>
    <xdr:cxnSp macro="">
      <xdr:nvCxnSpPr>
        <xdr:cNvPr id="447" name="直線コネクタ 446">
          <a:extLst>
            <a:ext uri="{FF2B5EF4-FFF2-40B4-BE49-F238E27FC236}">
              <a16:creationId xmlns:a16="http://schemas.microsoft.com/office/drawing/2014/main" id="{FDF14AAA-0040-471C-B3DF-7ABECE7F77FA}"/>
            </a:ext>
          </a:extLst>
        </xdr:cNvPr>
        <xdr:cNvCxnSpPr/>
      </xdr:nvCxnSpPr>
      <xdr:spPr>
        <a:xfrm flipV="1">
          <a:off x="16179800" y="2892196"/>
          <a:ext cx="8382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8" name="将来負担の状況平均値テキスト">
          <a:extLst>
            <a:ext uri="{FF2B5EF4-FFF2-40B4-BE49-F238E27FC236}">
              <a16:creationId xmlns:a16="http://schemas.microsoft.com/office/drawing/2014/main" id="{6A931205-0AB6-47D3-A5DB-BCAE33309B4A}"/>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9" name="フローチャート: 判断 448">
          <a:extLst>
            <a:ext uri="{FF2B5EF4-FFF2-40B4-BE49-F238E27FC236}">
              <a16:creationId xmlns:a16="http://schemas.microsoft.com/office/drawing/2014/main" id="{4E751879-B3CF-4807-BE80-1CF9814598B6}"/>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42215</xdr:rowOff>
    </xdr:from>
    <xdr:to>
      <xdr:col>77</xdr:col>
      <xdr:colOff>44450</xdr:colOff>
      <xdr:row>17</xdr:row>
      <xdr:rowOff>163830</xdr:rowOff>
    </xdr:to>
    <xdr:cxnSp macro="">
      <xdr:nvCxnSpPr>
        <xdr:cNvPr id="450" name="直線コネクタ 449">
          <a:extLst>
            <a:ext uri="{FF2B5EF4-FFF2-40B4-BE49-F238E27FC236}">
              <a16:creationId xmlns:a16="http://schemas.microsoft.com/office/drawing/2014/main" id="{A8B8D130-66D4-4E7D-91D7-4222CD523D57}"/>
            </a:ext>
          </a:extLst>
        </xdr:cNvPr>
        <xdr:cNvCxnSpPr/>
      </xdr:nvCxnSpPr>
      <xdr:spPr>
        <a:xfrm flipV="1">
          <a:off x="15290800" y="2956865"/>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1" name="フローチャート: 判断 450">
          <a:extLst>
            <a:ext uri="{FF2B5EF4-FFF2-40B4-BE49-F238E27FC236}">
              <a16:creationId xmlns:a16="http://schemas.microsoft.com/office/drawing/2014/main" id="{FE0B11DA-956F-4325-BD85-5D24E62F4821}"/>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2" name="テキスト ボックス 451">
          <a:extLst>
            <a:ext uri="{FF2B5EF4-FFF2-40B4-BE49-F238E27FC236}">
              <a16:creationId xmlns:a16="http://schemas.microsoft.com/office/drawing/2014/main" id="{B1EDB0C1-F241-4192-944F-E5D26E6A1D74}"/>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162865</xdr:rowOff>
    </xdr:from>
    <xdr:to>
      <xdr:col>72</xdr:col>
      <xdr:colOff>203200</xdr:colOff>
      <xdr:row>17</xdr:row>
      <xdr:rowOff>163830</xdr:rowOff>
    </xdr:to>
    <xdr:cxnSp macro="">
      <xdr:nvCxnSpPr>
        <xdr:cNvPr id="453" name="直線コネクタ 452">
          <a:extLst>
            <a:ext uri="{FF2B5EF4-FFF2-40B4-BE49-F238E27FC236}">
              <a16:creationId xmlns:a16="http://schemas.microsoft.com/office/drawing/2014/main" id="{8B86A501-77FC-4BCC-A26D-9395B7EAA43F}"/>
            </a:ext>
          </a:extLst>
        </xdr:cNvPr>
        <xdr:cNvCxnSpPr/>
      </xdr:nvCxnSpPr>
      <xdr:spPr>
        <a:xfrm>
          <a:off x="14401800" y="307751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4" name="フローチャート: 判断 453">
          <a:extLst>
            <a:ext uri="{FF2B5EF4-FFF2-40B4-BE49-F238E27FC236}">
              <a16:creationId xmlns:a16="http://schemas.microsoft.com/office/drawing/2014/main" id="{38484D54-E326-41C3-A2D9-3ADF488043B2}"/>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5" name="テキスト ボックス 454">
          <a:extLst>
            <a:ext uri="{FF2B5EF4-FFF2-40B4-BE49-F238E27FC236}">
              <a16:creationId xmlns:a16="http://schemas.microsoft.com/office/drawing/2014/main" id="{1C79132E-6D67-462B-A994-312863AD2811}"/>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162865</xdr:rowOff>
    </xdr:from>
    <xdr:to>
      <xdr:col>68</xdr:col>
      <xdr:colOff>152400</xdr:colOff>
      <xdr:row>18</xdr:row>
      <xdr:rowOff>81178</xdr:rowOff>
    </xdr:to>
    <xdr:cxnSp macro="">
      <xdr:nvCxnSpPr>
        <xdr:cNvPr id="456" name="直線コネクタ 455">
          <a:extLst>
            <a:ext uri="{FF2B5EF4-FFF2-40B4-BE49-F238E27FC236}">
              <a16:creationId xmlns:a16="http://schemas.microsoft.com/office/drawing/2014/main" id="{8525C87D-BD19-4798-8EC3-F88B36A57291}"/>
            </a:ext>
          </a:extLst>
        </xdr:cNvPr>
        <xdr:cNvCxnSpPr/>
      </xdr:nvCxnSpPr>
      <xdr:spPr>
        <a:xfrm flipV="1">
          <a:off x="13512800" y="3077515"/>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7" name="フローチャート: 判断 456">
          <a:extLst>
            <a:ext uri="{FF2B5EF4-FFF2-40B4-BE49-F238E27FC236}">
              <a16:creationId xmlns:a16="http://schemas.microsoft.com/office/drawing/2014/main" id="{848F13EC-BF0F-4581-9C57-AA2A92DBBBC7}"/>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8" name="テキスト ボックス 457">
          <a:extLst>
            <a:ext uri="{FF2B5EF4-FFF2-40B4-BE49-F238E27FC236}">
              <a16:creationId xmlns:a16="http://schemas.microsoft.com/office/drawing/2014/main" id="{25A5444E-0C43-431C-AEF8-050C09E701F8}"/>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9" name="フローチャート: 判断 458">
          <a:extLst>
            <a:ext uri="{FF2B5EF4-FFF2-40B4-BE49-F238E27FC236}">
              <a16:creationId xmlns:a16="http://schemas.microsoft.com/office/drawing/2014/main" id="{9DCD00B5-C9E7-4FA9-A7C8-00B4C25BE908}"/>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60" name="テキスト ボックス 459">
          <a:extLst>
            <a:ext uri="{FF2B5EF4-FFF2-40B4-BE49-F238E27FC236}">
              <a16:creationId xmlns:a16="http://schemas.microsoft.com/office/drawing/2014/main" id="{3F05D5BC-8C4C-4E27-93D6-6525243E0924}"/>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25FDCD2-1BA9-4670-AC10-D308A4EF082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BDBA5ECD-EC9F-454B-9162-314BCD9BC95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A5A884BE-D42F-4027-8CC5-FCB6F1633CF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3A59EA5B-BD11-4D78-9745-F1DECEA261B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C210A0F5-F237-4A06-A1F4-57458579659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98196</xdr:rowOff>
    </xdr:from>
    <xdr:to>
      <xdr:col>81</xdr:col>
      <xdr:colOff>95250</xdr:colOff>
      <xdr:row>17</xdr:row>
      <xdr:rowOff>28346</xdr:rowOff>
    </xdr:to>
    <xdr:sp macro="" textlink="">
      <xdr:nvSpPr>
        <xdr:cNvPr id="466" name="楕円 465">
          <a:extLst>
            <a:ext uri="{FF2B5EF4-FFF2-40B4-BE49-F238E27FC236}">
              <a16:creationId xmlns:a16="http://schemas.microsoft.com/office/drawing/2014/main" id="{FE4DBA1A-ED51-410F-B2BC-8FC58BBE177B}"/>
            </a:ext>
          </a:extLst>
        </xdr:cNvPr>
        <xdr:cNvSpPr/>
      </xdr:nvSpPr>
      <xdr:spPr>
        <a:xfrm>
          <a:off x="16967200" y="28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70273</xdr:rowOff>
    </xdr:from>
    <xdr:ext cx="762000" cy="259045"/>
    <xdr:sp macro="" textlink="">
      <xdr:nvSpPr>
        <xdr:cNvPr id="467" name="将来負担の状況該当値テキスト">
          <a:extLst>
            <a:ext uri="{FF2B5EF4-FFF2-40B4-BE49-F238E27FC236}">
              <a16:creationId xmlns:a16="http://schemas.microsoft.com/office/drawing/2014/main" id="{EC1E7740-5AEF-4AF4-A869-017C6A50D773}"/>
            </a:ext>
          </a:extLst>
        </xdr:cNvPr>
        <xdr:cNvSpPr txBox="1"/>
      </xdr:nvSpPr>
      <xdr:spPr>
        <a:xfrm>
          <a:off x="17106900" y="28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162865</xdr:rowOff>
    </xdr:from>
    <xdr:to>
      <xdr:col>77</xdr:col>
      <xdr:colOff>95250</xdr:colOff>
      <xdr:row>17</xdr:row>
      <xdr:rowOff>93015</xdr:rowOff>
    </xdr:to>
    <xdr:sp macro="" textlink="">
      <xdr:nvSpPr>
        <xdr:cNvPr id="468" name="楕円 467">
          <a:extLst>
            <a:ext uri="{FF2B5EF4-FFF2-40B4-BE49-F238E27FC236}">
              <a16:creationId xmlns:a16="http://schemas.microsoft.com/office/drawing/2014/main" id="{C242FF73-C748-4E0B-8409-D0649168A375}"/>
            </a:ext>
          </a:extLst>
        </xdr:cNvPr>
        <xdr:cNvSpPr/>
      </xdr:nvSpPr>
      <xdr:spPr>
        <a:xfrm>
          <a:off x="16129000" y="29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77792</xdr:rowOff>
    </xdr:from>
    <xdr:ext cx="736600" cy="259045"/>
    <xdr:sp macro="" textlink="">
      <xdr:nvSpPr>
        <xdr:cNvPr id="469" name="テキスト ボックス 468">
          <a:extLst>
            <a:ext uri="{FF2B5EF4-FFF2-40B4-BE49-F238E27FC236}">
              <a16:creationId xmlns:a16="http://schemas.microsoft.com/office/drawing/2014/main" id="{AC39F00D-9A1F-4729-AA20-5C57B51665A3}"/>
            </a:ext>
          </a:extLst>
        </xdr:cNvPr>
        <xdr:cNvSpPr txBox="1"/>
      </xdr:nvSpPr>
      <xdr:spPr>
        <a:xfrm>
          <a:off x="15798800" y="299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113030</xdr:rowOff>
    </xdr:from>
    <xdr:to>
      <xdr:col>73</xdr:col>
      <xdr:colOff>44450</xdr:colOff>
      <xdr:row>18</xdr:row>
      <xdr:rowOff>43180</xdr:rowOff>
    </xdr:to>
    <xdr:sp macro="" textlink="">
      <xdr:nvSpPr>
        <xdr:cNvPr id="470" name="楕円 469">
          <a:extLst>
            <a:ext uri="{FF2B5EF4-FFF2-40B4-BE49-F238E27FC236}">
              <a16:creationId xmlns:a16="http://schemas.microsoft.com/office/drawing/2014/main" id="{1C7BFCF4-BA6F-4E53-86E3-A3FBE3B17CA8}"/>
            </a:ext>
          </a:extLst>
        </xdr:cNvPr>
        <xdr:cNvSpPr/>
      </xdr:nvSpPr>
      <xdr:spPr>
        <a:xfrm>
          <a:off x="15240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27957</xdr:rowOff>
    </xdr:from>
    <xdr:ext cx="762000" cy="259045"/>
    <xdr:sp macro="" textlink="">
      <xdr:nvSpPr>
        <xdr:cNvPr id="471" name="テキスト ボックス 470">
          <a:extLst>
            <a:ext uri="{FF2B5EF4-FFF2-40B4-BE49-F238E27FC236}">
              <a16:creationId xmlns:a16="http://schemas.microsoft.com/office/drawing/2014/main" id="{0F4E74E0-9C9A-47DC-A5F5-449FD0A5F0E8}"/>
            </a:ext>
          </a:extLst>
        </xdr:cNvPr>
        <xdr:cNvSpPr txBox="1"/>
      </xdr:nvSpPr>
      <xdr:spPr>
        <a:xfrm>
          <a:off x="14909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112065</xdr:rowOff>
    </xdr:from>
    <xdr:to>
      <xdr:col>68</xdr:col>
      <xdr:colOff>203200</xdr:colOff>
      <xdr:row>18</xdr:row>
      <xdr:rowOff>42215</xdr:rowOff>
    </xdr:to>
    <xdr:sp macro="" textlink="">
      <xdr:nvSpPr>
        <xdr:cNvPr id="472" name="楕円 471">
          <a:extLst>
            <a:ext uri="{FF2B5EF4-FFF2-40B4-BE49-F238E27FC236}">
              <a16:creationId xmlns:a16="http://schemas.microsoft.com/office/drawing/2014/main" id="{26FB4F22-7E5D-460C-BF5D-BA65248F23ED}"/>
            </a:ext>
          </a:extLst>
        </xdr:cNvPr>
        <xdr:cNvSpPr/>
      </xdr:nvSpPr>
      <xdr:spPr>
        <a:xfrm>
          <a:off x="14351000" y="30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26992</xdr:rowOff>
    </xdr:from>
    <xdr:ext cx="762000" cy="259045"/>
    <xdr:sp macro="" textlink="">
      <xdr:nvSpPr>
        <xdr:cNvPr id="473" name="テキスト ボックス 472">
          <a:extLst>
            <a:ext uri="{FF2B5EF4-FFF2-40B4-BE49-F238E27FC236}">
              <a16:creationId xmlns:a16="http://schemas.microsoft.com/office/drawing/2014/main" id="{1937070C-D9B9-4349-9965-ECF539D444C4}"/>
            </a:ext>
          </a:extLst>
        </xdr:cNvPr>
        <xdr:cNvSpPr txBox="1"/>
      </xdr:nvSpPr>
      <xdr:spPr>
        <a:xfrm>
          <a:off x="14020800" y="31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30378</xdr:rowOff>
    </xdr:from>
    <xdr:to>
      <xdr:col>64</xdr:col>
      <xdr:colOff>152400</xdr:colOff>
      <xdr:row>18</xdr:row>
      <xdr:rowOff>131978</xdr:rowOff>
    </xdr:to>
    <xdr:sp macro="" textlink="">
      <xdr:nvSpPr>
        <xdr:cNvPr id="474" name="楕円 473">
          <a:extLst>
            <a:ext uri="{FF2B5EF4-FFF2-40B4-BE49-F238E27FC236}">
              <a16:creationId xmlns:a16="http://schemas.microsoft.com/office/drawing/2014/main" id="{AD6ED5BE-A594-4C50-99FF-A7D3401EBB32}"/>
            </a:ext>
          </a:extLst>
        </xdr:cNvPr>
        <xdr:cNvSpPr/>
      </xdr:nvSpPr>
      <xdr:spPr>
        <a:xfrm>
          <a:off x="13462000" y="31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116755</xdr:rowOff>
    </xdr:from>
    <xdr:ext cx="762000" cy="259045"/>
    <xdr:sp macro="" textlink="">
      <xdr:nvSpPr>
        <xdr:cNvPr id="475" name="テキスト ボックス 474">
          <a:extLst>
            <a:ext uri="{FF2B5EF4-FFF2-40B4-BE49-F238E27FC236}">
              <a16:creationId xmlns:a16="http://schemas.microsoft.com/office/drawing/2014/main" id="{173BC14E-8478-454D-B48C-61DCDBA0277C}"/>
            </a:ext>
          </a:extLst>
        </xdr:cNvPr>
        <xdr:cNvSpPr txBox="1"/>
      </xdr:nvSpPr>
      <xdr:spPr>
        <a:xfrm>
          <a:off x="13131800" y="320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317,030
311,364
41.42
187,068,826
178,547,046
7,525,071
73,164,034
132,712,577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ポイントの増、類似団体および全国平均を下回っている。職員給の増等により人件費は増加しているが、今後も、職員の定員管理方針に基づき、人件費の適正化に努める。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53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ポイントの増、類似団体および全国平均は下回っている。決算額は新型コロナウイルス関連事業の減などにより</a:t>
          </a:r>
          <a:r>
            <a:rPr kumimoji="1" lang="en-US" altLang="ja-JP" sz="1300">
              <a:latin typeface="ＭＳ Ｐゴシック" panose="020B0600070205080204" pitchFamily="50" charset="-128"/>
              <a:ea typeface="ＭＳ Ｐゴシック" panose="020B0600070205080204" pitchFamily="50" charset="-128"/>
            </a:rPr>
            <a:t>300,757</a:t>
          </a:r>
          <a:r>
            <a:rPr kumimoji="1" lang="ja-JP" altLang="en-US" sz="1300">
              <a:latin typeface="ＭＳ Ｐゴシック" panose="020B0600070205080204" pitchFamily="50" charset="-128"/>
              <a:ea typeface="ＭＳ Ｐゴシック" panose="020B0600070205080204" pitchFamily="50" charset="-128"/>
            </a:rPr>
            <a:t>千円減少しているが、今後も歳出予算の増が見込まれるため、事業の見直しによる経費の削減に努める。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129721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599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42636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5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118836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1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1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類似団体平均および全国平均に比べ高い状況が続いている。生活保護費、障がい福祉サービス等給付費、こども医療費助成等の伸びに伴う増などが今後も見込まれるため、より適正な執行とな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132443</xdr:rowOff>
    </xdr:from>
    <xdr:to>
      <xdr:col>24</xdr:col>
      <xdr:colOff>25400</xdr:colOff>
      <xdr:row>60</xdr:row>
      <xdr:rowOff>99785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478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71862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5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99785</xdr:rowOff>
    </xdr:from>
    <xdr:to>
      <xdr:col>24</xdr:col>
      <xdr:colOff>114300</xdr:colOff>
      <xdr:row>60</xdr:row>
      <xdr:rowOff>99785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8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47370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132443</xdr:rowOff>
    </xdr:from>
    <xdr:to>
      <xdr:col>24</xdr:col>
      <xdr:colOff>114300</xdr:colOff>
      <xdr:row>52</xdr:row>
      <xdr:rowOff>132443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1815</xdr:rowOff>
    </xdr:from>
    <xdr:to>
      <xdr:col>24</xdr:col>
      <xdr:colOff>25400</xdr:colOff>
      <xdr:row>60</xdr:row>
      <xdr:rowOff>99785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888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1815</xdr:rowOff>
    </xdr:from>
    <xdr:to>
      <xdr:col>19</xdr:col>
      <xdr:colOff>187325</xdr:colOff>
      <xdr:row>60</xdr:row>
      <xdr:rowOff>121557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88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155122</xdr:rowOff>
    </xdr:from>
    <xdr:to>
      <xdr:col>20</xdr:col>
      <xdr:colOff>38100</xdr:colOff>
      <xdr:row>56</xdr:row>
      <xdr:rowOff>85272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121557</xdr:rowOff>
    </xdr:from>
    <xdr:to>
      <xdr:col>15</xdr:col>
      <xdr:colOff>98425</xdr:colOff>
      <xdr:row>61</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408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61</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37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48985</xdr:rowOff>
    </xdr:from>
    <xdr:to>
      <xdr:col>24</xdr:col>
      <xdr:colOff>76200</xdr:colOff>
      <xdr:row>60</xdr:row>
      <xdr:rowOff>150585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129012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122465</xdr:rowOff>
    </xdr:from>
    <xdr:to>
      <xdr:col>20</xdr:col>
      <xdr:colOff>38100</xdr:colOff>
      <xdr:row>60</xdr:row>
      <xdr:rowOff>52615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37392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70757</xdr:rowOff>
    </xdr:from>
    <xdr:to>
      <xdr:col>15</xdr:col>
      <xdr:colOff>149225</xdr:colOff>
      <xdr:row>61</xdr:row>
      <xdr:rowOff>907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157134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ポイントの増、類似団体および全国平均を下回っている。主に国民健康保険事業特別会計への繰出金</a:t>
          </a:r>
          <a:r>
            <a:rPr kumimoji="1" lang="en-US" altLang="ja-JP" sz="1300">
              <a:latin typeface="ＭＳ Ｐゴシック" panose="020B0600070205080204" pitchFamily="50" charset="-128"/>
              <a:ea typeface="ＭＳ Ｐゴシック" panose="020B0600070205080204" pitchFamily="50" charset="-128"/>
            </a:rPr>
            <a:t>94,697</a:t>
          </a:r>
          <a:r>
            <a:rPr kumimoji="1" lang="ja-JP" altLang="en-US" sz="1300">
              <a:latin typeface="ＭＳ Ｐゴシック" panose="020B0600070205080204" pitchFamily="50" charset="-128"/>
              <a:ea typeface="ＭＳ Ｐゴシック" panose="020B0600070205080204" pitchFamily="50" charset="-128"/>
            </a:rPr>
            <a:t>千円の増等によるものである。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82550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0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146050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120650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ポイントの増、類似団体および全国平均を下回っている。主な要因は保育士・幼稚園教諭等処遇改善臨時特例事業が</a:t>
          </a:r>
          <a:r>
            <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156,354</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千円の増となったことによるものである。今後も、本市が策定している補助金に関するガイドラインに沿って、継続・廃止等の検討を行い、補助金等の適正化を進める。</a:t>
          </a:r>
          <a:r>
            <a:rPr lang="ja-JP" altLang="en-US"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81280</xdr:rowOff>
    </xdr:from>
    <xdr:to>
      <xdr:col>82</xdr:col>
      <xdr:colOff>107950</xdr:colOff>
      <xdr:row>32</xdr:row>
      <xdr:rowOff>88900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567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81280</xdr:rowOff>
    </xdr:from>
    <xdr:to>
      <xdr:col>78</xdr:col>
      <xdr:colOff>69850</xdr:colOff>
      <xdr:row>32</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56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127000</xdr:rowOff>
    </xdr:from>
    <xdr:to>
      <xdr:col>73</xdr:col>
      <xdr:colOff>180975</xdr:colOff>
      <xdr:row>32</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61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149860</xdr:rowOff>
    </xdr:from>
    <xdr:to>
      <xdr:col>69</xdr:col>
      <xdr:colOff>92075</xdr:colOff>
      <xdr:row>33</xdr:row>
      <xdr:rowOff>46990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636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38100</xdr:rowOff>
    </xdr:from>
    <xdr:to>
      <xdr:col>82</xdr:col>
      <xdr:colOff>158750</xdr:colOff>
      <xdr:row>32</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118127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30480</xdr:rowOff>
    </xdr:from>
    <xdr:to>
      <xdr:col>78</xdr:col>
      <xdr:colOff>120650</xdr:colOff>
      <xdr:row>32</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142257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28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76200</xdr:rowOff>
    </xdr:from>
    <xdr:to>
      <xdr:col>74</xdr:col>
      <xdr:colOff>31750</xdr:colOff>
      <xdr:row>33</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99060</xdr:rowOff>
    </xdr:from>
    <xdr:to>
      <xdr:col>69</xdr:col>
      <xdr:colOff>142875</xdr:colOff>
      <xdr:row>33</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39387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167640</xdr:rowOff>
    </xdr:from>
    <xdr:to>
      <xdr:col>65</xdr:col>
      <xdr:colOff>53975</xdr:colOff>
      <xdr:row>33</xdr:row>
      <xdr:rowOff>97790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107967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比率としては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ポイント増となっているが、決算額では前年度比</a:t>
          </a:r>
          <a:r>
            <a:rPr kumimoji="1" lang="en-US" altLang="ja-JP" sz="1300">
              <a:latin typeface="ＭＳ Ｐゴシック" panose="020B0600070205080204" pitchFamily="50" charset="-128"/>
              <a:ea typeface="ＭＳ Ｐゴシック" panose="020B0600070205080204" pitchFamily="50" charset="-128"/>
            </a:rPr>
            <a:t>50,725</a:t>
          </a:r>
          <a:r>
            <a:rPr kumimoji="1" lang="ja-JP" altLang="en-US" sz="1300">
              <a:latin typeface="ＭＳ Ｐゴシック" panose="020B0600070205080204" pitchFamily="50" charset="-128"/>
              <a:ea typeface="ＭＳ Ｐゴシック" panose="020B0600070205080204" pitchFamily="50" charset="-128"/>
            </a:rPr>
            <a:t>千円減となっている。市債については、借入額が償還額を下回るよう借入事業の見直しを行い、公債費の抑制に努める。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77</xdr:row>
      <xdr:rowOff>85089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111480"/>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77</xdr:row>
      <xdr:rowOff>8889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1114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24130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146050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225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50816</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および全国平均を下回っている。すべての項目において、前年度比で増となっている。主な要因として毎年伸びている扶助費や人件費および物件費の増が大きい。今後も人件費の抑制や必要経費の見直しを行い、経常経費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78994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12062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1206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143002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321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77</xdr:row>
      <xdr:rowOff>143002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51067</xdr:rowOff>
    </xdr:from>
    <xdr:to>
      <xdr:col>29</xdr:col>
      <xdr:colOff>127000</xdr:colOff>
      <xdr:row>17</xdr:row>
      <xdr:rowOff>59487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3342"/>
          <a:ext cx="647700" cy="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59487</xdr:rowOff>
    </xdr:from>
    <xdr:to>
      <xdr:col>26</xdr:col>
      <xdr:colOff>50800</xdr:colOff>
      <xdr:row>17</xdr:row>
      <xdr:rowOff>110655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21762"/>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110655</xdr:rowOff>
    </xdr:from>
    <xdr:to>
      <xdr:col>22</xdr:col>
      <xdr:colOff>114300</xdr:colOff>
      <xdr:row>18</xdr:row>
      <xdr:rowOff>46380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72930"/>
          <a:ext cx="698500" cy="107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46380</xdr:rowOff>
    </xdr:from>
    <xdr:to>
      <xdr:col>18</xdr:col>
      <xdr:colOff>177800</xdr:colOff>
      <xdr:row>18</xdr:row>
      <xdr:rowOff>64668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0105"/>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267</xdr:rowOff>
    </xdr:from>
    <xdr:to>
      <xdr:col>29</xdr:col>
      <xdr:colOff>177800</xdr:colOff>
      <xdr:row>17</xdr:row>
      <xdr:rowOff>101867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6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143794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3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8687</xdr:rowOff>
    </xdr:from>
    <xdr:to>
      <xdr:col>26</xdr:col>
      <xdr:colOff>101600</xdr:colOff>
      <xdr:row>17</xdr:row>
      <xdr:rowOff>110287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95064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5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59855</xdr:rowOff>
    </xdr:from>
    <xdr:to>
      <xdr:col>22</xdr:col>
      <xdr:colOff>165100</xdr:colOff>
      <xdr:row>17</xdr:row>
      <xdr:rowOff>161455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2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146232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0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167030</xdr:rowOff>
    </xdr:from>
    <xdr:to>
      <xdr:col>19</xdr:col>
      <xdr:colOff>38100</xdr:colOff>
      <xdr:row>18</xdr:row>
      <xdr:rowOff>97180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81958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13868</xdr:rowOff>
    </xdr:from>
    <xdr:to>
      <xdr:col>15</xdr:col>
      <xdr:colOff>101600</xdr:colOff>
      <xdr:row>18</xdr:row>
      <xdr:rowOff>115468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7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100246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121133</xdr:rowOff>
    </xdr:from>
    <xdr:to>
      <xdr:col>29</xdr:col>
      <xdr:colOff>127000</xdr:colOff>
      <xdr:row>34</xdr:row>
      <xdr:rowOff>288316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88583"/>
          <a:ext cx="647700" cy="16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236500</xdr:rowOff>
    </xdr:from>
    <xdr:to>
      <xdr:col>26</xdr:col>
      <xdr:colOff>50800</xdr:colOff>
      <xdr:row>34</xdr:row>
      <xdr:rowOff>288316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03950"/>
          <a:ext cx="698500" cy="5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211087</xdr:rowOff>
    </xdr:from>
    <xdr:to>
      <xdr:col>22</xdr:col>
      <xdr:colOff>114300</xdr:colOff>
      <xdr:row>34</xdr:row>
      <xdr:rowOff>236500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78537"/>
          <a:ext cx="698500" cy="2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114503</xdr:rowOff>
    </xdr:from>
    <xdr:to>
      <xdr:col>18</xdr:col>
      <xdr:colOff>177800</xdr:colOff>
      <xdr:row>34</xdr:row>
      <xdr:rowOff>211087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81953"/>
          <a:ext cx="698500" cy="96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70333</xdr:rowOff>
    </xdr:from>
    <xdr:to>
      <xdr:col>29</xdr:col>
      <xdr:colOff>177800</xdr:colOff>
      <xdr:row>34</xdr:row>
      <xdr:rowOff>171933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37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258310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8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237516</xdr:rowOff>
    </xdr:from>
    <xdr:to>
      <xdr:col>26</xdr:col>
      <xdr:colOff>101600</xdr:colOff>
      <xdr:row>34</xdr:row>
      <xdr:rowOff>339116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0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6392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185700</xdr:rowOff>
    </xdr:from>
    <xdr:to>
      <xdr:col>22</xdr:col>
      <xdr:colOff>165100</xdr:colOff>
      <xdr:row>34</xdr:row>
      <xdr:rowOff>287300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5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297477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160287</xdr:rowOff>
    </xdr:from>
    <xdr:to>
      <xdr:col>19</xdr:col>
      <xdr:colOff>38100</xdr:colOff>
      <xdr:row>34</xdr:row>
      <xdr:rowOff>261886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277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272064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9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63703</xdr:rowOff>
    </xdr:from>
    <xdr:to>
      <xdr:col>15</xdr:col>
      <xdr:colOff>101600</xdr:colOff>
      <xdr:row>34</xdr:row>
      <xdr:rowOff>165303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3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175480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0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317,030
311,364
41.42
187,068,826
178,547,046
7,525,071
73,164,034
132,712,577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160405</xdr:rowOff>
    </xdr:from>
    <xdr:to>
      <xdr:col>24</xdr:col>
      <xdr:colOff>63500</xdr:colOff>
      <xdr:row>34</xdr:row>
      <xdr:rowOff>165271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89705"/>
          <a:ext cx="8382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160405</xdr:rowOff>
    </xdr:from>
    <xdr:to>
      <xdr:col>19</xdr:col>
      <xdr:colOff>177800</xdr:colOff>
      <xdr:row>35</xdr:row>
      <xdr:rowOff>40063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89705"/>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40063</xdr:rowOff>
    </xdr:from>
    <xdr:to>
      <xdr:col>15</xdr:col>
      <xdr:colOff>50800</xdr:colOff>
      <xdr:row>36</xdr:row>
      <xdr:rowOff>57273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0813"/>
          <a:ext cx="889000" cy="1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57273</xdr:rowOff>
    </xdr:from>
    <xdr:to>
      <xdr:col>10</xdr:col>
      <xdr:colOff>114300</xdr:colOff>
      <xdr:row>36</xdr:row>
      <xdr:rowOff>71349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2947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114471</xdr:rowOff>
    </xdr:from>
    <xdr:to>
      <xdr:col>24</xdr:col>
      <xdr:colOff>114300</xdr:colOff>
      <xdr:row>35</xdr:row>
      <xdr:rowOff>44621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137348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109605</xdr:rowOff>
    </xdr:from>
    <xdr:to>
      <xdr:col>20</xdr:col>
      <xdr:colOff>38100</xdr:colOff>
      <xdr:row>35</xdr:row>
      <xdr:rowOff>39755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56282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1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160713</xdr:rowOff>
    </xdr:from>
    <xdr:to>
      <xdr:col>15</xdr:col>
      <xdr:colOff>101600</xdr:colOff>
      <xdr:row>35</xdr:row>
      <xdr:rowOff>90863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107390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6473</xdr:rowOff>
    </xdr:from>
    <xdr:to>
      <xdr:col>10</xdr:col>
      <xdr:colOff>165100</xdr:colOff>
      <xdr:row>36</xdr:row>
      <xdr:rowOff>108073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99200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20549</xdr:rowOff>
    </xdr:from>
    <xdr:to>
      <xdr:col>6</xdr:col>
      <xdr:colOff>38100</xdr:colOff>
      <xdr:row>36</xdr:row>
      <xdr:rowOff>122149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19456</xdr:rowOff>
    </xdr:from>
    <xdr:to>
      <xdr:col>24</xdr:col>
      <xdr:colOff>62865</xdr:colOff>
      <xdr:row>57</xdr:row>
      <xdr:rowOff>65794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34856"/>
          <a:ext cx="1270" cy="903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69621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8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65794</xdr:rowOff>
    </xdr:from>
    <xdr:to>
      <xdr:col>24</xdr:col>
      <xdr:colOff>152400</xdr:colOff>
      <xdr:row>57</xdr:row>
      <xdr:rowOff>65794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83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137583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19456</xdr:rowOff>
    </xdr:from>
    <xdr:to>
      <xdr:col>24</xdr:col>
      <xdr:colOff>152400</xdr:colOff>
      <xdr:row>52</xdr:row>
      <xdr:rowOff>19456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3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48968</xdr:rowOff>
    </xdr:from>
    <xdr:to>
      <xdr:col>24</xdr:col>
      <xdr:colOff>63500</xdr:colOff>
      <xdr:row>57</xdr:row>
      <xdr:rowOff>65794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21618"/>
          <a:ext cx="8382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28544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86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5667</xdr:rowOff>
    </xdr:from>
    <xdr:to>
      <xdr:col>24</xdr:col>
      <xdr:colOff>114300</xdr:colOff>
      <xdr:row>55</xdr:row>
      <xdr:rowOff>107267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3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48968</xdr:rowOff>
    </xdr:from>
    <xdr:to>
      <xdr:col>19</xdr:col>
      <xdr:colOff>177800</xdr:colOff>
      <xdr:row>57</xdr:row>
      <xdr:rowOff>111879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1618"/>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103347</xdr:rowOff>
    </xdr:from>
    <xdr:to>
      <xdr:col>20</xdr:col>
      <xdr:colOff>38100</xdr:colOff>
      <xdr:row>56</xdr:row>
      <xdr:rowOff>33497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50024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111879</xdr:rowOff>
    </xdr:from>
    <xdr:to>
      <xdr:col>15</xdr:col>
      <xdr:colOff>50800</xdr:colOff>
      <xdr:row>58</xdr:row>
      <xdr:rowOff>101341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4529"/>
          <a:ext cx="889000" cy="1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95072</xdr:rowOff>
    </xdr:from>
    <xdr:to>
      <xdr:col>15</xdr:col>
      <xdr:colOff>101600</xdr:colOff>
      <xdr:row>57</xdr:row>
      <xdr:rowOff>25222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41749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101341</xdr:rowOff>
    </xdr:from>
    <xdr:to>
      <xdr:col>10</xdr:col>
      <xdr:colOff>114300</xdr:colOff>
      <xdr:row>59</xdr:row>
      <xdr:rowOff>19114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5441"/>
          <a:ext cx="889000" cy="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166304</xdr:rowOff>
    </xdr:from>
    <xdr:to>
      <xdr:col>10</xdr:col>
      <xdr:colOff>165100</xdr:colOff>
      <xdr:row>57</xdr:row>
      <xdr:rowOff>96454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112981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44255</xdr:rowOff>
    </xdr:from>
    <xdr:to>
      <xdr:col>6</xdr:col>
      <xdr:colOff>38100</xdr:colOff>
      <xdr:row>57</xdr:row>
      <xdr:rowOff>145855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162382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14994</xdr:rowOff>
    </xdr:from>
    <xdr:to>
      <xdr:col>24</xdr:col>
      <xdr:colOff>114300</xdr:colOff>
      <xdr:row>57</xdr:row>
      <xdr:rowOff>116594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101371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169618</xdr:rowOff>
    </xdr:from>
    <xdr:to>
      <xdr:col>20</xdr:col>
      <xdr:colOff>38100</xdr:colOff>
      <xdr:row>57</xdr:row>
      <xdr:rowOff>99768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90895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6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61079</xdr:rowOff>
    </xdr:from>
    <xdr:to>
      <xdr:col>15</xdr:col>
      <xdr:colOff>101600</xdr:colOff>
      <xdr:row>57</xdr:row>
      <xdr:rowOff>162679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153806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50541</xdr:rowOff>
    </xdr:from>
    <xdr:to>
      <xdr:col>10</xdr:col>
      <xdr:colOff>165100</xdr:colOff>
      <xdr:row>58</xdr:row>
      <xdr:rowOff>152141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143268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139764</xdr:rowOff>
    </xdr:from>
    <xdr:to>
      <xdr:col>6</xdr:col>
      <xdr:colOff>38100</xdr:colOff>
      <xdr:row>59</xdr:row>
      <xdr:rowOff>69914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61041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129642</xdr:rowOff>
    </xdr:from>
    <xdr:to>
      <xdr:col>24</xdr:col>
      <xdr:colOff>63500</xdr:colOff>
      <xdr:row>76</xdr:row>
      <xdr:rowOff>137528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59842"/>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129642</xdr:rowOff>
    </xdr:from>
    <xdr:to>
      <xdr:col>19</xdr:col>
      <xdr:colOff>177800</xdr:colOff>
      <xdr:row>76</xdr:row>
      <xdr:rowOff>144214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59842"/>
          <a:ext cx="8890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138557</xdr:rowOff>
    </xdr:from>
    <xdr:to>
      <xdr:col>15</xdr:col>
      <xdr:colOff>50800</xdr:colOff>
      <xdr:row>76</xdr:row>
      <xdr:rowOff>144214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68757"/>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138557</xdr:rowOff>
    </xdr:from>
    <xdr:to>
      <xdr:col>10</xdr:col>
      <xdr:colOff>114300</xdr:colOff>
      <xdr:row>76</xdr:row>
      <xdr:rowOff>155759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68757"/>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86728</xdr:rowOff>
    </xdr:from>
    <xdr:to>
      <xdr:col>24</xdr:col>
      <xdr:colOff>114300</xdr:colOff>
      <xdr:row>77</xdr:row>
      <xdr:rowOff>16878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65155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78842</xdr:rowOff>
    </xdr:from>
    <xdr:to>
      <xdr:col>20</xdr:col>
      <xdr:colOff>38100</xdr:colOff>
      <xdr:row>77</xdr:row>
      <xdr:rowOff>8992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20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93414</xdr:rowOff>
    </xdr:from>
    <xdr:to>
      <xdr:col>15</xdr:col>
      <xdr:colOff>101600</xdr:colOff>
      <xdr:row>77</xdr:row>
      <xdr:rowOff>23564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21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87757</xdr:rowOff>
    </xdr:from>
    <xdr:to>
      <xdr:col>10</xdr:col>
      <xdr:colOff>165100</xdr:colOff>
      <xdr:row>77</xdr:row>
      <xdr:rowOff>17907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9034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21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104959</xdr:rowOff>
    </xdr:from>
    <xdr:to>
      <xdr:col>6</xdr:col>
      <xdr:colOff>38100</xdr:colOff>
      <xdr:row>77</xdr:row>
      <xdr:rowOff>35109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26236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2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102972</xdr:rowOff>
    </xdr:from>
    <xdr:to>
      <xdr:col>24</xdr:col>
      <xdr:colOff>63500</xdr:colOff>
      <xdr:row>91</xdr:row>
      <xdr:rowOff>126887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533472"/>
          <a:ext cx="838200" cy="1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126887</xdr:rowOff>
    </xdr:from>
    <xdr:to>
      <xdr:col>19</xdr:col>
      <xdr:colOff>177800</xdr:colOff>
      <xdr:row>93</xdr:row>
      <xdr:rowOff>55859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728837"/>
          <a:ext cx="889000" cy="2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55859</xdr:rowOff>
    </xdr:from>
    <xdr:to>
      <xdr:col>15</xdr:col>
      <xdr:colOff>50800</xdr:colOff>
      <xdr:row>93</xdr:row>
      <xdr:rowOff>123013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000709"/>
          <a:ext cx="8890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123013</xdr:rowOff>
    </xdr:from>
    <xdr:to>
      <xdr:col>10</xdr:col>
      <xdr:colOff>114300</xdr:colOff>
      <xdr:row>94</xdr:row>
      <xdr:rowOff>57567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67863"/>
          <a:ext cx="889000" cy="10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52172</xdr:rowOff>
    </xdr:from>
    <xdr:to>
      <xdr:col>24</xdr:col>
      <xdr:colOff>114300</xdr:colOff>
      <xdr:row>90</xdr:row>
      <xdr:rowOff>153772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4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5199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43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76087</xdr:rowOff>
    </xdr:from>
    <xdr:to>
      <xdr:col>20</xdr:col>
      <xdr:colOff>38100</xdr:colOff>
      <xdr:row>92</xdr:row>
      <xdr:rowOff>6237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67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22764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45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5059</xdr:rowOff>
    </xdr:from>
    <xdr:to>
      <xdr:col>15</xdr:col>
      <xdr:colOff>101600</xdr:colOff>
      <xdr:row>93</xdr:row>
      <xdr:rowOff>106659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9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123186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72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72213</xdr:rowOff>
    </xdr:from>
    <xdr:to>
      <xdr:col>10</xdr:col>
      <xdr:colOff>165100</xdr:colOff>
      <xdr:row>94</xdr:row>
      <xdr:rowOff>2363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18890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79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6767</xdr:rowOff>
    </xdr:from>
    <xdr:to>
      <xdr:col>6</xdr:col>
      <xdr:colOff>38100</xdr:colOff>
      <xdr:row>94</xdr:row>
      <xdr:rowOff>108367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124894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89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156210</xdr:rowOff>
    </xdr:from>
    <xdr:to>
      <xdr:col>55</xdr:col>
      <xdr:colOff>0</xdr:colOff>
      <xdr:row>39</xdr:row>
      <xdr:rowOff>18847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71310"/>
          <a:ext cx="838200" cy="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57493</xdr:rowOff>
    </xdr:from>
    <xdr:to>
      <xdr:col>50</xdr:col>
      <xdr:colOff>114300</xdr:colOff>
      <xdr:row>39</xdr:row>
      <xdr:rowOff>18847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372443"/>
          <a:ext cx="889000" cy="13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57493</xdr:rowOff>
    </xdr:from>
    <xdr:to>
      <xdr:col>45</xdr:col>
      <xdr:colOff>177800</xdr:colOff>
      <xdr:row>39</xdr:row>
      <xdr:rowOff>102641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372443"/>
          <a:ext cx="889000" cy="14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26581</xdr:rowOff>
    </xdr:from>
    <xdr:to>
      <xdr:col>41</xdr:col>
      <xdr:colOff>50800</xdr:colOff>
      <xdr:row>39</xdr:row>
      <xdr:rowOff>102641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713131"/>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83837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139497</xdr:rowOff>
    </xdr:from>
    <xdr:to>
      <xdr:col>50</xdr:col>
      <xdr:colOff>165100</xdr:colOff>
      <xdr:row>39</xdr:row>
      <xdr:rowOff>69647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60774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6693</xdr:rowOff>
    </xdr:from>
    <xdr:to>
      <xdr:col>46</xdr:col>
      <xdr:colOff>38100</xdr:colOff>
      <xdr:row>31</xdr:row>
      <xdr:rowOff>108293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3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99420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1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51841</xdr:rowOff>
    </xdr:from>
    <xdr:to>
      <xdr:col>41</xdr:col>
      <xdr:colOff>101600</xdr:colOff>
      <xdr:row>39</xdr:row>
      <xdr:rowOff>153441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73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144568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83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147231</xdr:rowOff>
    </xdr:from>
    <xdr:to>
      <xdr:col>36</xdr:col>
      <xdr:colOff>165100</xdr:colOff>
      <xdr:row>39</xdr:row>
      <xdr:rowOff>77381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93908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3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21873</xdr:rowOff>
    </xdr:from>
    <xdr:to>
      <xdr:col>55</xdr:col>
      <xdr:colOff>0</xdr:colOff>
      <xdr:row>55</xdr:row>
      <xdr:rowOff>152943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451623"/>
          <a:ext cx="838200" cy="1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106194</xdr:rowOff>
    </xdr:from>
    <xdr:to>
      <xdr:col>50</xdr:col>
      <xdr:colOff>114300</xdr:colOff>
      <xdr:row>55</xdr:row>
      <xdr:rowOff>152943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364494"/>
          <a:ext cx="889000" cy="2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106194</xdr:rowOff>
    </xdr:from>
    <xdr:to>
      <xdr:col>45</xdr:col>
      <xdr:colOff>177800</xdr:colOff>
      <xdr:row>55</xdr:row>
      <xdr:rowOff>10247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364494"/>
          <a:ext cx="889000" cy="7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10247</xdr:rowOff>
    </xdr:from>
    <xdr:to>
      <xdr:col>41</xdr:col>
      <xdr:colOff>50800</xdr:colOff>
      <xdr:row>56</xdr:row>
      <xdr:rowOff>46872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39997"/>
          <a:ext cx="889000" cy="20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142523</xdr:rowOff>
    </xdr:from>
    <xdr:to>
      <xdr:col>55</xdr:col>
      <xdr:colOff>50800</xdr:colOff>
      <xdr:row>55</xdr:row>
      <xdr:rowOff>72673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165400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102143</xdr:rowOff>
    </xdr:from>
    <xdr:to>
      <xdr:col>50</xdr:col>
      <xdr:colOff>165100</xdr:colOff>
      <xdr:row>56</xdr:row>
      <xdr:rowOff>32293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48820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55394</xdr:rowOff>
    </xdr:from>
    <xdr:to>
      <xdr:col>46</xdr:col>
      <xdr:colOff>38100</xdr:colOff>
      <xdr:row>54</xdr:row>
      <xdr:rowOff>156994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2071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0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130897</xdr:rowOff>
    </xdr:from>
    <xdr:to>
      <xdr:col>41</xdr:col>
      <xdr:colOff>101600</xdr:colOff>
      <xdr:row>55</xdr:row>
      <xdr:rowOff>61047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77574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1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167522</xdr:rowOff>
    </xdr:from>
    <xdr:to>
      <xdr:col>36</xdr:col>
      <xdr:colOff>165100</xdr:colOff>
      <xdr:row>56</xdr:row>
      <xdr:rowOff>97672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114199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7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1671</xdr:rowOff>
    </xdr:from>
    <xdr:to>
      <xdr:col>55</xdr:col>
      <xdr:colOff>0</xdr:colOff>
      <xdr:row>78</xdr:row>
      <xdr:rowOff>75487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03321"/>
          <a:ext cx="838200" cy="24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68994</xdr:rowOff>
    </xdr:from>
    <xdr:to>
      <xdr:col>50</xdr:col>
      <xdr:colOff>114300</xdr:colOff>
      <xdr:row>77</xdr:row>
      <xdr:rowOff>1671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927744"/>
          <a:ext cx="889000" cy="27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68994</xdr:rowOff>
    </xdr:from>
    <xdr:to>
      <xdr:col>45</xdr:col>
      <xdr:colOff>177800</xdr:colOff>
      <xdr:row>76</xdr:row>
      <xdr:rowOff>164114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927744"/>
          <a:ext cx="889000" cy="26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164114</xdr:rowOff>
    </xdr:from>
    <xdr:to>
      <xdr:col>41</xdr:col>
      <xdr:colOff>50800</xdr:colOff>
      <xdr:row>78</xdr:row>
      <xdr:rowOff>52603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194314"/>
          <a:ext cx="889000" cy="23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24687</xdr:rowOff>
    </xdr:from>
    <xdr:to>
      <xdr:col>55</xdr:col>
      <xdr:colOff>50800</xdr:colOff>
      <xdr:row>78</xdr:row>
      <xdr:rowOff>126287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111064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122321</xdr:rowOff>
    </xdr:from>
    <xdr:to>
      <xdr:col>50</xdr:col>
      <xdr:colOff>165100</xdr:colOff>
      <xdr:row>77</xdr:row>
      <xdr:rowOff>52471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68998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2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18194</xdr:rowOff>
    </xdr:from>
    <xdr:to>
      <xdr:col>46</xdr:col>
      <xdr:colOff>38100</xdr:colOff>
      <xdr:row>75</xdr:row>
      <xdr:rowOff>119794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136321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113314</xdr:rowOff>
    </xdr:from>
    <xdr:to>
      <xdr:col>41</xdr:col>
      <xdr:colOff>101600</xdr:colOff>
      <xdr:row>77</xdr:row>
      <xdr:rowOff>43464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59992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1803</xdr:rowOff>
    </xdr:from>
    <xdr:to>
      <xdr:col>36</xdr:col>
      <xdr:colOff>165100</xdr:colOff>
      <xdr:row>78</xdr:row>
      <xdr:rowOff>103403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94530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35664</xdr:rowOff>
    </xdr:from>
    <xdr:to>
      <xdr:col>55</xdr:col>
      <xdr:colOff>0</xdr:colOff>
      <xdr:row>93</xdr:row>
      <xdr:rowOff>106324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809064"/>
          <a:ext cx="838200" cy="24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106324</xdr:rowOff>
    </xdr:from>
    <xdr:to>
      <xdr:col>50</xdr:col>
      <xdr:colOff>114300</xdr:colOff>
      <xdr:row>93</xdr:row>
      <xdr:rowOff>153005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051174"/>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56445</xdr:rowOff>
    </xdr:from>
    <xdr:to>
      <xdr:col>45</xdr:col>
      <xdr:colOff>177800</xdr:colOff>
      <xdr:row>93</xdr:row>
      <xdr:rowOff>153005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001295"/>
          <a:ext cx="8890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56445</xdr:rowOff>
    </xdr:from>
    <xdr:to>
      <xdr:col>41</xdr:col>
      <xdr:colOff>50800</xdr:colOff>
      <xdr:row>93</xdr:row>
      <xdr:rowOff>70320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001295"/>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156314</xdr:rowOff>
    </xdr:from>
    <xdr:to>
      <xdr:col>55</xdr:col>
      <xdr:colOff>50800</xdr:colOff>
      <xdr:row>92</xdr:row>
      <xdr:rowOff>86464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7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7741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6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55524</xdr:rowOff>
    </xdr:from>
    <xdr:to>
      <xdr:col>50</xdr:col>
      <xdr:colOff>165100</xdr:colOff>
      <xdr:row>93</xdr:row>
      <xdr:rowOff>157124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0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2201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7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102205</xdr:rowOff>
    </xdr:from>
    <xdr:to>
      <xdr:col>46</xdr:col>
      <xdr:colOff>38100</xdr:colOff>
      <xdr:row>94</xdr:row>
      <xdr:rowOff>32355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0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48882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82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5645</xdr:rowOff>
    </xdr:from>
    <xdr:to>
      <xdr:col>41</xdr:col>
      <xdr:colOff>101600</xdr:colOff>
      <xdr:row>93</xdr:row>
      <xdr:rowOff>107245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9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123772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7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19520</xdr:rowOff>
    </xdr:from>
    <xdr:to>
      <xdr:col>36</xdr:col>
      <xdr:colOff>165100</xdr:colOff>
      <xdr:row>93</xdr:row>
      <xdr:rowOff>121120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9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137647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73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119191</xdr:rowOff>
    </xdr:from>
    <xdr:to>
      <xdr:col>85</xdr:col>
      <xdr:colOff>127000</xdr:colOff>
      <xdr:row>73</xdr:row>
      <xdr:rowOff>119583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635041"/>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119583</xdr:rowOff>
    </xdr:from>
    <xdr:to>
      <xdr:col>81</xdr:col>
      <xdr:colOff>50800</xdr:colOff>
      <xdr:row>74</xdr:row>
      <xdr:rowOff>81570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635433"/>
          <a:ext cx="889000" cy="1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59396</xdr:rowOff>
    </xdr:from>
    <xdr:to>
      <xdr:col>76</xdr:col>
      <xdr:colOff>114300</xdr:colOff>
      <xdr:row>74</xdr:row>
      <xdr:rowOff>81570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74669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3585</xdr:rowOff>
    </xdr:from>
    <xdr:to>
      <xdr:col>71</xdr:col>
      <xdr:colOff>177800</xdr:colOff>
      <xdr:row>74</xdr:row>
      <xdr:rowOff>59396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690885"/>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68391</xdr:rowOff>
    </xdr:from>
    <xdr:to>
      <xdr:col>85</xdr:col>
      <xdr:colOff>177800</xdr:colOff>
      <xdr:row>73</xdr:row>
      <xdr:rowOff>169991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5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91268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43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68783</xdr:rowOff>
    </xdr:from>
    <xdr:to>
      <xdr:col>81</xdr:col>
      <xdr:colOff>101600</xdr:colOff>
      <xdr:row>73</xdr:row>
      <xdr:rowOff>170383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58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15460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35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30770</xdr:rowOff>
    </xdr:from>
    <xdr:to>
      <xdr:col>76</xdr:col>
      <xdr:colOff>165100</xdr:colOff>
      <xdr:row>74</xdr:row>
      <xdr:rowOff>132370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7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148897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4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8596</xdr:rowOff>
    </xdr:from>
    <xdr:to>
      <xdr:col>72</xdr:col>
      <xdr:colOff>38100</xdr:colOff>
      <xdr:row>74</xdr:row>
      <xdr:rowOff>110196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126723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124235</xdr:rowOff>
    </xdr:from>
    <xdr:to>
      <xdr:col>67</xdr:col>
      <xdr:colOff>101600</xdr:colOff>
      <xdr:row>74</xdr:row>
      <xdr:rowOff>54385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70912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41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71760</xdr:rowOff>
    </xdr:from>
    <xdr:to>
      <xdr:col>85</xdr:col>
      <xdr:colOff>127000</xdr:colOff>
      <xdr:row>95</xdr:row>
      <xdr:rowOff>110644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359510"/>
          <a:ext cx="8382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71760</xdr:rowOff>
    </xdr:from>
    <xdr:to>
      <xdr:col>81</xdr:col>
      <xdr:colOff>50800</xdr:colOff>
      <xdr:row>97</xdr:row>
      <xdr:rowOff>143608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359510"/>
          <a:ext cx="889000" cy="41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66571</xdr:rowOff>
    </xdr:from>
    <xdr:to>
      <xdr:col>76</xdr:col>
      <xdr:colOff>114300</xdr:colOff>
      <xdr:row>97</xdr:row>
      <xdr:rowOff>143608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525771"/>
          <a:ext cx="889000" cy="2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66571</xdr:rowOff>
    </xdr:from>
    <xdr:to>
      <xdr:col>71</xdr:col>
      <xdr:colOff>177800</xdr:colOff>
      <xdr:row>97</xdr:row>
      <xdr:rowOff>100381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525771"/>
          <a:ext cx="889000" cy="20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59844</xdr:rowOff>
    </xdr:from>
    <xdr:to>
      <xdr:col>85</xdr:col>
      <xdr:colOff>177800</xdr:colOff>
      <xdr:row>95</xdr:row>
      <xdr:rowOff>161444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34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82721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19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20960</xdr:rowOff>
    </xdr:from>
    <xdr:to>
      <xdr:col>81</xdr:col>
      <xdr:colOff>101600</xdr:colOff>
      <xdr:row>95</xdr:row>
      <xdr:rowOff>122560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3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139087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0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92808</xdr:rowOff>
    </xdr:from>
    <xdr:to>
      <xdr:col>76</xdr:col>
      <xdr:colOff>165100</xdr:colOff>
      <xdr:row>98</xdr:row>
      <xdr:rowOff>22958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14085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81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15771</xdr:rowOff>
    </xdr:from>
    <xdr:to>
      <xdr:col>72</xdr:col>
      <xdr:colOff>38100</xdr:colOff>
      <xdr:row>96</xdr:row>
      <xdr:rowOff>117371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47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133898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25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49581</xdr:rowOff>
    </xdr:from>
    <xdr:to>
      <xdr:col>67</xdr:col>
      <xdr:colOff>101600</xdr:colOff>
      <xdr:row>97</xdr:row>
      <xdr:rowOff>151181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6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167708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45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8827</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95377"/>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18732</xdr:rowOff>
    </xdr:from>
    <xdr:to>
      <xdr:col>102</xdr:col>
      <xdr:colOff>114300</xdr:colOff>
      <xdr:row>39</xdr:row>
      <xdr:rowOff>8827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33832"/>
          <a:ext cx="889000" cy="16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129477</xdr:rowOff>
    </xdr:from>
    <xdr:to>
      <xdr:col>102</xdr:col>
      <xdr:colOff>165100</xdr:colOff>
      <xdr:row>39</xdr:row>
      <xdr:rowOff>59627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50754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3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139383</xdr:rowOff>
    </xdr:from>
    <xdr:to>
      <xdr:col>98</xdr:col>
      <xdr:colOff>38100</xdr:colOff>
      <xdr:row>38</xdr:row>
      <xdr:rowOff>69532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3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60659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57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64719</xdr:rowOff>
    </xdr:from>
    <xdr:to>
      <xdr:col>116</xdr:col>
      <xdr:colOff>63500</xdr:colOff>
      <xdr:row>58</xdr:row>
      <xdr:rowOff>93942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08819"/>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64719</xdr:rowOff>
    </xdr:from>
    <xdr:to>
      <xdr:col>111</xdr:col>
      <xdr:colOff>177800</xdr:colOff>
      <xdr:row>59</xdr:row>
      <xdr:rowOff>4121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08819"/>
          <a:ext cx="889000" cy="1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4121</xdr:rowOff>
    </xdr:from>
    <xdr:to>
      <xdr:col>107</xdr:col>
      <xdr:colOff>50800</xdr:colOff>
      <xdr:row>59</xdr:row>
      <xdr:rowOff>25095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19671"/>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22181</xdr:rowOff>
    </xdr:from>
    <xdr:to>
      <xdr:col>102</xdr:col>
      <xdr:colOff>114300</xdr:colOff>
      <xdr:row>59</xdr:row>
      <xdr:rowOff>25095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37731"/>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43142</xdr:rowOff>
    </xdr:from>
    <xdr:to>
      <xdr:col>116</xdr:col>
      <xdr:colOff>114300</xdr:colOff>
      <xdr:row>58</xdr:row>
      <xdr:rowOff>144742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13919</xdr:rowOff>
    </xdr:from>
    <xdr:to>
      <xdr:col>112</xdr:col>
      <xdr:colOff>38100</xdr:colOff>
      <xdr:row>58</xdr:row>
      <xdr:rowOff>115519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106646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124771</xdr:rowOff>
    </xdr:from>
    <xdr:to>
      <xdr:col>107</xdr:col>
      <xdr:colOff>101600</xdr:colOff>
      <xdr:row>59</xdr:row>
      <xdr:rowOff>54921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46048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145745</xdr:rowOff>
    </xdr:from>
    <xdr:to>
      <xdr:col>102</xdr:col>
      <xdr:colOff>165100</xdr:colOff>
      <xdr:row>59</xdr:row>
      <xdr:rowOff>75895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67022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142831</xdr:rowOff>
    </xdr:from>
    <xdr:to>
      <xdr:col>98</xdr:col>
      <xdr:colOff>38100</xdr:colOff>
      <xdr:row>59</xdr:row>
      <xdr:rowOff>72981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64108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126061</xdr:rowOff>
    </xdr:from>
    <xdr:to>
      <xdr:col>116</xdr:col>
      <xdr:colOff>63500</xdr:colOff>
      <xdr:row>74</xdr:row>
      <xdr:rowOff>168428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813361"/>
          <a:ext cx="8382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168428</xdr:rowOff>
    </xdr:from>
    <xdr:to>
      <xdr:col>111</xdr:col>
      <xdr:colOff>177800</xdr:colOff>
      <xdr:row>75</xdr:row>
      <xdr:rowOff>21590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55728"/>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21590</xdr:rowOff>
    </xdr:from>
    <xdr:to>
      <xdr:col>107</xdr:col>
      <xdr:colOff>50800</xdr:colOff>
      <xdr:row>75</xdr:row>
      <xdr:rowOff>46545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880340"/>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46545</xdr:rowOff>
    </xdr:from>
    <xdr:to>
      <xdr:col>102</xdr:col>
      <xdr:colOff>114300</xdr:colOff>
      <xdr:row>75</xdr:row>
      <xdr:rowOff>113906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905295"/>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75261</xdr:rowOff>
    </xdr:from>
    <xdr:to>
      <xdr:col>116</xdr:col>
      <xdr:colOff>114300</xdr:colOff>
      <xdr:row>75</xdr:row>
      <xdr:rowOff>5411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98138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6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117628</xdr:rowOff>
    </xdr:from>
    <xdr:to>
      <xdr:col>112</xdr:col>
      <xdr:colOff>38100</xdr:colOff>
      <xdr:row>75</xdr:row>
      <xdr:rowOff>47778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64305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5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142240</xdr:rowOff>
    </xdr:from>
    <xdr:to>
      <xdr:col>107</xdr:col>
      <xdr:colOff>101600</xdr:colOff>
      <xdr:row>75</xdr:row>
      <xdr:rowOff>72390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88917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167195</xdr:rowOff>
    </xdr:from>
    <xdr:to>
      <xdr:col>102</xdr:col>
      <xdr:colOff>165100</xdr:colOff>
      <xdr:row>75</xdr:row>
      <xdr:rowOff>97345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113872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6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63106</xdr:rowOff>
    </xdr:from>
    <xdr:to>
      <xdr:col>98</xdr:col>
      <xdr:colOff>38100</xdr:colOff>
      <xdr:row>75</xdr:row>
      <xdr:rowOff>164706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9783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6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扶助費および普通建設事業費の住民一人当たりのコストが類似団体と比較して高い状況である。障がい福祉サービス等給付費、生活保護費、認定こども園施設型給付費等も毎年伸びており、一人当たり</a:t>
          </a:r>
          <a:r>
            <a:rPr kumimoji="1" lang="en-US" altLang="ja-JP" sz="1300">
              <a:latin typeface="ＭＳ Ｐゴシック" panose="020B0600070205080204" pitchFamily="50" charset="-128"/>
              <a:ea typeface="ＭＳ Ｐゴシック" panose="020B0600070205080204" pitchFamily="50" charset="-128"/>
            </a:rPr>
            <a:t>17,947</a:t>
          </a:r>
          <a:r>
            <a:rPr kumimoji="1" lang="ja-JP" altLang="en-US" sz="1300">
              <a:latin typeface="ＭＳ Ｐゴシック" panose="020B0600070205080204" pitchFamily="50" charset="-128"/>
              <a:ea typeface="ＭＳ Ｐゴシック" panose="020B0600070205080204" pitchFamily="50" charset="-128"/>
            </a:rPr>
            <a:t>円の増額となった。普通建設事業費については、地域居住機能再生推進事業の増などにより、前年度比で一人当たり</a:t>
          </a:r>
          <a:r>
            <a:rPr kumimoji="1" lang="en-US" altLang="ja-JP" sz="1300">
              <a:latin typeface="ＭＳ Ｐゴシック" panose="020B0600070205080204" pitchFamily="50" charset="-128"/>
              <a:ea typeface="ＭＳ Ｐゴシック" panose="020B0600070205080204" pitchFamily="50" charset="-128"/>
            </a:rPr>
            <a:t>8,027</a:t>
          </a:r>
          <a:r>
            <a:rPr kumimoji="1" lang="ja-JP" altLang="en-US" sz="1300">
              <a:latin typeface="ＭＳ Ｐゴシック" panose="020B0600070205080204" pitchFamily="50" charset="-128"/>
              <a:ea typeface="ＭＳ Ｐゴシック" panose="020B0600070205080204" pitchFamily="50" charset="-128"/>
            </a:rPr>
            <a:t>円の増となった。補助費等が一人当たり</a:t>
          </a:r>
          <a:r>
            <a:rPr kumimoji="1" lang="en-US" altLang="ja-JP" sz="1300">
              <a:latin typeface="ＭＳ Ｐゴシック" panose="020B0600070205080204" pitchFamily="50" charset="-128"/>
              <a:ea typeface="ＭＳ Ｐゴシック" panose="020B0600070205080204" pitchFamily="50" charset="-128"/>
            </a:rPr>
            <a:t>4,303</a:t>
          </a:r>
          <a:r>
            <a:rPr kumimoji="1" lang="ja-JP" altLang="en-US" sz="1300">
              <a:latin typeface="ＭＳ Ｐゴシック" panose="020B0600070205080204" pitchFamily="50" charset="-128"/>
              <a:ea typeface="ＭＳ Ｐゴシック" panose="020B0600070205080204" pitchFamily="50" charset="-128"/>
            </a:rPr>
            <a:t>円の減額となった主な要因は、新型コロナウイルス関連事業の減によるものである。積立金については、こどものみらい応援プロジェクト推進基金積立金の減などにより一人当たり</a:t>
          </a:r>
          <a:r>
            <a:rPr kumimoji="1" lang="en-US" altLang="ja-JP" sz="1300">
              <a:latin typeface="ＭＳ Ｐゴシック" panose="020B0600070205080204" pitchFamily="50" charset="-128"/>
              <a:ea typeface="ＭＳ Ｐゴシック" panose="020B0600070205080204" pitchFamily="50" charset="-128"/>
            </a:rPr>
            <a:t>1,701</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317,030
311,364
41.42
187,068,826
178,547,046
7,525,071
73,164,034
132,712,577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42164</xdr:rowOff>
    </xdr:from>
    <xdr:to>
      <xdr:col>24</xdr:col>
      <xdr:colOff>63500</xdr:colOff>
      <xdr:row>33</xdr:row>
      <xdr:rowOff>122936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00014"/>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114554</xdr:rowOff>
    </xdr:from>
    <xdr:to>
      <xdr:col>19</xdr:col>
      <xdr:colOff>177800</xdr:colOff>
      <xdr:row>33</xdr:row>
      <xdr:rowOff>122936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7240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45974</xdr:rowOff>
    </xdr:from>
    <xdr:to>
      <xdr:col>15</xdr:col>
      <xdr:colOff>50800</xdr:colOff>
      <xdr:row>33</xdr:row>
      <xdr:rowOff>114554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038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29210</xdr:rowOff>
    </xdr:from>
    <xdr:to>
      <xdr:col>10</xdr:col>
      <xdr:colOff>114300</xdr:colOff>
      <xdr:row>33</xdr:row>
      <xdr:rowOff>45974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8706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162814</xdr:rowOff>
    </xdr:from>
    <xdr:to>
      <xdr:col>24</xdr:col>
      <xdr:colOff>114300</xdr:colOff>
      <xdr:row>33</xdr:row>
      <xdr:rowOff>92964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72136</xdr:rowOff>
    </xdr:from>
    <xdr:to>
      <xdr:col>20</xdr:col>
      <xdr:colOff>38100</xdr:colOff>
      <xdr:row>34</xdr:row>
      <xdr:rowOff>2286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18813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63754</xdr:rowOff>
    </xdr:from>
    <xdr:to>
      <xdr:col>15</xdr:col>
      <xdr:colOff>101600</xdr:colOff>
      <xdr:row>33</xdr:row>
      <xdr:rowOff>165354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10431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166624</xdr:rowOff>
    </xdr:from>
    <xdr:to>
      <xdr:col>10</xdr:col>
      <xdr:colOff>165100</xdr:colOff>
      <xdr:row>33</xdr:row>
      <xdr:rowOff>96774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113301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149860</xdr:rowOff>
    </xdr:from>
    <xdr:to>
      <xdr:col>6</xdr:col>
      <xdr:colOff>38100</xdr:colOff>
      <xdr:row>33</xdr:row>
      <xdr:rowOff>80010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96537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21942</xdr:rowOff>
    </xdr:from>
    <xdr:to>
      <xdr:col>24</xdr:col>
      <xdr:colOff>62865</xdr:colOff>
      <xdr:row>58</xdr:row>
      <xdr:rowOff>99543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280242"/>
          <a:ext cx="1270" cy="76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103370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99543</xdr:rowOff>
    </xdr:from>
    <xdr:to>
      <xdr:col>24</xdr:col>
      <xdr:colOff>152400</xdr:colOff>
      <xdr:row>58</xdr:row>
      <xdr:rowOff>99543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4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140069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21942</xdr:rowOff>
    </xdr:from>
    <xdr:to>
      <xdr:col>24</xdr:col>
      <xdr:colOff>152400</xdr:colOff>
      <xdr:row>54</xdr:row>
      <xdr:rowOff>21942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2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15866</xdr:rowOff>
    </xdr:from>
    <xdr:to>
      <xdr:col>24</xdr:col>
      <xdr:colOff>63500</xdr:colOff>
      <xdr:row>56</xdr:row>
      <xdr:rowOff>97037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617066"/>
          <a:ext cx="838200" cy="8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152919</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54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3042</xdr:rowOff>
    </xdr:from>
    <xdr:to>
      <xdr:col>24</xdr:col>
      <xdr:colOff>114300</xdr:colOff>
      <xdr:row>57</xdr:row>
      <xdr:rowOff>104642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107211</xdr:rowOff>
    </xdr:from>
    <xdr:to>
      <xdr:col>19</xdr:col>
      <xdr:colOff>177800</xdr:colOff>
      <xdr:row>56</xdr:row>
      <xdr:rowOff>15866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8679711"/>
          <a:ext cx="889000" cy="93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3728</xdr:rowOff>
    </xdr:from>
    <xdr:to>
      <xdr:col>20</xdr:col>
      <xdr:colOff>38100</xdr:colOff>
      <xdr:row>57</xdr:row>
      <xdr:rowOff>105328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96455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107211</xdr:rowOff>
    </xdr:from>
    <xdr:to>
      <xdr:col>15</xdr:col>
      <xdr:colOff>50800</xdr:colOff>
      <xdr:row>56</xdr:row>
      <xdr:rowOff>167408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8679711"/>
          <a:ext cx="889000" cy="108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115618</xdr:rowOff>
    </xdr:from>
    <xdr:to>
      <xdr:col>15</xdr:col>
      <xdr:colOff>101600</xdr:colOff>
      <xdr:row>52</xdr:row>
      <xdr:rowOff>45768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36895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167408</xdr:rowOff>
    </xdr:from>
    <xdr:to>
      <xdr:col>10</xdr:col>
      <xdr:colOff>114300</xdr:colOff>
      <xdr:row>57</xdr:row>
      <xdr:rowOff>143691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768608"/>
          <a:ext cx="889000" cy="1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69288</xdr:rowOff>
    </xdr:from>
    <xdr:to>
      <xdr:col>10</xdr:col>
      <xdr:colOff>165100</xdr:colOff>
      <xdr:row>57</xdr:row>
      <xdr:rowOff>170888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91443</xdr:rowOff>
    </xdr:from>
    <xdr:to>
      <xdr:col>6</xdr:col>
      <xdr:colOff>38100</xdr:colOff>
      <xdr:row>58</xdr:row>
      <xdr:rowOff>21593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38120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6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46237</xdr:rowOff>
    </xdr:from>
    <xdr:to>
      <xdr:col>24</xdr:col>
      <xdr:colOff>114300</xdr:colOff>
      <xdr:row>56</xdr:row>
      <xdr:rowOff>147837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69114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9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136516</xdr:rowOff>
    </xdr:from>
    <xdr:to>
      <xdr:col>20</xdr:col>
      <xdr:colOff>38100</xdr:colOff>
      <xdr:row>56</xdr:row>
      <xdr:rowOff>66666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5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83193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3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56411</xdr:rowOff>
    </xdr:from>
    <xdr:to>
      <xdr:col>15</xdr:col>
      <xdr:colOff>101600</xdr:colOff>
      <xdr:row>50</xdr:row>
      <xdr:rowOff>158011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86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3088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840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116608</xdr:rowOff>
    </xdr:from>
    <xdr:to>
      <xdr:col>10</xdr:col>
      <xdr:colOff>165100</xdr:colOff>
      <xdr:row>57</xdr:row>
      <xdr:rowOff>46758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63285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4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92891</xdr:rowOff>
    </xdr:from>
    <xdr:to>
      <xdr:col>6</xdr:col>
      <xdr:colOff>38100</xdr:colOff>
      <xdr:row>58</xdr:row>
      <xdr:rowOff>23041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14168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132805</xdr:rowOff>
    </xdr:from>
    <xdr:to>
      <xdr:col>24</xdr:col>
      <xdr:colOff>63500</xdr:colOff>
      <xdr:row>71</xdr:row>
      <xdr:rowOff>140989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134305"/>
          <a:ext cx="838200" cy="17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140989</xdr:rowOff>
    </xdr:from>
    <xdr:to>
      <xdr:col>19</xdr:col>
      <xdr:colOff>177800</xdr:colOff>
      <xdr:row>73</xdr:row>
      <xdr:rowOff>41311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313939"/>
          <a:ext cx="889000" cy="2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41311</xdr:rowOff>
    </xdr:from>
    <xdr:to>
      <xdr:col>15</xdr:col>
      <xdr:colOff>50800</xdr:colOff>
      <xdr:row>73</xdr:row>
      <xdr:rowOff>130008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57161"/>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130008</xdr:rowOff>
    </xdr:from>
    <xdr:to>
      <xdr:col>10</xdr:col>
      <xdr:colOff>114300</xdr:colOff>
      <xdr:row>74</xdr:row>
      <xdr:rowOff>92215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45858"/>
          <a:ext cx="889000" cy="13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82005</xdr:rowOff>
    </xdr:from>
    <xdr:to>
      <xdr:col>24</xdr:col>
      <xdr:colOff>114300</xdr:colOff>
      <xdr:row>71</xdr:row>
      <xdr:rowOff>12155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08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35032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03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90189</xdr:rowOff>
    </xdr:from>
    <xdr:to>
      <xdr:col>20</xdr:col>
      <xdr:colOff>38100</xdr:colOff>
      <xdr:row>72</xdr:row>
      <xdr:rowOff>20339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2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36866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03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161961</xdr:rowOff>
    </xdr:from>
    <xdr:to>
      <xdr:col>15</xdr:col>
      <xdr:colOff>101600</xdr:colOff>
      <xdr:row>73</xdr:row>
      <xdr:rowOff>92111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108638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8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79208</xdr:rowOff>
    </xdr:from>
    <xdr:to>
      <xdr:col>10</xdr:col>
      <xdr:colOff>165100</xdr:colOff>
      <xdr:row>74</xdr:row>
      <xdr:rowOff>9358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25885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7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41415</xdr:rowOff>
    </xdr:from>
    <xdr:to>
      <xdr:col>6</xdr:col>
      <xdr:colOff>38100</xdr:colOff>
      <xdr:row>74</xdr:row>
      <xdr:rowOff>143015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159542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0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106851</xdr:rowOff>
    </xdr:from>
    <xdr:to>
      <xdr:col>24</xdr:col>
      <xdr:colOff>63500</xdr:colOff>
      <xdr:row>95</xdr:row>
      <xdr:rowOff>155085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394601"/>
          <a:ext cx="8382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106851</xdr:rowOff>
    </xdr:from>
    <xdr:to>
      <xdr:col>19</xdr:col>
      <xdr:colOff>177800</xdr:colOff>
      <xdr:row>97</xdr:row>
      <xdr:rowOff>77087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94601"/>
          <a:ext cx="889000" cy="31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77087</xdr:rowOff>
    </xdr:from>
    <xdr:to>
      <xdr:col>15</xdr:col>
      <xdr:colOff>50800</xdr:colOff>
      <xdr:row>98</xdr:row>
      <xdr:rowOff>24851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07737"/>
          <a:ext cx="8890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23868</xdr:rowOff>
    </xdr:from>
    <xdr:to>
      <xdr:col>10</xdr:col>
      <xdr:colOff>114300</xdr:colOff>
      <xdr:row>98</xdr:row>
      <xdr:rowOff>24851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2596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104285</xdr:rowOff>
    </xdr:from>
    <xdr:to>
      <xdr:col>24</xdr:col>
      <xdr:colOff>114300</xdr:colOff>
      <xdr:row>96</xdr:row>
      <xdr:rowOff>34435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82712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7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56051</xdr:rowOff>
    </xdr:from>
    <xdr:to>
      <xdr:col>20</xdr:col>
      <xdr:colOff>38100</xdr:colOff>
      <xdr:row>95</xdr:row>
      <xdr:rowOff>157651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148778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26287</xdr:rowOff>
    </xdr:from>
    <xdr:to>
      <xdr:col>15</xdr:col>
      <xdr:colOff>101600</xdr:colOff>
      <xdr:row>97</xdr:row>
      <xdr:rowOff>127887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5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119014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145501</xdr:rowOff>
    </xdr:from>
    <xdr:to>
      <xdr:col>10</xdr:col>
      <xdr:colOff>165100</xdr:colOff>
      <xdr:row>98</xdr:row>
      <xdr:rowOff>75651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66778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144518</xdr:rowOff>
    </xdr:from>
    <xdr:to>
      <xdr:col>6</xdr:col>
      <xdr:colOff>38100</xdr:colOff>
      <xdr:row>98</xdr:row>
      <xdr:rowOff>74668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65795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85293</xdr:rowOff>
    </xdr:from>
    <xdr:to>
      <xdr:col>55</xdr:col>
      <xdr:colOff>0</xdr:colOff>
      <xdr:row>38</xdr:row>
      <xdr:rowOff>88951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0039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85293</xdr:rowOff>
    </xdr:from>
    <xdr:to>
      <xdr:col>50</xdr:col>
      <xdr:colOff>114300</xdr:colOff>
      <xdr:row>38</xdr:row>
      <xdr:rowOff>88951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0039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88951</xdr:rowOff>
    </xdr:from>
    <xdr:to>
      <xdr:col>45</xdr:col>
      <xdr:colOff>177800</xdr:colOff>
      <xdr:row>38</xdr:row>
      <xdr:rowOff>89408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040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88494</xdr:rowOff>
    </xdr:from>
    <xdr:to>
      <xdr:col>41</xdr:col>
      <xdr:colOff>50800</xdr:colOff>
      <xdr:row>38</xdr:row>
      <xdr:rowOff>89408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035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38151</xdr:rowOff>
    </xdr:from>
    <xdr:to>
      <xdr:col>55</xdr:col>
      <xdr:colOff>50800</xdr:colOff>
      <xdr:row>38</xdr:row>
      <xdr:rowOff>139751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124528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34493</xdr:rowOff>
    </xdr:from>
    <xdr:to>
      <xdr:col>50</xdr:col>
      <xdr:colOff>165100</xdr:colOff>
      <xdr:row>38</xdr:row>
      <xdr:rowOff>136093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127220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38151</xdr:rowOff>
    </xdr:from>
    <xdr:to>
      <xdr:col>46</xdr:col>
      <xdr:colOff>38100</xdr:colOff>
      <xdr:row>38</xdr:row>
      <xdr:rowOff>139751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130878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38608</xdr:rowOff>
    </xdr:from>
    <xdr:to>
      <xdr:col>41</xdr:col>
      <xdr:colOff>101600</xdr:colOff>
      <xdr:row>38</xdr:row>
      <xdr:rowOff>140208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131335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37694</xdr:rowOff>
    </xdr:from>
    <xdr:to>
      <xdr:col>36</xdr:col>
      <xdr:colOff>165100</xdr:colOff>
      <xdr:row>38</xdr:row>
      <xdr:rowOff>139294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130421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163646</xdr:rowOff>
    </xdr:from>
    <xdr:to>
      <xdr:col>55</xdr:col>
      <xdr:colOff>0</xdr:colOff>
      <xdr:row>57</xdr:row>
      <xdr:rowOff>171190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936296"/>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159245</xdr:rowOff>
    </xdr:from>
    <xdr:to>
      <xdr:col>50</xdr:col>
      <xdr:colOff>114300</xdr:colOff>
      <xdr:row>57</xdr:row>
      <xdr:rowOff>171190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931895"/>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123184</xdr:rowOff>
    </xdr:from>
    <xdr:to>
      <xdr:col>45</xdr:col>
      <xdr:colOff>177800</xdr:colOff>
      <xdr:row>57</xdr:row>
      <xdr:rowOff>159245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895834"/>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123184</xdr:rowOff>
    </xdr:from>
    <xdr:to>
      <xdr:col>41</xdr:col>
      <xdr:colOff>50800</xdr:colOff>
      <xdr:row>57</xdr:row>
      <xdr:rowOff>156331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89583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112846</xdr:rowOff>
    </xdr:from>
    <xdr:to>
      <xdr:col>55</xdr:col>
      <xdr:colOff>50800</xdr:colOff>
      <xdr:row>58</xdr:row>
      <xdr:rowOff>42996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27773</xdr:rowOff>
    </xdr:from>
    <xdr:ext cx="378565"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0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120390</xdr:rowOff>
    </xdr:from>
    <xdr:to>
      <xdr:col>50</xdr:col>
      <xdr:colOff>165100</xdr:colOff>
      <xdr:row>58</xdr:row>
      <xdr:rowOff>50540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41667</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50017" y="998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108445</xdr:rowOff>
    </xdr:from>
    <xdr:to>
      <xdr:col>46</xdr:col>
      <xdr:colOff>38100</xdr:colOff>
      <xdr:row>58</xdr:row>
      <xdr:rowOff>38595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29722</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61017" y="997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72384</xdr:rowOff>
    </xdr:from>
    <xdr:to>
      <xdr:col>41</xdr:col>
      <xdr:colOff>101600</xdr:colOff>
      <xdr:row>58</xdr:row>
      <xdr:rowOff>2534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165111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105531</xdr:rowOff>
    </xdr:from>
    <xdr:to>
      <xdr:col>36</xdr:col>
      <xdr:colOff>165100</xdr:colOff>
      <xdr:row>58</xdr:row>
      <xdr:rowOff>35681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26808</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3017" y="997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68932</xdr:rowOff>
    </xdr:from>
    <xdr:to>
      <xdr:col>55</xdr:col>
      <xdr:colOff>0</xdr:colOff>
      <xdr:row>78</xdr:row>
      <xdr:rowOff>73994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42032"/>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68932</xdr:rowOff>
    </xdr:from>
    <xdr:to>
      <xdr:col>50</xdr:col>
      <xdr:colOff>114300</xdr:colOff>
      <xdr:row>78</xdr:row>
      <xdr:rowOff>138133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42032"/>
          <a:ext cx="889000" cy="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138133</xdr:rowOff>
    </xdr:from>
    <xdr:to>
      <xdr:col>45</xdr:col>
      <xdr:colOff>177800</xdr:colOff>
      <xdr:row>78</xdr:row>
      <xdr:rowOff>152910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11233"/>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152910</xdr:rowOff>
    </xdr:from>
    <xdr:to>
      <xdr:col>41</xdr:col>
      <xdr:colOff>50800</xdr:colOff>
      <xdr:row>79</xdr:row>
      <xdr:rowOff>31229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26010"/>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23194</xdr:rowOff>
    </xdr:from>
    <xdr:to>
      <xdr:col>55</xdr:col>
      <xdr:colOff>50800</xdr:colOff>
      <xdr:row>78</xdr:row>
      <xdr:rowOff>124794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1621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7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18132</xdr:rowOff>
    </xdr:from>
    <xdr:to>
      <xdr:col>50</xdr:col>
      <xdr:colOff>165100</xdr:colOff>
      <xdr:row>78</xdr:row>
      <xdr:rowOff>119732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110859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8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87333</xdr:rowOff>
    </xdr:from>
    <xdr:to>
      <xdr:col>46</xdr:col>
      <xdr:colOff>38100</xdr:colOff>
      <xdr:row>79</xdr:row>
      <xdr:rowOff>17483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8610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102110</xdr:rowOff>
    </xdr:from>
    <xdr:to>
      <xdr:col>41</xdr:col>
      <xdr:colOff>101600</xdr:colOff>
      <xdr:row>79</xdr:row>
      <xdr:rowOff>32260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23387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151879</xdr:rowOff>
    </xdr:from>
    <xdr:to>
      <xdr:col>36</xdr:col>
      <xdr:colOff>165100</xdr:colOff>
      <xdr:row>79</xdr:row>
      <xdr:rowOff>82029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73156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1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35801</xdr:rowOff>
    </xdr:from>
    <xdr:to>
      <xdr:col>55</xdr:col>
      <xdr:colOff>0</xdr:colOff>
      <xdr:row>98</xdr:row>
      <xdr:rowOff>88821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66451"/>
          <a:ext cx="838200" cy="22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165843</xdr:rowOff>
    </xdr:from>
    <xdr:to>
      <xdr:col>50</xdr:col>
      <xdr:colOff>114300</xdr:colOff>
      <xdr:row>98</xdr:row>
      <xdr:rowOff>88821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96493"/>
          <a:ext cx="889000" cy="9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14967</xdr:rowOff>
    </xdr:from>
    <xdr:to>
      <xdr:col>45</xdr:col>
      <xdr:colOff>177800</xdr:colOff>
      <xdr:row>97</xdr:row>
      <xdr:rowOff>165843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4561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14967</xdr:rowOff>
    </xdr:from>
    <xdr:to>
      <xdr:col>41</xdr:col>
      <xdr:colOff>50800</xdr:colOff>
      <xdr:row>97</xdr:row>
      <xdr:rowOff>26037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45617"/>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156451</xdr:rowOff>
    </xdr:from>
    <xdr:to>
      <xdr:col>55</xdr:col>
      <xdr:colOff>50800</xdr:colOff>
      <xdr:row>97</xdr:row>
      <xdr:rowOff>86601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7878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38021</xdr:rowOff>
    </xdr:from>
    <xdr:to>
      <xdr:col>50</xdr:col>
      <xdr:colOff>165100</xdr:colOff>
      <xdr:row>98</xdr:row>
      <xdr:rowOff>139621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130748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3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115043</xdr:rowOff>
    </xdr:from>
    <xdr:to>
      <xdr:col>46</xdr:col>
      <xdr:colOff>38100</xdr:colOff>
      <xdr:row>98</xdr:row>
      <xdr:rowOff>45193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4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36320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3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135617</xdr:rowOff>
    </xdr:from>
    <xdr:to>
      <xdr:col>41</xdr:col>
      <xdr:colOff>101600</xdr:colOff>
      <xdr:row>97</xdr:row>
      <xdr:rowOff>65767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82294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3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146687</xdr:rowOff>
    </xdr:from>
    <xdr:to>
      <xdr:col>36</xdr:col>
      <xdr:colOff>165100</xdr:colOff>
      <xdr:row>97</xdr:row>
      <xdr:rowOff>76837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93364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38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144925</xdr:rowOff>
    </xdr:from>
    <xdr:to>
      <xdr:col>85</xdr:col>
      <xdr:colOff>127000</xdr:colOff>
      <xdr:row>38</xdr:row>
      <xdr:rowOff>40912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88575"/>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158478</xdr:rowOff>
    </xdr:from>
    <xdr:to>
      <xdr:col>81</xdr:col>
      <xdr:colOff>50800</xdr:colOff>
      <xdr:row>38</xdr:row>
      <xdr:rowOff>40912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02128"/>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158478</xdr:rowOff>
    </xdr:from>
    <xdr:to>
      <xdr:col>76</xdr:col>
      <xdr:colOff>114300</xdr:colOff>
      <xdr:row>38</xdr:row>
      <xdr:rowOff>50219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02128"/>
          <a:ext cx="889000" cy="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50219</xdr:rowOff>
    </xdr:from>
    <xdr:to>
      <xdr:col>71</xdr:col>
      <xdr:colOff>177800</xdr:colOff>
      <xdr:row>38</xdr:row>
      <xdr:rowOff>149007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65319"/>
          <a:ext cx="8890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94125</xdr:rowOff>
    </xdr:from>
    <xdr:to>
      <xdr:col>85</xdr:col>
      <xdr:colOff>177800</xdr:colOff>
      <xdr:row>38</xdr:row>
      <xdr:rowOff>24275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72552</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161562</xdr:rowOff>
    </xdr:from>
    <xdr:to>
      <xdr:col>81</xdr:col>
      <xdr:colOff>101600</xdr:colOff>
      <xdr:row>38</xdr:row>
      <xdr:rowOff>91712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82839</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65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107678</xdr:rowOff>
    </xdr:from>
    <xdr:to>
      <xdr:col>76</xdr:col>
      <xdr:colOff>165100</xdr:colOff>
      <xdr:row>38</xdr:row>
      <xdr:rowOff>37828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28955</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5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170869</xdr:rowOff>
    </xdr:from>
    <xdr:to>
      <xdr:col>72</xdr:col>
      <xdr:colOff>38100</xdr:colOff>
      <xdr:row>38</xdr:row>
      <xdr:rowOff>101019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92146</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60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98207</xdr:rowOff>
    </xdr:from>
    <xdr:to>
      <xdr:col>67</xdr:col>
      <xdr:colOff>101600</xdr:colOff>
      <xdr:row>39</xdr:row>
      <xdr:rowOff>28357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19484</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7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130194</xdr:rowOff>
    </xdr:from>
    <xdr:to>
      <xdr:col>85</xdr:col>
      <xdr:colOff>127000</xdr:colOff>
      <xdr:row>56</xdr:row>
      <xdr:rowOff>4883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59944"/>
          <a:ext cx="8382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100743</xdr:rowOff>
    </xdr:from>
    <xdr:to>
      <xdr:col>81</xdr:col>
      <xdr:colOff>50800</xdr:colOff>
      <xdr:row>56</xdr:row>
      <xdr:rowOff>4883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30493"/>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100743</xdr:rowOff>
    </xdr:from>
    <xdr:to>
      <xdr:col>76</xdr:col>
      <xdr:colOff>114300</xdr:colOff>
      <xdr:row>56</xdr:row>
      <xdr:rowOff>28296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30493"/>
          <a:ext cx="889000" cy="9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121717</xdr:rowOff>
    </xdr:from>
    <xdr:to>
      <xdr:col>71</xdr:col>
      <xdr:colOff>177800</xdr:colOff>
      <xdr:row>56</xdr:row>
      <xdr:rowOff>28296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51467"/>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79394</xdr:rowOff>
    </xdr:from>
    <xdr:to>
      <xdr:col>85</xdr:col>
      <xdr:colOff>177800</xdr:colOff>
      <xdr:row>56</xdr:row>
      <xdr:rowOff>9544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102271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125533</xdr:rowOff>
    </xdr:from>
    <xdr:to>
      <xdr:col>81</xdr:col>
      <xdr:colOff>101600</xdr:colOff>
      <xdr:row>56</xdr:row>
      <xdr:rowOff>55683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72210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49943</xdr:rowOff>
    </xdr:from>
    <xdr:to>
      <xdr:col>76</xdr:col>
      <xdr:colOff>165100</xdr:colOff>
      <xdr:row>55</xdr:row>
      <xdr:rowOff>151543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168070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148946</xdr:rowOff>
    </xdr:from>
    <xdr:to>
      <xdr:col>72</xdr:col>
      <xdr:colOff>38100</xdr:colOff>
      <xdr:row>56</xdr:row>
      <xdr:rowOff>79096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95623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70917</xdr:rowOff>
    </xdr:from>
    <xdr:to>
      <xdr:col>67</xdr:col>
      <xdr:colOff>101600</xdr:colOff>
      <xdr:row>56</xdr:row>
      <xdr:rowOff>1067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17594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119191</xdr:rowOff>
    </xdr:from>
    <xdr:to>
      <xdr:col>85</xdr:col>
      <xdr:colOff>127000</xdr:colOff>
      <xdr:row>93</xdr:row>
      <xdr:rowOff>119486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064041"/>
          <a:ext cx="8382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119486</xdr:rowOff>
    </xdr:from>
    <xdr:to>
      <xdr:col>81</xdr:col>
      <xdr:colOff>50800</xdr:colOff>
      <xdr:row>94</xdr:row>
      <xdr:rowOff>81570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064336"/>
          <a:ext cx="889000" cy="13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59396</xdr:rowOff>
    </xdr:from>
    <xdr:to>
      <xdr:col>76</xdr:col>
      <xdr:colOff>114300</xdr:colOff>
      <xdr:row>94</xdr:row>
      <xdr:rowOff>81570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17569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3584</xdr:rowOff>
    </xdr:from>
    <xdr:to>
      <xdr:col>71</xdr:col>
      <xdr:colOff>177800</xdr:colOff>
      <xdr:row>94</xdr:row>
      <xdr:rowOff>59396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119884"/>
          <a:ext cx="8890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68391</xdr:rowOff>
    </xdr:from>
    <xdr:to>
      <xdr:col>85</xdr:col>
      <xdr:colOff>177800</xdr:colOff>
      <xdr:row>93</xdr:row>
      <xdr:rowOff>169991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0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91268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86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68686</xdr:rowOff>
    </xdr:from>
    <xdr:to>
      <xdr:col>81</xdr:col>
      <xdr:colOff>101600</xdr:colOff>
      <xdr:row>93</xdr:row>
      <xdr:rowOff>170286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0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15363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7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30770</xdr:rowOff>
    </xdr:from>
    <xdr:to>
      <xdr:col>76</xdr:col>
      <xdr:colOff>165100</xdr:colOff>
      <xdr:row>94</xdr:row>
      <xdr:rowOff>132370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1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148897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92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8596</xdr:rowOff>
    </xdr:from>
    <xdr:to>
      <xdr:col>72</xdr:col>
      <xdr:colOff>38100</xdr:colOff>
      <xdr:row>94</xdr:row>
      <xdr:rowOff>110196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1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126723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9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124234</xdr:rowOff>
    </xdr:from>
    <xdr:to>
      <xdr:col>67</xdr:col>
      <xdr:colOff>101600</xdr:colOff>
      <xdr:row>94</xdr:row>
      <xdr:rowOff>54384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0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70911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84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のコストが類似団体と比較して高い状況が続いている。障がい福祉サービス等給付費、生活保護費、認定こども園施設型給付費などの扶助費が高い水準であることがあげられ、前年度比は一人当たり</a:t>
          </a:r>
          <a:r>
            <a:rPr kumimoji="1" lang="en-US" altLang="ja-JP" sz="1300">
              <a:latin typeface="ＭＳ Ｐゴシック" panose="020B0600070205080204" pitchFamily="50" charset="-128"/>
              <a:ea typeface="ＭＳ Ｐゴシック" panose="020B0600070205080204" pitchFamily="50" charset="-128"/>
            </a:rPr>
            <a:t>19,645</a:t>
          </a:r>
          <a:r>
            <a:rPr kumimoji="1" lang="ja-JP" altLang="en-US" sz="1300">
              <a:latin typeface="ＭＳ Ｐゴシック" panose="020B0600070205080204" pitchFamily="50" charset="-128"/>
              <a:ea typeface="ＭＳ Ｐゴシック" panose="020B0600070205080204" pitchFamily="50" charset="-128"/>
            </a:rPr>
            <a:t>円の増となっている。また、土木費は、地域居住機能再生推進事業や沖縄都市モノレールインフラ外整備事業などの増により、前年度比で一人当たり</a:t>
          </a:r>
          <a:r>
            <a:rPr kumimoji="1" lang="en-US" altLang="ja-JP" sz="1300">
              <a:latin typeface="ＭＳ Ｐゴシック" panose="020B0600070205080204" pitchFamily="50" charset="-128"/>
              <a:ea typeface="ＭＳ Ｐゴシック" panose="020B0600070205080204" pitchFamily="50" charset="-128"/>
            </a:rPr>
            <a:t>13,747</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標準財政規模に対し実質収支額は前年度比</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ポイントの増となっている。臨時財政対策債発行可能額などの減により標準財政規模は減となったが、引き続き扶助費が増となっった一方で明許繰越額として翌年度へ繰り越すべき財源が減額となったことが主な要因である。市税等収入拡充のため未収金対策を引き続き実施し、収納率向上と市税収入の増に努めるとともに、適正な受益者負担などの安定的な歳入確保にも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全ての会計で黒字となっているが、一般会計、水道事業、下水道事業が黒字の大部分を占めている。</a:t>
          </a:r>
        </a:p>
        <a:p>
          <a:r>
            <a:rPr kumimoji="1" lang="ja-JP" altLang="en-US" sz="1400">
              <a:latin typeface="ＭＳ ゴシック" pitchFamily="49" charset="-128"/>
              <a:ea typeface="ＭＳ ゴシック" pitchFamily="49" charset="-128"/>
            </a:rPr>
            <a:t>　国民健康保険事業特別会計については、赤字補填のための一般会計からの政策的繰出を約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億５千万円支出している。今後も政策的繰出が見込まれることから、歳入歳出について積極的な取組みを図り、健全安定化を目指す。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6001;)&#36001;&#25919;&#35506;/data%20-%20Zs-it-sv-01/data(&#26032;)/160&#12288;&#36001;&#25919;&#20844;&#34920;&#12395;&#38306;&#12377;&#12427;&#12371;&#12392;/060&#12288;&#36001;&#25919;&#29366;&#27841;&#31561;&#19968;&#35239;&#34920;/R05%20&#36001;&#25919;&#29366;&#27841;&#36039;&#26009;&#38598;&#65288;R4&#27770;&#31639;&#65289;/03_&#20316;&#26989;/03_&#22522;&#37329;&#25285;&#24403;&#20998;/&#22522;&#37329;&#25285;&#24403;&#20998;_&#12304;&#36001;&#25919;&#29366;&#27841;&#36039;&#26009;&#38598;&#12305;_472018_&#37027;&#35207;&#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R02</v>
          </cell>
          <cell r="C71" t="str">
            <v>R03</v>
          </cell>
          <cell r="D71" t="str">
            <v>R04</v>
          </cell>
        </row>
        <row r="72">
          <cell r="A72" t="str">
            <v>財政調整基金</v>
          </cell>
          <cell r="B72">
            <v>3105</v>
          </cell>
          <cell r="C72">
            <v>6500</v>
          </cell>
          <cell r="D72">
            <v>6499</v>
          </cell>
        </row>
        <row r="73">
          <cell r="A73" t="str">
            <v>減債基金</v>
          </cell>
          <cell r="B73">
            <v>5322</v>
          </cell>
          <cell r="C73">
            <v>7202</v>
          </cell>
          <cell r="D73">
            <v>9508</v>
          </cell>
        </row>
        <row r="74">
          <cell r="A74" t="str">
            <v>その他特定目的基金</v>
          </cell>
          <cell r="B74">
            <v>8238</v>
          </cell>
          <cell r="C74">
            <v>8074</v>
          </cell>
          <cell r="D74">
            <v>6579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60" zoomScaleNormal="60"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64"/>
      <c r="DK1" s="164"/>
      <c r="DL1" s="164"/>
      <c r="DM1" s="164"/>
      <c r="DN1" s="164"/>
      <c r="DO1" s="164"/>
    </row>
    <row r="2" spans="1:119" ht="24.75" thickBot="1" x14ac:dyDescent="0.2">
      <c r="B2" s="165" t="s">
        <v>82</v>
      </c>
      <c r="C2" s="165"/>
      <c r="D2" s="166"/>
    </row>
    <row r="3" spans="1:119" ht="18.75" customHeight="1" thickBot="1" x14ac:dyDescent="0.2">
      <c r="A3" s="164"/>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64"/>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187068826</v>
      </c>
      <c r="BO4" s="371"/>
      <c r="BP4" s="371"/>
      <c r="BQ4" s="371"/>
      <c r="BR4" s="371"/>
      <c r="BS4" s="371"/>
      <c r="BT4" s="371"/>
      <c r="BU4" s="372"/>
      <c r="BV4" s="370">
        <v>182556310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10.3</v>
      </c>
      <c r="CU4" s="377"/>
      <c r="CV4" s="377"/>
      <c r="CW4" s="377"/>
      <c r="CX4" s="377"/>
      <c r="CY4" s="377"/>
      <c r="CZ4" s="377"/>
      <c r="DA4" s="378"/>
      <c r="DB4" s="376">
        <v>8.6999999999999993</v>
      </c>
      <c r="DC4" s="377"/>
      <c r="DD4" s="377"/>
      <c r="DE4" s="377"/>
      <c r="DF4" s="377"/>
      <c r="DG4" s="377"/>
      <c r="DH4" s="377"/>
      <c r="DI4" s="378"/>
    </row>
    <row r="5" spans="1:119" ht="18.75" customHeight="1" x14ac:dyDescent="0.15">
      <c r="A5" s="164"/>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178547046</v>
      </c>
      <c r="BO5" s="408"/>
      <c r="BP5" s="408"/>
      <c r="BQ5" s="408"/>
      <c r="BR5" s="408"/>
      <c r="BS5" s="408"/>
      <c r="BT5" s="408"/>
      <c r="BU5" s="409"/>
      <c r="BV5" s="407">
        <v>171159091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90.4</v>
      </c>
      <c r="CU5" s="405"/>
      <c r="CV5" s="405"/>
      <c r="CW5" s="405"/>
      <c r="CX5" s="405"/>
      <c r="CY5" s="405"/>
      <c r="CZ5" s="405"/>
      <c r="DA5" s="406"/>
      <c r="DB5" s="404">
        <v>84.6</v>
      </c>
      <c r="DC5" s="405"/>
      <c r="DD5" s="405"/>
      <c r="DE5" s="405"/>
      <c r="DF5" s="405"/>
      <c r="DG5" s="405"/>
      <c r="DH5" s="405"/>
      <c r="DI5" s="406"/>
    </row>
    <row r="6" spans="1:119" ht="18.75" customHeight="1" x14ac:dyDescent="0.15">
      <c r="A6" s="164"/>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8521780</v>
      </c>
      <c r="BO6" s="408"/>
      <c r="BP6" s="408"/>
      <c r="BQ6" s="408"/>
      <c r="BR6" s="408"/>
      <c r="BS6" s="408"/>
      <c r="BT6" s="408"/>
      <c r="BU6" s="409"/>
      <c r="BV6" s="407">
        <v>11397219</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91.9</v>
      </c>
      <c r="CU6" s="445"/>
      <c r="CV6" s="445"/>
      <c r="CW6" s="445"/>
      <c r="CX6" s="445"/>
      <c r="CY6" s="445"/>
      <c r="CZ6" s="445"/>
      <c r="DA6" s="446"/>
      <c r="DB6" s="444">
        <v>91.4</v>
      </c>
      <c r="DC6" s="445"/>
      <c r="DD6" s="445"/>
      <c r="DE6" s="445"/>
      <c r="DF6" s="445"/>
      <c r="DG6" s="445"/>
      <c r="DH6" s="445"/>
      <c r="DI6" s="446"/>
    </row>
    <row r="7" spans="1:119" ht="18.75" customHeight="1" x14ac:dyDescent="0.15">
      <c r="A7" s="164"/>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996709</v>
      </c>
      <c r="BO7" s="408"/>
      <c r="BP7" s="408"/>
      <c r="BQ7" s="408"/>
      <c r="BR7" s="408"/>
      <c r="BS7" s="408"/>
      <c r="BT7" s="408"/>
      <c r="BU7" s="409"/>
      <c r="BV7" s="407">
        <v>4918963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73164034</v>
      </c>
      <c r="CU7" s="408"/>
      <c r="CV7" s="408"/>
      <c r="CW7" s="408"/>
      <c r="CX7" s="408"/>
      <c r="CY7" s="408"/>
      <c r="CZ7" s="408"/>
      <c r="DA7" s="409"/>
      <c r="DB7" s="407">
        <v>74090639</v>
      </c>
      <c r="DC7" s="408"/>
      <c r="DD7" s="408"/>
      <c r="DE7" s="408"/>
      <c r="DF7" s="408"/>
      <c r="DG7" s="408"/>
      <c r="DH7" s="408"/>
      <c r="DI7" s="409"/>
    </row>
    <row r="8" spans="1:119" ht="18.75" customHeight="1" thickBot="1" x14ac:dyDescent="0.2">
      <c r="A8" s="164"/>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7525071</v>
      </c>
      <c r="BO8" s="408"/>
      <c r="BP8" s="408"/>
      <c r="BQ8" s="408"/>
      <c r="BR8" s="408"/>
      <c r="BS8" s="408"/>
      <c r="BT8" s="408"/>
      <c r="BU8" s="409"/>
      <c r="BV8" s="407">
        <v>6478256</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0.84</v>
      </c>
      <c r="CU8" s="448"/>
      <c r="CV8" s="448"/>
      <c r="CW8" s="448"/>
      <c r="CX8" s="448"/>
      <c r="CY8" s="448"/>
      <c r="CZ8" s="448"/>
      <c r="DA8" s="449"/>
      <c r="DB8" s="447">
        <v>0.83</v>
      </c>
      <c r="DC8" s="448"/>
      <c r="DD8" s="448"/>
      <c r="DE8" s="448"/>
      <c r="DF8" s="448"/>
      <c r="DG8" s="448"/>
      <c r="DH8" s="448"/>
      <c r="DI8" s="449"/>
    </row>
    <row r="9" spans="1:119" ht="18.75" customHeight="1" thickBot="1" x14ac:dyDescent="0.2">
      <c r="A9" s="164"/>
      <c r="B9" s="401" t="s">
        <v>112</v>
      </c>
      <c r="C9" s="402"/>
      <c r="D9" s="402"/>
      <c r="E9" s="402"/>
      <c r="F9" s="402"/>
      <c r="G9" s="402"/>
      <c r="H9" s="402"/>
      <c r="I9" s="402"/>
      <c r="J9" s="402"/>
      <c r="K9" s="450"/>
      <c r="L9" s="451" t="s">
        <v>113</v>
      </c>
      <c r="M9" s="452"/>
      <c r="N9" s="452"/>
      <c r="O9" s="452"/>
      <c r="P9" s="452"/>
      <c r="Q9" s="453"/>
      <c r="R9" s="454">
        <v>317625</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106</v>
      </c>
      <c r="AV9" s="440"/>
      <c r="AW9" s="440"/>
      <c r="AX9" s="440"/>
      <c r="AY9" s="441" t="s">
        <v>116</v>
      </c>
      <c r="AZ9" s="442"/>
      <c r="BA9" s="442"/>
      <c r="BB9" s="442"/>
      <c r="BC9" s="442"/>
      <c r="BD9" s="442"/>
      <c r="BE9" s="442"/>
      <c r="BF9" s="442"/>
      <c r="BG9" s="442"/>
      <c r="BH9" s="442"/>
      <c r="BI9" s="442"/>
      <c r="BJ9" s="442"/>
      <c r="BK9" s="442"/>
      <c r="BL9" s="442"/>
      <c r="BM9" s="443"/>
      <c r="BN9" s="407">
        <v>1046815</v>
      </c>
      <c r="BO9" s="408"/>
      <c r="BP9" s="408"/>
      <c r="BQ9" s="408"/>
      <c r="BR9" s="408"/>
      <c r="BS9" s="408"/>
      <c r="BT9" s="408"/>
      <c r="BU9" s="409"/>
      <c r="BV9" s="407">
        <v>-1606784</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11.7</v>
      </c>
      <c r="CU9" s="405"/>
      <c r="CV9" s="405"/>
      <c r="CW9" s="405"/>
      <c r="CX9" s="405"/>
      <c r="CY9" s="405"/>
      <c r="CZ9" s="405"/>
      <c r="DA9" s="406"/>
      <c r="DB9" s="404">
        <v>12.2</v>
      </c>
      <c r="DC9" s="405"/>
      <c r="DD9" s="405"/>
      <c r="DE9" s="405"/>
      <c r="DF9" s="405"/>
      <c r="DG9" s="405"/>
      <c r="DH9" s="405"/>
      <c r="DI9" s="406"/>
    </row>
    <row r="10" spans="1:119" ht="18.75" customHeight="1" thickBot="1" x14ac:dyDescent="0.2">
      <c r="A10" s="164"/>
      <c r="B10" s="401"/>
      <c r="C10" s="402"/>
      <c r="D10" s="402"/>
      <c r="E10" s="402"/>
      <c r="F10" s="402"/>
      <c r="G10" s="402"/>
      <c r="H10" s="402"/>
      <c r="I10" s="402"/>
      <c r="J10" s="402"/>
      <c r="K10" s="450"/>
      <c r="L10" s="457" t="s">
        <v>118</v>
      </c>
      <c r="M10" s="437"/>
      <c r="N10" s="437"/>
      <c r="O10" s="437"/>
      <c r="P10" s="437"/>
      <c r="Q10" s="438"/>
      <c r="R10" s="458">
        <v>319435</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3239258</v>
      </c>
      <c r="BO10" s="408"/>
      <c r="BP10" s="408"/>
      <c r="BQ10" s="408"/>
      <c r="BR10" s="408"/>
      <c r="BS10" s="408"/>
      <c r="BT10" s="408"/>
      <c r="BU10" s="409"/>
      <c r="BV10" s="407">
        <v>4042582</v>
      </c>
      <c r="BW10" s="408"/>
      <c r="BX10" s="408"/>
      <c r="BY10" s="408"/>
      <c r="BZ10" s="408"/>
      <c r="CA10" s="408"/>
      <c r="CB10" s="408"/>
      <c r="CC10" s="409"/>
      <c r="CD10" s="167" t="s">
        <v>122</v>
      </c>
      <c r="CE10" s="168"/>
      <c r="CF10" s="168"/>
      <c r="CG10" s="168"/>
      <c r="CH10" s="168"/>
      <c r="CI10" s="168"/>
      <c r="CJ10" s="168"/>
      <c r="CK10" s="168"/>
      <c r="CL10" s="168"/>
      <c r="CM10" s="168"/>
      <c r="CN10" s="168"/>
      <c r="CO10" s="168"/>
      <c r="CP10" s="168"/>
      <c r="CQ10" s="168"/>
      <c r="CR10" s="168"/>
      <c r="CS10" s="169"/>
      <c r="CT10" s="170"/>
      <c r="CU10" s="171"/>
      <c r="CV10" s="171"/>
      <c r="CW10" s="171"/>
      <c r="CX10" s="171"/>
      <c r="CY10" s="171"/>
      <c r="CZ10" s="171"/>
      <c r="DA10" s="172"/>
      <c r="DB10" s="170"/>
      <c r="DC10" s="171"/>
      <c r="DD10" s="171"/>
      <c r="DE10" s="171"/>
      <c r="DF10" s="171"/>
      <c r="DG10" s="171"/>
      <c r="DH10" s="171"/>
      <c r="DI10" s="172"/>
    </row>
    <row r="11" spans="1:119" ht="18.75" customHeight="1" thickBot="1" x14ac:dyDescent="0.2">
      <c r="A11" s="164"/>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120</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1321929</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64"/>
      <c r="B12" s="467" t="s">
        <v>130</v>
      </c>
      <c r="C12" s="468"/>
      <c r="D12" s="468"/>
      <c r="E12" s="468"/>
      <c r="F12" s="468"/>
      <c r="G12" s="468"/>
      <c r="H12" s="468"/>
      <c r="I12" s="468"/>
      <c r="J12" s="468"/>
      <c r="K12" s="469"/>
      <c r="L12" s="476" t="s">
        <v>131</v>
      </c>
      <c r="M12" s="477"/>
      <c r="N12" s="477"/>
      <c r="O12" s="477"/>
      <c r="P12" s="477"/>
      <c r="Q12" s="478"/>
      <c r="R12" s="479">
        <v>317030</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3240672</v>
      </c>
      <c r="BO12" s="408"/>
      <c r="BP12" s="408"/>
      <c r="BQ12" s="408"/>
      <c r="BR12" s="408"/>
      <c r="BS12" s="408"/>
      <c r="BT12" s="408"/>
      <c r="BU12" s="409"/>
      <c r="BV12" s="407">
        <v>647522</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64"/>
      <c r="B13" s="470"/>
      <c r="C13" s="471"/>
      <c r="D13" s="471"/>
      <c r="E13" s="471"/>
      <c r="F13" s="471"/>
      <c r="G13" s="471"/>
      <c r="H13" s="471"/>
      <c r="I13" s="471"/>
      <c r="J13" s="471"/>
      <c r="K13" s="472"/>
      <c r="L13" s="173"/>
      <c r="M13" s="498" t="s">
        <v>139</v>
      </c>
      <c r="N13" s="499"/>
      <c r="O13" s="499"/>
      <c r="P13" s="499"/>
      <c r="Q13" s="500"/>
      <c r="R13" s="491">
        <v>311364</v>
      </c>
      <c r="S13" s="492"/>
      <c r="T13" s="492"/>
      <c r="U13" s="492"/>
      <c r="V13" s="493"/>
      <c r="W13" s="423" t="s">
        <v>140</v>
      </c>
      <c r="X13" s="424"/>
      <c r="Y13" s="424"/>
      <c r="Z13" s="424"/>
      <c r="AA13" s="424"/>
      <c r="AB13" s="414"/>
      <c r="AC13" s="458">
        <v>824</v>
      </c>
      <c r="AD13" s="459"/>
      <c r="AE13" s="459"/>
      <c r="AF13" s="459"/>
      <c r="AG13" s="501"/>
      <c r="AH13" s="458">
        <v>840</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1045401</v>
      </c>
      <c r="BO13" s="408"/>
      <c r="BP13" s="408"/>
      <c r="BQ13" s="408"/>
      <c r="BR13" s="408"/>
      <c r="BS13" s="408"/>
      <c r="BT13" s="408"/>
      <c r="BU13" s="409"/>
      <c r="BV13" s="407">
        <v>3110205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8.6</v>
      </c>
      <c r="CU13" s="405"/>
      <c r="CV13" s="405"/>
      <c r="CW13" s="405"/>
      <c r="CX13" s="405"/>
      <c r="CY13" s="405"/>
      <c r="CZ13" s="405"/>
      <c r="DA13" s="406"/>
      <c r="DB13" s="404">
        <v>8.5</v>
      </c>
      <c r="DC13" s="405"/>
      <c r="DD13" s="405"/>
      <c r="DE13" s="405"/>
      <c r="DF13" s="405"/>
      <c r="DG13" s="405"/>
      <c r="DH13" s="405"/>
      <c r="DI13" s="406"/>
    </row>
    <row r="14" spans="1:119" ht="18.75" customHeight="1" thickBot="1" x14ac:dyDescent="0.2">
      <c r="A14" s="164"/>
      <c r="B14" s="470"/>
      <c r="C14" s="471"/>
      <c r="D14" s="471"/>
      <c r="E14" s="471"/>
      <c r="F14" s="471"/>
      <c r="G14" s="471"/>
      <c r="H14" s="471"/>
      <c r="I14" s="471"/>
      <c r="J14" s="471"/>
      <c r="K14" s="472"/>
      <c r="L14" s="488" t="s">
        <v>145</v>
      </c>
      <c r="M14" s="489"/>
      <c r="N14" s="489"/>
      <c r="O14" s="489"/>
      <c r="P14" s="489"/>
      <c r="Q14" s="490"/>
      <c r="R14" s="491">
        <v>318339</v>
      </c>
      <c r="S14" s="492"/>
      <c r="T14" s="492"/>
      <c r="U14" s="492"/>
      <c r="V14" s="493"/>
      <c r="W14" s="397"/>
      <c r="X14" s="398"/>
      <c r="Y14" s="398"/>
      <c r="Z14" s="398"/>
      <c r="AA14" s="398"/>
      <c r="AB14" s="387"/>
      <c r="AC14" s="494">
        <v>0.7</v>
      </c>
      <c r="AD14" s="495"/>
      <c r="AE14" s="495"/>
      <c r="AF14" s="495"/>
      <c r="AG14" s="496"/>
      <c r="AH14" s="494">
        <v>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45.7</v>
      </c>
      <c r="CU14" s="506"/>
      <c r="CV14" s="506"/>
      <c r="CW14" s="506"/>
      <c r="CX14" s="506"/>
      <c r="CY14" s="506"/>
      <c r="CZ14" s="506"/>
      <c r="DA14" s="507"/>
      <c r="DB14" s="505">
        <v>52.4</v>
      </c>
      <c r="DC14" s="506"/>
      <c r="DD14" s="506"/>
      <c r="DE14" s="506"/>
      <c r="DF14" s="506"/>
      <c r="DG14" s="506"/>
      <c r="DH14" s="506"/>
      <c r="DI14" s="507"/>
    </row>
    <row r="15" spans="1:119" ht="18.75" customHeight="1" x14ac:dyDescent="0.15">
      <c r="A15" s="164"/>
      <c r="B15" s="470"/>
      <c r="C15" s="471"/>
      <c r="D15" s="471"/>
      <c r="E15" s="471"/>
      <c r="F15" s="471"/>
      <c r="G15" s="471"/>
      <c r="H15" s="471"/>
      <c r="I15" s="471"/>
      <c r="J15" s="471"/>
      <c r="K15" s="472"/>
      <c r="L15" s="173"/>
      <c r="M15" s="498" t="s">
        <v>139</v>
      </c>
      <c r="N15" s="499"/>
      <c r="O15" s="499"/>
      <c r="P15" s="499"/>
      <c r="Q15" s="500"/>
      <c r="R15" s="491">
        <v>313761</v>
      </c>
      <c r="S15" s="492"/>
      <c r="T15" s="492"/>
      <c r="U15" s="492"/>
      <c r="V15" s="493"/>
      <c r="W15" s="423" t="s">
        <v>147</v>
      </c>
      <c r="X15" s="424"/>
      <c r="Y15" s="424"/>
      <c r="Z15" s="424"/>
      <c r="AA15" s="424"/>
      <c r="AB15" s="414"/>
      <c r="AC15" s="458">
        <v>12244</v>
      </c>
      <c r="AD15" s="459"/>
      <c r="AE15" s="459"/>
      <c r="AF15" s="459"/>
      <c r="AG15" s="501"/>
      <c r="AH15" s="458">
        <v>12475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47863102</v>
      </c>
      <c r="BO15" s="371"/>
      <c r="BP15" s="371"/>
      <c r="BQ15" s="371"/>
      <c r="BR15" s="371"/>
      <c r="BS15" s="371"/>
      <c r="BT15" s="371"/>
      <c r="BU15" s="372"/>
      <c r="BV15" s="370">
        <v>45025132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74"/>
      <c r="CU15" s="175"/>
      <c r="CV15" s="175"/>
      <c r="CW15" s="175"/>
      <c r="CX15" s="175"/>
      <c r="CY15" s="175"/>
      <c r="CZ15" s="175"/>
      <c r="DA15" s="176"/>
      <c r="DB15" s="174"/>
      <c r="DC15" s="175"/>
      <c r="DD15" s="175"/>
      <c r="DE15" s="175"/>
      <c r="DF15" s="175"/>
      <c r="DG15" s="175"/>
      <c r="DH15" s="175"/>
      <c r="DI15" s="176"/>
    </row>
    <row r="16" spans="1:119" ht="18.75" customHeight="1" x14ac:dyDescent="0.15">
      <c r="A16" s="164"/>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10.1</v>
      </c>
      <c r="AD16" s="495"/>
      <c r="AE16" s="495"/>
      <c r="AF16" s="495"/>
      <c r="AG16" s="496"/>
      <c r="AH16" s="494">
        <v>10.9</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57028410</v>
      </c>
      <c r="BO16" s="408"/>
      <c r="BP16" s="408"/>
      <c r="BQ16" s="408"/>
      <c r="BR16" s="408"/>
      <c r="BS16" s="408"/>
      <c r="BT16" s="408"/>
      <c r="BU16" s="409"/>
      <c r="BV16" s="407">
        <v>55076555</v>
      </c>
      <c r="BW16" s="408"/>
      <c r="BX16" s="408"/>
      <c r="BY16" s="408"/>
      <c r="BZ16" s="408"/>
      <c r="CA16" s="408"/>
      <c r="CB16" s="408"/>
      <c r="CC16" s="409"/>
      <c r="CD16" s="177"/>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64"/>
      <c r="B17" s="473"/>
      <c r="C17" s="474"/>
      <c r="D17" s="474"/>
      <c r="E17" s="474"/>
      <c r="F17" s="474"/>
      <c r="G17" s="474"/>
      <c r="H17" s="474"/>
      <c r="I17" s="474"/>
      <c r="J17" s="474"/>
      <c r="K17" s="475"/>
      <c r="L17" s="178"/>
      <c r="M17" s="518" t="s">
        <v>153</v>
      </c>
      <c r="N17" s="519"/>
      <c r="O17" s="519"/>
      <c r="P17" s="519"/>
      <c r="Q17" s="520"/>
      <c r="R17" s="513" t="s">
        <v>154</v>
      </c>
      <c r="S17" s="514"/>
      <c r="T17" s="514"/>
      <c r="U17" s="514"/>
      <c r="V17" s="515"/>
      <c r="W17" s="423" t="s">
        <v>155</v>
      </c>
      <c r="X17" s="424"/>
      <c r="Y17" s="424"/>
      <c r="Z17" s="424"/>
      <c r="AA17" s="424"/>
      <c r="AB17" s="414"/>
      <c r="AC17" s="458">
        <v>107615</v>
      </c>
      <c r="AD17" s="459"/>
      <c r="AE17" s="459"/>
      <c r="AF17" s="459"/>
      <c r="AG17" s="501"/>
      <c r="AH17" s="458">
        <v>101142</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61673188</v>
      </c>
      <c r="BO17" s="408"/>
      <c r="BP17" s="408"/>
      <c r="BQ17" s="408"/>
      <c r="BR17" s="408"/>
      <c r="BS17" s="408"/>
      <c r="BT17" s="408"/>
      <c r="BU17" s="409"/>
      <c r="BV17" s="407">
        <v>58006896</v>
      </c>
      <c r="BW17" s="408"/>
      <c r="BX17" s="408"/>
      <c r="BY17" s="408"/>
      <c r="BZ17" s="408"/>
      <c r="CA17" s="408"/>
      <c r="CB17" s="408"/>
      <c r="CC17" s="409"/>
      <c r="CD17" s="177"/>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64"/>
      <c r="B18" s="529" t="s">
        <v>157</v>
      </c>
      <c r="C18" s="450"/>
      <c r="D18" s="450"/>
      <c r="E18" s="530"/>
      <c r="F18" s="530"/>
      <c r="G18" s="530"/>
      <c r="H18" s="530"/>
      <c r="I18" s="530"/>
      <c r="J18" s="530"/>
      <c r="K18" s="530"/>
      <c r="L18" s="531">
        <v>41.42</v>
      </c>
      <c r="M18" s="531"/>
      <c r="N18" s="531"/>
      <c r="O18" s="531"/>
      <c r="P18" s="531"/>
      <c r="Q18" s="531"/>
      <c r="R18" s="532"/>
      <c r="S18" s="532"/>
      <c r="T18" s="532"/>
      <c r="U18" s="532"/>
      <c r="V18" s="533"/>
      <c r="W18" s="425"/>
      <c r="X18" s="426"/>
      <c r="Y18" s="426"/>
      <c r="Z18" s="426"/>
      <c r="AA18" s="426"/>
      <c r="AB18" s="417"/>
      <c r="AC18" s="534">
        <v>89.2</v>
      </c>
      <c r="AD18" s="535"/>
      <c r="AE18" s="535"/>
      <c r="AF18" s="535"/>
      <c r="AG18" s="536"/>
      <c r="AH18" s="534">
        <v>88.4</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67893853</v>
      </c>
      <c r="BO18" s="408"/>
      <c r="BP18" s="408"/>
      <c r="BQ18" s="408"/>
      <c r="BR18" s="408"/>
      <c r="BS18" s="408"/>
      <c r="BT18" s="408"/>
      <c r="BU18" s="409"/>
      <c r="BV18" s="407">
        <v>66042921</v>
      </c>
      <c r="BW18" s="408"/>
      <c r="BX18" s="408"/>
      <c r="BY18" s="408"/>
      <c r="BZ18" s="408"/>
      <c r="CA18" s="408"/>
      <c r="CB18" s="408"/>
      <c r="CC18" s="409"/>
      <c r="CD18" s="177"/>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64"/>
      <c r="B19" s="529" t="s">
        <v>159</v>
      </c>
      <c r="C19" s="450"/>
      <c r="D19" s="450"/>
      <c r="E19" s="530"/>
      <c r="F19" s="530"/>
      <c r="G19" s="530"/>
      <c r="H19" s="530"/>
      <c r="I19" s="530"/>
      <c r="J19" s="530"/>
      <c r="K19" s="530"/>
      <c r="L19" s="538">
        <v>7668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98559387</v>
      </c>
      <c r="BO19" s="408"/>
      <c r="BP19" s="408"/>
      <c r="BQ19" s="408"/>
      <c r="BR19" s="408"/>
      <c r="BS19" s="408"/>
      <c r="BT19" s="408"/>
      <c r="BU19" s="409"/>
      <c r="BV19" s="407">
        <v>95678482</v>
      </c>
      <c r="BW19" s="408"/>
      <c r="BX19" s="408"/>
      <c r="BY19" s="408"/>
      <c r="BZ19" s="408"/>
      <c r="CA19" s="408"/>
      <c r="CB19" s="408"/>
      <c r="CC19" s="409"/>
      <c r="CD19" s="177"/>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64"/>
      <c r="B20" s="529" t="s">
        <v>161</v>
      </c>
      <c r="C20" s="450"/>
      <c r="D20" s="450"/>
      <c r="E20" s="530"/>
      <c r="F20" s="530"/>
      <c r="G20" s="530"/>
      <c r="H20" s="530"/>
      <c r="I20" s="530"/>
      <c r="J20" s="530"/>
      <c r="K20" s="530"/>
      <c r="L20" s="538">
        <v>144355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77"/>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64"/>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77"/>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64"/>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132712577</v>
      </c>
      <c r="BO22" s="371"/>
      <c r="BP22" s="371"/>
      <c r="BQ22" s="371"/>
      <c r="BR22" s="371"/>
      <c r="BS22" s="371"/>
      <c r="BT22" s="371"/>
      <c r="BU22" s="372"/>
      <c r="BV22" s="370">
        <v>136672177</v>
      </c>
      <c r="BW22" s="371"/>
      <c r="BX22" s="371"/>
      <c r="BY22" s="371"/>
      <c r="BZ22" s="371"/>
      <c r="CA22" s="371"/>
      <c r="CB22" s="371"/>
      <c r="CC22" s="372"/>
      <c r="CD22" s="177"/>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64"/>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116401197</v>
      </c>
      <c r="BO23" s="408"/>
      <c r="BP23" s="408"/>
      <c r="BQ23" s="408"/>
      <c r="BR23" s="408"/>
      <c r="BS23" s="408"/>
      <c r="BT23" s="408"/>
      <c r="BU23" s="409"/>
      <c r="BV23" s="407">
        <v>119228587</v>
      </c>
      <c r="BW23" s="408"/>
      <c r="BX23" s="408"/>
      <c r="BY23" s="408"/>
      <c r="BZ23" s="408"/>
      <c r="CA23" s="408"/>
      <c r="CB23" s="408"/>
      <c r="CC23" s="409"/>
      <c r="CD23" s="177"/>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64"/>
      <c r="B24" s="578"/>
      <c r="C24" s="554"/>
      <c r="D24" s="555"/>
      <c r="E24" s="457" t="s">
        <v>171</v>
      </c>
      <c r="F24" s="437"/>
      <c r="G24" s="437"/>
      <c r="H24" s="437"/>
      <c r="I24" s="437"/>
      <c r="J24" s="437"/>
      <c r="K24" s="438"/>
      <c r="L24" s="458">
        <v>1</v>
      </c>
      <c r="M24" s="459"/>
      <c r="N24" s="459"/>
      <c r="O24" s="459"/>
      <c r="P24" s="501"/>
      <c r="Q24" s="458">
        <v>10850</v>
      </c>
      <c r="R24" s="459"/>
      <c r="S24" s="459"/>
      <c r="T24" s="459"/>
      <c r="U24" s="459"/>
      <c r="V24" s="501"/>
      <c r="W24" s="553"/>
      <c r="X24" s="554"/>
      <c r="Y24" s="555"/>
      <c r="Z24" s="457" t="s">
        <v>172</v>
      </c>
      <c r="AA24" s="437"/>
      <c r="AB24" s="437"/>
      <c r="AC24" s="437"/>
      <c r="AD24" s="437"/>
      <c r="AE24" s="437"/>
      <c r="AF24" s="437"/>
      <c r="AG24" s="438"/>
      <c r="AH24" s="458">
        <v>2113</v>
      </c>
      <c r="AI24" s="459"/>
      <c r="AJ24" s="459"/>
      <c r="AK24" s="459"/>
      <c r="AL24" s="501"/>
      <c r="AM24" s="458">
        <v>6334774</v>
      </c>
      <c r="AN24" s="459"/>
      <c r="AO24" s="459"/>
      <c r="AP24" s="459"/>
      <c r="AQ24" s="459"/>
      <c r="AR24" s="501"/>
      <c r="AS24" s="458">
        <v>2998</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79311646</v>
      </c>
      <c r="BO24" s="408"/>
      <c r="BP24" s="408"/>
      <c r="BQ24" s="408"/>
      <c r="BR24" s="408"/>
      <c r="BS24" s="408"/>
      <c r="BT24" s="408"/>
      <c r="BU24" s="409"/>
      <c r="BV24" s="407">
        <v>80284841</v>
      </c>
      <c r="BW24" s="408"/>
      <c r="BX24" s="408"/>
      <c r="BY24" s="408"/>
      <c r="BZ24" s="408"/>
      <c r="CA24" s="408"/>
      <c r="CB24" s="408"/>
      <c r="CC24" s="409"/>
      <c r="CD24" s="177"/>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64"/>
      <c r="B25" s="578"/>
      <c r="C25" s="554"/>
      <c r="D25" s="555"/>
      <c r="E25" s="457" t="s">
        <v>174</v>
      </c>
      <c r="F25" s="437"/>
      <c r="G25" s="437"/>
      <c r="H25" s="437"/>
      <c r="I25" s="437"/>
      <c r="J25" s="437"/>
      <c r="K25" s="438"/>
      <c r="L25" s="458">
        <v>2</v>
      </c>
      <c r="M25" s="459"/>
      <c r="N25" s="459"/>
      <c r="O25" s="459"/>
      <c r="P25" s="501"/>
      <c r="Q25" s="458">
        <v>8900</v>
      </c>
      <c r="R25" s="459"/>
      <c r="S25" s="459"/>
      <c r="T25" s="459"/>
      <c r="U25" s="459"/>
      <c r="V25" s="501"/>
      <c r="W25" s="553"/>
      <c r="X25" s="554"/>
      <c r="Y25" s="555"/>
      <c r="Z25" s="457" t="s">
        <v>175</v>
      </c>
      <c r="AA25" s="437"/>
      <c r="AB25" s="437"/>
      <c r="AC25" s="437"/>
      <c r="AD25" s="437"/>
      <c r="AE25" s="437"/>
      <c r="AF25" s="437"/>
      <c r="AG25" s="438"/>
      <c r="AH25" s="458">
        <v>288</v>
      </c>
      <c r="AI25" s="459"/>
      <c r="AJ25" s="459"/>
      <c r="AK25" s="459"/>
      <c r="AL25" s="501"/>
      <c r="AM25" s="458">
        <v>838080</v>
      </c>
      <c r="AN25" s="459"/>
      <c r="AO25" s="459"/>
      <c r="AP25" s="459"/>
      <c r="AQ25" s="459"/>
      <c r="AR25" s="501"/>
      <c r="AS25" s="458">
        <v>2910</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35648892</v>
      </c>
      <c r="BO25" s="371"/>
      <c r="BP25" s="371"/>
      <c r="BQ25" s="371"/>
      <c r="BR25" s="371"/>
      <c r="BS25" s="371"/>
      <c r="BT25" s="371"/>
      <c r="BU25" s="372"/>
      <c r="BV25" s="370">
        <v>50494037</v>
      </c>
      <c r="BW25" s="371"/>
      <c r="BX25" s="371"/>
      <c r="BY25" s="371"/>
      <c r="BZ25" s="371"/>
      <c r="CA25" s="371"/>
      <c r="CB25" s="371"/>
      <c r="CC25" s="372"/>
      <c r="CD25" s="177"/>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64"/>
      <c r="B26" s="578"/>
      <c r="C26" s="554"/>
      <c r="D26" s="555"/>
      <c r="E26" s="457" t="s">
        <v>177</v>
      </c>
      <c r="F26" s="437"/>
      <c r="G26" s="437"/>
      <c r="H26" s="437"/>
      <c r="I26" s="437"/>
      <c r="J26" s="437"/>
      <c r="K26" s="438"/>
      <c r="L26" s="458">
        <v>1</v>
      </c>
      <c r="M26" s="459"/>
      <c r="N26" s="459"/>
      <c r="O26" s="459"/>
      <c r="P26" s="501"/>
      <c r="Q26" s="458">
        <v>7650</v>
      </c>
      <c r="R26" s="459"/>
      <c r="S26" s="459"/>
      <c r="T26" s="459"/>
      <c r="U26" s="459"/>
      <c r="V26" s="501"/>
      <c r="W26" s="553"/>
      <c r="X26" s="554"/>
      <c r="Y26" s="555"/>
      <c r="Z26" s="457" t="s">
        <v>178</v>
      </c>
      <c r="AA26" s="559"/>
      <c r="AB26" s="559"/>
      <c r="AC26" s="559"/>
      <c r="AD26" s="559"/>
      <c r="AE26" s="559"/>
      <c r="AF26" s="559"/>
      <c r="AG26" s="560"/>
      <c r="AH26" s="458">
        <v>120</v>
      </c>
      <c r="AI26" s="459"/>
      <c r="AJ26" s="459"/>
      <c r="AK26" s="459"/>
      <c r="AL26" s="501"/>
      <c r="AM26" s="458">
        <v>403680</v>
      </c>
      <c r="AN26" s="459"/>
      <c r="AO26" s="459"/>
      <c r="AP26" s="459"/>
      <c r="AQ26" s="459"/>
      <c r="AR26" s="501"/>
      <c r="AS26" s="458">
        <v>3364</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77"/>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64"/>
      <c r="B27" s="578"/>
      <c r="C27" s="554"/>
      <c r="D27" s="555"/>
      <c r="E27" s="457" t="s">
        <v>180</v>
      </c>
      <c r="F27" s="437"/>
      <c r="G27" s="437"/>
      <c r="H27" s="437"/>
      <c r="I27" s="437"/>
      <c r="J27" s="437"/>
      <c r="K27" s="438"/>
      <c r="L27" s="458">
        <v>1</v>
      </c>
      <c r="M27" s="459"/>
      <c r="N27" s="459"/>
      <c r="O27" s="459"/>
      <c r="P27" s="501"/>
      <c r="Q27" s="458">
        <v>6940</v>
      </c>
      <c r="R27" s="459"/>
      <c r="S27" s="459"/>
      <c r="T27" s="459"/>
      <c r="U27" s="459"/>
      <c r="V27" s="501"/>
      <c r="W27" s="553"/>
      <c r="X27" s="554"/>
      <c r="Y27" s="555"/>
      <c r="Z27" s="457" t="s">
        <v>181</v>
      </c>
      <c r="AA27" s="437"/>
      <c r="AB27" s="437"/>
      <c r="AC27" s="437"/>
      <c r="AD27" s="437"/>
      <c r="AE27" s="437"/>
      <c r="AF27" s="437"/>
      <c r="AG27" s="438"/>
      <c r="AH27" s="458">
        <v>21</v>
      </c>
      <c r="AI27" s="459"/>
      <c r="AJ27" s="459"/>
      <c r="AK27" s="459"/>
      <c r="AL27" s="501"/>
      <c r="AM27" s="458">
        <v>88389</v>
      </c>
      <c r="AN27" s="459"/>
      <c r="AO27" s="459"/>
      <c r="AP27" s="459"/>
      <c r="AQ27" s="459"/>
      <c r="AR27" s="501"/>
      <c r="AS27" s="458">
        <v>4209</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138</v>
      </c>
      <c r="BO27" s="527"/>
      <c r="BP27" s="527"/>
      <c r="BQ27" s="527"/>
      <c r="BR27" s="527"/>
      <c r="BS27" s="527"/>
      <c r="BT27" s="527"/>
      <c r="BU27" s="528"/>
      <c r="BV27" s="526" t="s">
        <v>138</v>
      </c>
      <c r="BW27" s="527"/>
      <c r="BX27" s="527"/>
      <c r="BY27" s="527"/>
      <c r="BZ27" s="527"/>
      <c r="CA27" s="527"/>
      <c r="CB27" s="527"/>
      <c r="CC27" s="528"/>
      <c r="CD27" s="179"/>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64"/>
      <c r="B28" s="578"/>
      <c r="C28" s="554"/>
      <c r="D28" s="555"/>
      <c r="E28" s="457" t="s">
        <v>183</v>
      </c>
      <c r="F28" s="437"/>
      <c r="G28" s="437"/>
      <c r="H28" s="437"/>
      <c r="I28" s="437"/>
      <c r="J28" s="437"/>
      <c r="K28" s="438"/>
      <c r="L28" s="458">
        <v>1</v>
      </c>
      <c r="M28" s="459"/>
      <c r="N28" s="459"/>
      <c r="O28" s="459"/>
      <c r="P28" s="501"/>
      <c r="Q28" s="458">
        <v>6260</v>
      </c>
      <c r="R28" s="459"/>
      <c r="S28" s="459"/>
      <c r="T28" s="459"/>
      <c r="U28" s="459"/>
      <c r="V28" s="501"/>
      <c r="W28" s="553"/>
      <c r="X28" s="554"/>
      <c r="Y28" s="555"/>
      <c r="Z28" s="457" t="s">
        <v>184</v>
      </c>
      <c r="AA28" s="437"/>
      <c r="AB28" s="437"/>
      <c r="AC28" s="437"/>
      <c r="AD28" s="437"/>
      <c r="AE28" s="437"/>
      <c r="AF28" s="437"/>
      <c r="AG28" s="438"/>
      <c r="AH28" s="458" t="s">
        <v>138</v>
      </c>
      <c r="AI28" s="459"/>
      <c r="AJ28" s="459"/>
      <c r="AK28" s="459"/>
      <c r="AL28" s="501"/>
      <c r="AM28" s="458" t="s">
        <v>129</v>
      </c>
      <c r="AN28" s="459"/>
      <c r="AO28" s="459"/>
      <c r="AP28" s="459"/>
      <c r="AQ28" s="459"/>
      <c r="AR28" s="501"/>
      <c r="AS28" s="458" t="s">
        <v>138</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6498590</v>
      </c>
      <c r="BO28" s="371"/>
      <c r="BP28" s="371"/>
      <c r="BQ28" s="371"/>
      <c r="BR28" s="371"/>
      <c r="BS28" s="371"/>
      <c r="BT28" s="371"/>
      <c r="BU28" s="372"/>
      <c r="BV28" s="370">
        <v>6500004</v>
      </c>
      <c r="BW28" s="371"/>
      <c r="BX28" s="371"/>
      <c r="BY28" s="371"/>
      <c r="BZ28" s="371"/>
      <c r="CA28" s="371"/>
      <c r="CB28" s="371"/>
      <c r="CC28" s="372"/>
      <c r="CD28" s="177"/>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64"/>
      <c r="B29" s="578"/>
      <c r="C29" s="554"/>
      <c r="D29" s="555"/>
      <c r="E29" s="457" t="s">
        <v>186</v>
      </c>
      <c r="F29" s="437"/>
      <c r="G29" s="437"/>
      <c r="H29" s="437"/>
      <c r="I29" s="437"/>
      <c r="J29" s="437"/>
      <c r="K29" s="438"/>
      <c r="L29" s="458">
        <v>40</v>
      </c>
      <c r="M29" s="459"/>
      <c r="N29" s="459"/>
      <c r="O29" s="459"/>
      <c r="P29" s="501"/>
      <c r="Q29" s="458">
        <v>5860</v>
      </c>
      <c r="R29" s="459"/>
      <c r="S29" s="459"/>
      <c r="T29" s="459"/>
      <c r="U29" s="459"/>
      <c r="V29" s="501"/>
      <c r="W29" s="556"/>
      <c r="X29" s="557"/>
      <c r="Y29" s="558"/>
      <c r="Z29" s="457" t="s">
        <v>187</v>
      </c>
      <c r="AA29" s="437"/>
      <c r="AB29" s="437"/>
      <c r="AC29" s="437"/>
      <c r="AD29" s="437"/>
      <c r="AE29" s="437"/>
      <c r="AF29" s="437"/>
      <c r="AG29" s="438"/>
      <c r="AH29" s="458">
        <v>2134</v>
      </c>
      <c r="AI29" s="459"/>
      <c r="AJ29" s="459"/>
      <c r="AK29" s="459"/>
      <c r="AL29" s="501"/>
      <c r="AM29" s="458">
        <v>6423163</v>
      </c>
      <c r="AN29" s="459"/>
      <c r="AO29" s="459"/>
      <c r="AP29" s="459"/>
      <c r="AQ29" s="459"/>
      <c r="AR29" s="501"/>
      <c r="AS29" s="458">
        <v>3010</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9508173</v>
      </c>
      <c r="BO29" s="408"/>
      <c r="BP29" s="408"/>
      <c r="BQ29" s="408"/>
      <c r="BR29" s="408"/>
      <c r="BS29" s="408"/>
      <c r="BT29" s="408"/>
      <c r="BU29" s="409"/>
      <c r="BV29" s="407">
        <v>7202480</v>
      </c>
      <c r="BW29" s="408"/>
      <c r="BX29" s="408"/>
      <c r="BY29" s="408"/>
      <c r="BZ29" s="408"/>
      <c r="CA29" s="408"/>
      <c r="CB29" s="408"/>
      <c r="CC29" s="409"/>
      <c r="CD29" s="179"/>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64"/>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97.7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6578532</v>
      </c>
      <c r="BO30" s="527"/>
      <c r="BP30" s="527"/>
      <c r="BQ30" s="527"/>
      <c r="BR30" s="527"/>
      <c r="BS30" s="527"/>
      <c r="BT30" s="527"/>
      <c r="BU30" s="528"/>
      <c r="BV30" s="526">
        <v>8074299</v>
      </c>
      <c r="BW30" s="527"/>
      <c r="BX30" s="527"/>
      <c r="BY30" s="527"/>
      <c r="BZ30" s="527"/>
      <c r="CA30" s="527"/>
      <c r="CB30" s="527"/>
      <c r="CC30" s="528"/>
      <c r="CD30" s="180"/>
      <c r="CE30" s="181"/>
      <c r="CF30" s="181"/>
      <c r="CG30" s="181"/>
      <c r="CH30" s="181"/>
      <c r="CI30" s="181"/>
      <c r="CJ30" s="181"/>
      <c r="CK30" s="181"/>
      <c r="CL30" s="181"/>
      <c r="CM30" s="181"/>
      <c r="CN30" s="181"/>
      <c r="CO30" s="181"/>
      <c r="CP30" s="181"/>
      <c r="CQ30" s="181"/>
      <c r="CR30" s="181"/>
      <c r="CS30" s="182"/>
      <c r="CT30" s="183"/>
      <c r="CU30" s="184"/>
      <c r="CV30" s="184"/>
      <c r="CW30" s="184"/>
      <c r="CX30" s="184"/>
      <c r="CY30" s="184"/>
      <c r="CZ30" s="184"/>
      <c r="DA30" s="185"/>
      <c r="DB30" s="183"/>
      <c r="DC30" s="184"/>
      <c r="DD30" s="184"/>
      <c r="DE30" s="184"/>
      <c r="DF30" s="184"/>
      <c r="DG30" s="184"/>
      <c r="DH30" s="184"/>
      <c r="DI30" s="185"/>
    </row>
    <row r="31" spans="1:113" ht="13.5" customHeight="1" x14ac:dyDescent="0.15">
      <c r="A31" s="164"/>
      <c r="B31" s="186"/>
      <c r="DI31" s="187"/>
    </row>
    <row r="32" spans="1:113" ht="13.5" customHeight="1" x14ac:dyDescent="0.15">
      <c r="A32" s="164"/>
      <c r="B32" s="188"/>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187"/>
    </row>
    <row r="33" spans="1:113" ht="13.5" customHeight="1" x14ac:dyDescent="0.15">
      <c r="A33" s="164"/>
      <c r="B33" s="188"/>
      <c r="C33" s="431" t="s">
        <v>196</v>
      </c>
      <c r="D33" s="431"/>
      <c r="E33" s="396" t="s">
        <v>197</v>
      </c>
      <c r="F33" s="396"/>
      <c r="G33" s="396"/>
      <c r="H33" s="396"/>
      <c r="I33" s="396"/>
      <c r="J33" s="396"/>
      <c r="K33" s="396"/>
      <c r="L33" s="396"/>
      <c r="M33" s="396"/>
      <c r="N33" s="396"/>
      <c r="O33" s="396"/>
      <c r="P33" s="396"/>
      <c r="Q33" s="396"/>
      <c r="R33" s="396"/>
      <c r="S33" s="396"/>
      <c r="T33" s="189"/>
      <c r="U33" s="431" t="s">
        <v>198</v>
      </c>
      <c r="V33" s="431"/>
      <c r="W33" s="396" t="s">
        <v>197</v>
      </c>
      <c r="X33" s="396"/>
      <c r="Y33" s="396"/>
      <c r="Z33" s="396"/>
      <c r="AA33" s="396"/>
      <c r="AB33" s="396"/>
      <c r="AC33" s="396"/>
      <c r="AD33" s="396"/>
      <c r="AE33" s="396"/>
      <c r="AF33" s="396"/>
      <c r="AG33" s="396"/>
      <c r="AH33" s="396"/>
      <c r="AI33" s="396"/>
      <c r="AJ33" s="396"/>
      <c r="AK33" s="396"/>
      <c r="AL33" s="189"/>
      <c r="AM33" s="431" t="s">
        <v>196</v>
      </c>
      <c r="AN33" s="431"/>
      <c r="AO33" s="396" t="s">
        <v>197</v>
      </c>
      <c r="AP33" s="396"/>
      <c r="AQ33" s="396"/>
      <c r="AR33" s="396"/>
      <c r="AS33" s="396"/>
      <c r="AT33" s="396"/>
      <c r="AU33" s="396"/>
      <c r="AV33" s="396"/>
      <c r="AW33" s="396"/>
      <c r="AX33" s="396"/>
      <c r="AY33" s="396"/>
      <c r="AZ33" s="396"/>
      <c r="BA33" s="396"/>
      <c r="BB33" s="396"/>
      <c r="BC33" s="396"/>
      <c r="BD33" s="190"/>
      <c r="BE33" s="396" t="s">
        <v>199</v>
      </c>
      <c r="BF33" s="396"/>
      <c r="BG33" s="396" t="s">
        <v>200</v>
      </c>
      <c r="BH33" s="396"/>
      <c r="BI33" s="396"/>
      <c r="BJ33" s="396"/>
      <c r="BK33" s="396"/>
      <c r="BL33" s="396"/>
      <c r="BM33" s="396"/>
      <c r="BN33" s="396"/>
      <c r="BO33" s="396"/>
      <c r="BP33" s="396"/>
      <c r="BQ33" s="396"/>
      <c r="BR33" s="396"/>
      <c r="BS33" s="396"/>
      <c r="BT33" s="396"/>
      <c r="BU33" s="396"/>
      <c r="BV33" s="190"/>
      <c r="BW33" s="431" t="s">
        <v>199</v>
      </c>
      <c r="BX33" s="431"/>
      <c r="BY33" s="396" t="s">
        <v>201</v>
      </c>
      <c r="BZ33" s="396"/>
      <c r="CA33" s="396"/>
      <c r="CB33" s="396"/>
      <c r="CC33" s="396"/>
      <c r="CD33" s="396"/>
      <c r="CE33" s="396"/>
      <c r="CF33" s="396"/>
      <c r="CG33" s="396"/>
      <c r="CH33" s="396"/>
      <c r="CI33" s="396"/>
      <c r="CJ33" s="396"/>
      <c r="CK33" s="396"/>
      <c r="CL33" s="396"/>
      <c r="CM33" s="396"/>
      <c r="CN33" s="189"/>
      <c r="CO33" s="431" t="s">
        <v>196</v>
      </c>
      <c r="CP33" s="431"/>
      <c r="CQ33" s="396" t="s">
        <v>202</v>
      </c>
      <c r="CR33" s="396"/>
      <c r="CS33" s="396"/>
      <c r="CT33" s="396"/>
      <c r="CU33" s="396"/>
      <c r="CV33" s="396"/>
      <c r="CW33" s="396"/>
      <c r="CX33" s="396"/>
      <c r="CY33" s="396"/>
      <c r="CZ33" s="396"/>
      <c r="DA33" s="396"/>
      <c r="DB33" s="396"/>
      <c r="DC33" s="396"/>
      <c r="DD33" s="396"/>
      <c r="DE33" s="396"/>
      <c r="DF33" s="189"/>
      <c r="DG33" s="596" t="s">
        <v>203</v>
      </c>
      <c r="DH33" s="596"/>
      <c r="DI33" s="191"/>
    </row>
    <row r="34" spans="1:113" ht="32.25" customHeight="1" x14ac:dyDescent="0.15">
      <c r="A34" s="164"/>
      <c r="B34" s="188"/>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64"/>
      <c r="U34" s="597">
        <f>IF(W34="","",MAX(C34:D43)+1)</f>
        <v>6</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64"/>
      <c r="AM34" s="597">
        <f>IF(AO34="","",MAX(C34:D43,U34:V43)+1)</f>
        <v>9</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64"/>
      <c r="BE34" s="597" t="str">
        <f>IF(BG34="","",MAX(C34:D43,U34:V43,AM34:AN43)+1)</f>
        <v/>
      </c>
      <c r="BF34" s="597"/>
      <c r="BG34" s="598"/>
      <c r="BH34" s="598"/>
      <c r="BI34" s="598"/>
      <c r="BJ34" s="598"/>
      <c r="BK34" s="598"/>
      <c r="BL34" s="598"/>
      <c r="BM34" s="598"/>
      <c r="BN34" s="598"/>
      <c r="BO34" s="598"/>
      <c r="BP34" s="598"/>
      <c r="BQ34" s="598"/>
      <c r="BR34" s="598"/>
      <c r="BS34" s="598"/>
      <c r="BT34" s="598"/>
      <c r="BU34" s="598"/>
      <c r="BV34" s="164"/>
      <c r="BW34" s="597">
        <f>IF(BY34="","",MAX(C34:D43,U34:V43,AM34:AN43,BE34:BF43)+1)</f>
        <v>11</v>
      </c>
      <c r="BX34" s="597"/>
      <c r="BY34" s="598" t="str">
        <f>IF('各会計、関係団体の財政状況及び健全化判断比率'!B68="","",'各会計、関係団体の財政状況及び健全化判断比率'!B68)</f>
        <v>沖縄県市町村自治会館管理組合</v>
      </c>
      <c r="BZ34" s="598"/>
      <c r="CA34" s="598"/>
      <c r="CB34" s="598"/>
      <c r="CC34" s="598"/>
      <c r="CD34" s="598"/>
      <c r="CE34" s="598"/>
      <c r="CF34" s="598"/>
      <c r="CG34" s="598"/>
      <c r="CH34" s="598"/>
      <c r="CI34" s="598"/>
      <c r="CJ34" s="598"/>
      <c r="CK34" s="598"/>
      <c r="CL34" s="598"/>
      <c r="CM34" s="598"/>
      <c r="CN34" s="164"/>
      <c r="CO34" s="597">
        <f>IF(CQ34="","",MAX(C34:D43,U34:V43,AM34:AN43,BE34:BF43,BW34:BX43)+1)</f>
        <v>19</v>
      </c>
      <c r="CP34" s="597"/>
      <c r="CQ34" s="598" t="str">
        <f>IF('各会計、関係団体の財政状況及び健全化判断比率'!BS7="","",'各会計、関係団体の財政状況及び健全化判断比率'!BS7)</f>
        <v>泊ふ頭開発株式会社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191"/>
    </row>
    <row r="35" spans="1:113" ht="32.25" customHeight="1" x14ac:dyDescent="0.15">
      <c r="A35" s="164"/>
      <c r="B35" s="188"/>
      <c r="C35" s="597">
        <f>IF(E35="","",C34+1)</f>
        <v>2</v>
      </c>
      <c r="D35" s="597"/>
      <c r="E35" s="598" t="str">
        <f>IF('各会計、関係団体の財政状況及び健全化判断比率'!B8="","",'各会計、関係団体の財政状況及び健全化判断比率'!B8)</f>
        <v>土地区画整理事業特別会計</v>
      </c>
      <c r="F35" s="598"/>
      <c r="G35" s="598"/>
      <c r="H35" s="598"/>
      <c r="I35" s="598"/>
      <c r="J35" s="598"/>
      <c r="K35" s="598"/>
      <c r="L35" s="598"/>
      <c r="M35" s="598"/>
      <c r="N35" s="598"/>
      <c r="O35" s="598"/>
      <c r="P35" s="598"/>
      <c r="Q35" s="598"/>
      <c r="R35" s="598"/>
      <c r="S35" s="598"/>
      <c r="T35" s="164"/>
      <c r="U35" s="597">
        <f>IF(W35="","",U34+1)</f>
        <v>7</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64"/>
      <c r="AM35" s="597">
        <f t="shared" ref="AM35:AM43" si="0">IF(AO35="","",AM34+1)</f>
        <v>10</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64"/>
      <c r="BE35" s="597" t="str">
        <f t="shared" ref="BE35:BE43" si="1">IF(BG35="","",BE34+1)</f>
        <v/>
      </c>
      <c r="BF35" s="597"/>
      <c r="BG35" s="598"/>
      <c r="BH35" s="598"/>
      <c r="BI35" s="598"/>
      <c r="BJ35" s="598"/>
      <c r="BK35" s="598"/>
      <c r="BL35" s="598"/>
      <c r="BM35" s="598"/>
      <c r="BN35" s="598"/>
      <c r="BO35" s="598"/>
      <c r="BP35" s="598"/>
      <c r="BQ35" s="598"/>
      <c r="BR35" s="598"/>
      <c r="BS35" s="598"/>
      <c r="BT35" s="598"/>
      <c r="BU35" s="598"/>
      <c r="BV35" s="164"/>
      <c r="BW35" s="597">
        <f t="shared" ref="BW35:BW43" si="2">IF(BY35="","",BW34+1)</f>
        <v>12</v>
      </c>
      <c r="BX35" s="597"/>
      <c r="BY35" s="598" t="str">
        <f>IF('各会計、関係団体の財政状況及び健全化判断比率'!B69="","",'各会計、関係団体の財政状況及び健全化判断比率'!B69)</f>
        <v>南部広域市町村圏事務組合（一般会計）</v>
      </c>
      <c r="BZ35" s="598"/>
      <c r="CA35" s="598"/>
      <c r="CB35" s="598"/>
      <c r="CC35" s="598"/>
      <c r="CD35" s="598"/>
      <c r="CE35" s="598"/>
      <c r="CF35" s="598"/>
      <c r="CG35" s="598"/>
      <c r="CH35" s="598"/>
      <c r="CI35" s="598"/>
      <c r="CJ35" s="598"/>
      <c r="CK35" s="598"/>
      <c r="CL35" s="598"/>
      <c r="CM35" s="598"/>
      <c r="CN35" s="164"/>
      <c r="CO35" s="597">
        <f t="shared" ref="CO35:CO43" si="3">IF(CQ35="","",CO34+1)</f>
        <v>20</v>
      </c>
      <c r="CP35" s="597"/>
      <c r="CQ35" s="598" t="str">
        <f>IF('各会計、関係団体の財政状況及び健全化判断比率'!BS8="","",'各会計、関係団体の財政状況及び健全化判断比率'!BS8)</f>
        <v>那覇市土地開発公社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191"/>
    </row>
    <row r="36" spans="1:113" ht="32.25" customHeight="1" x14ac:dyDescent="0.15">
      <c r="A36" s="164"/>
      <c r="B36" s="188"/>
      <c r="C36" s="597">
        <f>IF(E36="","",C35+1)</f>
        <v>3</v>
      </c>
      <c r="D36" s="597"/>
      <c r="E36" s="598" t="str">
        <f>IF('各会計、関係団体の財政状況及び健全化判断比率'!B9="","",'各会計、関係団体の財政状況及び健全化判断比率'!B9)</f>
        <v>市街地再開発事業特別会計</v>
      </c>
      <c r="F36" s="598"/>
      <c r="G36" s="598"/>
      <c r="H36" s="598"/>
      <c r="I36" s="598"/>
      <c r="J36" s="598"/>
      <c r="K36" s="598"/>
      <c r="L36" s="598"/>
      <c r="M36" s="598"/>
      <c r="N36" s="598"/>
      <c r="O36" s="598"/>
      <c r="P36" s="598"/>
      <c r="Q36" s="598"/>
      <c r="R36" s="598"/>
      <c r="S36" s="598"/>
      <c r="T36" s="164"/>
      <c r="U36" s="597">
        <f t="shared" ref="U36:U43" si="4">IF(W36="","",U35+1)</f>
        <v>8</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64"/>
      <c r="AM36" s="597" t="str">
        <f t="shared" si="0"/>
        <v/>
      </c>
      <c r="AN36" s="597"/>
      <c r="AO36" s="598"/>
      <c r="AP36" s="598"/>
      <c r="AQ36" s="598"/>
      <c r="AR36" s="598"/>
      <c r="AS36" s="598"/>
      <c r="AT36" s="598"/>
      <c r="AU36" s="598"/>
      <c r="AV36" s="598"/>
      <c r="AW36" s="598"/>
      <c r="AX36" s="598"/>
      <c r="AY36" s="598"/>
      <c r="AZ36" s="598"/>
      <c r="BA36" s="598"/>
      <c r="BB36" s="598"/>
      <c r="BC36" s="598"/>
      <c r="BD36" s="164"/>
      <c r="BE36" s="597" t="str">
        <f t="shared" si="1"/>
        <v/>
      </c>
      <c r="BF36" s="597"/>
      <c r="BG36" s="598"/>
      <c r="BH36" s="598"/>
      <c r="BI36" s="598"/>
      <c r="BJ36" s="598"/>
      <c r="BK36" s="598"/>
      <c r="BL36" s="598"/>
      <c r="BM36" s="598"/>
      <c r="BN36" s="598"/>
      <c r="BO36" s="598"/>
      <c r="BP36" s="598"/>
      <c r="BQ36" s="598"/>
      <c r="BR36" s="598"/>
      <c r="BS36" s="598"/>
      <c r="BT36" s="598"/>
      <c r="BU36" s="598"/>
      <c r="BV36" s="164"/>
      <c r="BW36" s="597">
        <f t="shared" si="2"/>
        <v>13</v>
      </c>
      <c r="BX36" s="597"/>
      <c r="BY36" s="598" t="str">
        <f>IF('各会計、関係団体の財政状況及び健全化判断比率'!B70="","",'各会計、関係団体の財政状況及び健全化判断比率'!B70)</f>
        <v>南部広域市町村圏事務組合（いなんせ斎苑特別会計）</v>
      </c>
      <c r="BZ36" s="598"/>
      <c r="CA36" s="598"/>
      <c r="CB36" s="598"/>
      <c r="CC36" s="598"/>
      <c r="CD36" s="598"/>
      <c r="CE36" s="598"/>
      <c r="CF36" s="598"/>
      <c r="CG36" s="598"/>
      <c r="CH36" s="598"/>
      <c r="CI36" s="598"/>
      <c r="CJ36" s="598"/>
      <c r="CK36" s="598"/>
      <c r="CL36" s="598"/>
      <c r="CM36" s="598"/>
      <c r="CN36" s="164"/>
      <c r="CO36" s="597">
        <f t="shared" si="3"/>
        <v>21</v>
      </c>
      <c r="CP36" s="597"/>
      <c r="CQ36" s="598" t="str">
        <f>IF('各会計、関係団体の財政状況及び健全化判断比率'!BS9="","",'各会計、関係団体の財政状況及び健全化判断比率'!BS9)</f>
        <v>地方独立行政法人那覇市立病院</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191"/>
    </row>
    <row r="37" spans="1:113" ht="32.25" customHeight="1" x14ac:dyDescent="0.15">
      <c r="A37" s="164"/>
      <c r="B37" s="188"/>
      <c r="C37" s="597">
        <f>IF(E37="","",C36+1)</f>
        <v>4</v>
      </c>
      <c r="D37" s="597"/>
      <c r="E37" s="598" t="str">
        <f>IF('各会計、関係団体の財政状況及び健全化判断比率'!B10="","",'各会計、関係団体の財政状況及び健全化判断比率'!B10)</f>
        <v>病院事業債管理特別会計</v>
      </c>
      <c r="F37" s="598"/>
      <c r="G37" s="598"/>
      <c r="H37" s="598"/>
      <c r="I37" s="598"/>
      <c r="J37" s="598"/>
      <c r="K37" s="598"/>
      <c r="L37" s="598"/>
      <c r="M37" s="598"/>
      <c r="N37" s="598"/>
      <c r="O37" s="598"/>
      <c r="P37" s="598"/>
      <c r="Q37" s="598"/>
      <c r="R37" s="598"/>
      <c r="S37" s="598"/>
      <c r="T37" s="164"/>
      <c r="U37" s="597" t="str">
        <f t="shared" si="4"/>
        <v/>
      </c>
      <c r="V37" s="597"/>
      <c r="W37" s="598"/>
      <c r="X37" s="598"/>
      <c r="Y37" s="598"/>
      <c r="Z37" s="598"/>
      <c r="AA37" s="598"/>
      <c r="AB37" s="598"/>
      <c r="AC37" s="598"/>
      <c r="AD37" s="598"/>
      <c r="AE37" s="598"/>
      <c r="AF37" s="598"/>
      <c r="AG37" s="598"/>
      <c r="AH37" s="598"/>
      <c r="AI37" s="598"/>
      <c r="AJ37" s="598"/>
      <c r="AK37" s="598"/>
      <c r="AL37" s="164"/>
      <c r="AM37" s="597" t="str">
        <f t="shared" si="0"/>
        <v/>
      </c>
      <c r="AN37" s="597"/>
      <c r="AO37" s="598"/>
      <c r="AP37" s="598"/>
      <c r="AQ37" s="598"/>
      <c r="AR37" s="598"/>
      <c r="AS37" s="598"/>
      <c r="AT37" s="598"/>
      <c r="AU37" s="598"/>
      <c r="AV37" s="598"/>
      <c r="AW37" s="598"/>
      <c r="AX37" s="598"/>
      <c r="AY37" s="598"/>
      <c r="AZ37" s="598"/>
      <c r="BA37" s="598"/>
      <c r="BB37" s="598"/>
      <c r="BC37" s="598"/>
      <c r="BD37" s="164"/>
      <c r="BE37" s="597" t="str">
        <f t="shared" si="1"/>
        <v/>
      </c>
      <c r="BF37" s="597"/>
      <c r="BG37" s="598"/>
      <c r="BH37" s="598"/>
      <c r="BI37" s="598"/>
      <c r="BJ37" s="598"/>
      <c r="BK37" s="598"/>
      <c r="BL37" s="598"/>
      <c r="BM37" s="598"/>
      <c r="BN37" s="598"/>
      <c r="BO37" s="598"/>
      <c r="BP37" s="598"/>
      <c r="BQ37" s="598"/>
      <c r="BR37" s="598"/>
      <c r="BS37" s="598"/>
      <c r="BT37" s="598"/>
      <c r="BU37" s="598"/>
      <c r="BV37" s="164"/>
      <c r="BW37" s="597">
        <f t="shared" si="2"/>
        <v>14</v>
      </c>
      <c r="BX37" s="597"/>
      <c r="BY37" s="598" t="str">
        <f>IF('各会計、関係団体の財政状況及び健全化判断比率'!B71="","",'各会計、関係団体の財政状況及び健全化判断比率'!B71)</f>
        <v>那覇市・南風原町環境施設組合</v>
      </c>
      <c r="BZ37" s="598"/>
      <c r="CA37" s="598"/>
      <c r="CB37" s="598"/>
      <c r="CC37" s="598"/>
      <c r="CD37" s="598"/>
      <c r="CE37" s="598"/>
      <c r="CF37" s="598"/>
      <c r="CG37" s="598"/>
      <c r="CH37" s="598"/>
      <c r="CI37" s="598"/>
      <c r="CJ37" s="598"/>
      <c r="CK37" s="598"/>
      <c r="CL37" s="598"/>
      <c r="CM37" s="598"/>
      <c r="CN37" s="164"/>
      <c r="CO37" s="597">
        <f t="shared" si="3"/>
        <v>22</v>
      </c>
      <c r="CP37" s="597"/>
      <c r="CQ37" s="598" t="str">
        <f>IF('各会計、関係団体の財政状況及び健全化判断比率'!BS10="","",'各会計、関係団体の財政状況及び健全化判断比率'!BS10)</f>
        <v>沖縄都市モノレール株式会社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191"/>
    </row>
    <row r="38" spans="1:113" ht="32.25" customHeight="1" x14ac:dyDescent="0.15">
      <c r="A38" s="164"/>
      <c r="B38" s="188"/>
      <c r="C38" s="597">
        <f t="shared" ref="C38:C43" si="5">IF(E38="","",C37+1)</f>
        <v>5</v>
      </c>
      <c r="D38" s="597"/>
      <c r="E38" s="598" t="str">
        <f>IF('各会計、関係団体の財政状況及び健全化判断比率'!B11="","",'各会計、関係団体の財政状況及び健全化判断比率'!B11)</f>
        <v>母子父子寡婦福祉資金貸付事業特別会計</v>
      </c>
      <c r="F38" s="598"/>
      <c r="G38" s="598"/>
      <c r="H38" s="598"/>
      <c r="I38" s="598"/>
      <c r="J38" s="598"/>
      <c r="K38" s="598"/>
      <c r="L38" s="598"/>
      <c r="M38" s="598"/>
      <c r="N38" s="598"/>
      <c r="O38" s="598"/>
      <c r="P38" s="598"/>
      <c r="Q38" s="598"/>
      <c r="R38" s="598"/>
      <c r="S38" s="598"/>
      <c r="T38" s="164"/>
      <c r="U38" s="597" t="str">
        <f t="shared" si="4"/>
        <v/>
      </c>
      <c r="V38" s="597"/>
      <c r="W38" s="598"/>
      <c r="X38" s="598"/>
      <c r="Y38" s="598"/>
      <c r="Z38" s="598"/>
      <c r="AA38" s="598"/>
      <c r="AB38" s="598"/>
      <c r="AC38" s="598"/>
      <c r="AD38" s="598"/>
      <c r="AE38" s="598"/>
      <c r="AF38" s="598"/>
      <c r="AG38" s="598"/>
      <c r="AH38" s="598"/>
      <c r="AI38" s="598"/>
      <c r="AJ38" s="598"/>
      <c r="AK38" s="598"/>
      <c r="AL38" s="164"/>
      <c r="AM38" s="597" t="str">
        <f t="shared" si="0"/>
        <v/>
      </c>
      <c r="AN38" s="597"/>
      <c r="AO38" s="598"/>
      <c r="AP38" s="598"/>
      <c r="AQ38" s="598"/>
      <c r="AR38" s="598"/>
      <c r="AS38" s="598"/>
      <c r="AT38" s="598"/>
      <c r="AU38" s="598"/>
      <c r="AV38" s="598"/>
      <c r="AW38" s="598"/>
      <c r="AX38" s="598"/>
      <c r="AY38" s="598"/>
      <c r="AZ38" s="598"/>
      <c r="BA38" s="598"/>
      <c r="BB38" s="598"/>
      <c r="BC38" s="598"/>
      <c r="BD38" s="164"/>
      <c r="BE38" s="597" t="str">
        <f t="shared" si="1"/>
        <v/>
      </c>
      <c r="BF38" s="597"/>
      <c r="BG38" s="598"/>
      <c r="BH38" s="598"/>
      <c r="BI38" s="598"/>
      <c r="BJ38" s="598"/>
      <c r="BK38" s="598"/>
      <c r="BL38" s="598"/>
      <c r="BM38" s="598"/>
      <c r="BN38" s="598"/>
      <c r="BO38" s="598"/>
      <c r="BP38" s="598"/>
      <c r="BQ38" s="598"/>
      <c r="BR38" s="598"/>
      <c r="BS38" s="598"/>
      <c r="BT38" s="598"/>
      <c r="BU38" s="598"/>
      <c r="BV38" s="164"/>
      <c r="BW38" s="597">
        <f t="shared" si="2"/>
        <v>15</v>
      </c>
      <c r="BX38" s="597"/>
      <c r="BY38" s="598" t="str">
        <f>IF('各会計、関係団体の財政状況及び健全化判断比率'!B72="","",'各会計、関係団体の財政状況及び健全化判断比率'!B72)</f>
        <v>那覇港管理組合（一般会計）</v>
      </c>
      <c r="BZ38" s="598"/>
      <c r="CA38" s="598"/>
      <c r="CB38" s="598"/>
      <c r="CC38" s="598"/>
      <c r="CD38" s="598"/>
      <c r="CE38" s="598"/>
      <c r="CF38" s="598"/>
      <c r="CG38" s="598"/>
      <c r="CH38" s="598"/>
      <c r="CI38" s="598"/>
      <c r="CJ38" s="598"/>
      <c r="CK38" s="598"/>
      <c r="CL38" s="598"/>
      <c r="CM38" s="598"/>
      <c r="CN38" s="164"/>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191"/>
    </row>
    <row r="39" spans="1:113" ht="32.25" customHeight="1" x14ac:dyDescent="0.15">
      <c r="A39" s="164"/>
      <c r="B39" s="188"/>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64"/>
      <c r="U39" s="597" t="str">
        <f t="shared" si="4"/>
        <v/>
      </c>
      <c r="V39" s="597"/>
      <c r="W39" s="598"/>
      <c r="X39" s="598"/>
      <c r="Y39" s="598"/>
      <c r="Z39" s="598"/>
      <c r="AA39" s="598"/>
      <c r="AB39" s="598"/>
      <c r="AC39" s="598"/>
      <c r="AD39" s="598"/>
      <c r="AE39" s="598"/>
      <c r="AF39" s="598"/>
      <c r="AG39" s="598"/>
      <c r="AH39" s="598"/>
      <c r="AI39" s="598"/>
      <c r="AJ39" s="598"/>
      <c r="AK39" s="598"/>
      <c r="AL39" s="164"/>
      <c r="AM39" s="597" t="str">
        <f t="shared" si="0"/>
        <v/>
      </c>
      <c r="AN39" s="597"/>
      <c r="AO39" s="598"/>
      <c r="AP39" s="598"/>
      <c r="AQ39" s="598"/>
      <c r="AR39" s="598"/>
      <c r="AS39" s="598"/>
      <c r="AT39" s="598"/>
      <c r="AU39" s="598"/>
      <c r="AV39" s="598"/>
      <c r="AW39" s="598"/>
      <c r="AX39" s="598"/>
      <c r="AY39" s="598"/>
      <c r="AZ39" s="598"/>
      <c r="BA39" s="598"/>
      <c r="BB39" s="598"/>
      <c r="BC39" s="598"/>
      <c r="BD39" s="164"/>
      <c r="BE39" s="597" t="str">
        <f t="shared" si="1"/>
        <v/>
      </c>
      <c r="BF39" s="597"/>
      <c r="BG39" s="598"/>
      <c r="BH39" s="598"/>
      <c r="BI39" s="598"/>
      <c r="BJ39" s="598"/>
      <c r="BK39" s="598"/>
      <c r="BL39" s="598"/>
      <c r="BM39" s="598"/>
      <c r="BN39" s="598"/>
      <c r="BO39" s="598"/>
      <c r="BP39" s="598"/>
      <c r="BQ39" s="598"/>
      <c r="BR39" s="598"/>
      <c r="BS39" s="598"/>
      <c r="BT39" s="598"/>
      <c r="BU39" s="598"/>
      <c r="BV39" s="164"/>
      <c r="BW39" s="597">
        <f t="shared" si="2"/>
        <v>16</v>
      </c>
      <c r="BX39" s="597"/>
      <c r="BY39" s="598" t="str">
        <f>IF('各会計、関係団体の財政状況及び健全化判断比率'!B73="","",'各会計、関係団体の財政状況及び健全化判断比率'!B73)</f>
        <v>那覇港管理組合（特別会計）</v>
      </c>
      <c r="BZ39" s="598"/>
      <c r="CA39" s="598"/>
      <c r="CB39" s="598"/>
      <c r="CC39" s="598"/>
      <c r="CD39" s="598"/>
      <c r="CE39" s="598"/>
      <c r="CF39" s="598"/>
      <c r="CG39" s="598"/>
      <c r="CH39" s="598"/>
      <c r="CI39" s="598"/>
      <c r="CJ39" s="598"/>
      <c r="CK39" s="598"/>
      <c r="CL39" s="598"/>
      <c r="CM39" s="598"/>
      <c r="CN39" s="164"/>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191"/>
    </row>
    <row r="40" spans="1:113" ht="32.25" customHeight="1" x14ac:dyDescent="0.15">
      <c r="A40" s="164"/>
      <c r="B40" s="188"/>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64"/>
      <c r="U40" s="597" t="str">
        <f t="shared" si="4"/>
        <v/>
      </c>
      <c r="V40" s="597"/>
      <c r="W40" s="598"/>
      <c r="X40" s="598"/>
      <c r="Y40" s="598"/>
      <c r="Z40" s="598"/>
      <c r="AA40" s="598"/>
      <c r="AB40" s="598"/>
      <c r="AC40" s="598"/>
      <c r="AD40" s="598"/>
      <c r="AE40" s="598"/>
      <c r="AF40" s="598"/>
      <c r="AG40" s="598"/>
      <c r="AH40" s="598"/>
      <c r="AI40" s="598"/>
      <c r="AJ40" s="598"/>
      <c r="AK40" s="598"/>
      <c r="AL40" s="164"/>
      <c r="AM40" s="597" t="str">
        <f t="shared" si="0"/>
        <v/>
      </c>
      <c r="AN40" s="597"/>
      <c r="AO40" s="598"/>
      <c r="AP40" s="598"/>
      <c r="AQ40" s="598"/>
      <c r="AR40" s="598"/>
      <c r="AS40" s="598"/>
      <c r="AT40" s="598"/>
      <c r="AU40" s="598"/>
      <c r="AV40" s="598"/>
      <c r="AW40" s="598"/>
      <c r="AX40" s="598"/>
      <c r="AY40" s="598"/>
      <c r="AZ40" s="598"/>
      <c r="BA40" s="598"/>
      <c r="BB40" s="598"/>
      <c r="BC40" s="598"/>
      <c r="BD40" s="164"/>
      <c r="BE40" s="597" t="str">
        <f t="shared" si="1"/>
        <v/>
      </c>
      <c r="BF40" s="597"/>
      <c r="BG40" s="598"/>
      <c r="BH40" s="598"/>
      <c r="BI40" s="598"/>
      <c r="BJ40" s="598"/>
      <c r="BK40" s="598"/>
      <c r="BL40" s="598"/>
      <c r="BM40" s="598"/>
      <c r="BN40" s="598"/>
      <c r="BO40" s="598"/>
      <c r="BP40" s="598"/>
      <c r="BQ40" s="598"/>
      <c r="BR40" s="598"/>
      <c r="BS40" s="598"/>
      <c r="BT40" s="598"/>
      <c r="BU40" s="598"/>
      <c r="BV40" s="164"/>
      <c r="BW40" s="597">
        <f t="shared" si="2"/>
        <v>17</v>
      </c>
      <c r="BX40" s="597"/>
      <c r="BY40" s="598" t="str">
        <f>IF('各会計、関係団体の財政状況及び健全化判断比率'!B74="","",'各会計、関係団体の財政状況及び健全化判断比率'!B74)</f>
        <v>沖縄県後期高齢者医療広域連合（一般会計）</v>
      </c>
      <c r="BZ40" s="598"/>
      <c r="CA40" s="598"/>
      <c r="CB40" s="598"/>
      <c r="CC40" s="598"/>
      <c r="CD40" s="598"/>
      <c r="CE40" s="598"/>
      <c r="CF40" s="598"/>
      <c r="CG40" s="598"/>
      <c r="CH40" s="598"/>
      <c r="CI40" s="598"/>
      <c r="CJ40" s="598"/>
      <c r="CK40" s="598"/>
      <c r="CL40" s="598"/>
      <c r="CM40" s="598"/>
      <c r="CN40" s="164"/>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191"/>
    </row>
    <row r="41" spans="1:113" ht="32.25" customHeight="1" x14ac:dyDescent="0.15">
      <c r="A41" s="164"/>
      <c r="B41" s="188"/>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64"/>
      <c r="U41" s="597" t="str">
        <f t="shared" si="4"/>
        <v/>
      </c>
      <c r="V41" s="597"/>
      <c r="W41" s="598"/>
      <c r="X41" s="598"/>
      <c r="Y41" s="598"/>
      <c r="Z41" s="598"/>
      <c r="AA41" s="598"/>
      <c r="AB41" s="598"/>
      <c r="AC41" s="598"/>
      <c r="AD41" s="598"/>
      <c r="AE41" s="598"/>
      <c r="AF41" s="598"/>
      <c r="AG41" s="598"/>
      <c r="AH41" s="598"/>
      <c r="AI41" s="598"/>
      <c r="AJ41" s="598"/>
      <c r="AK41" s="598"/>
      <c r="AL41" s="164"/>
      <c r="AM41" s="597" t="str">
        <f t="shared" si="0"/>
        <v/>
      </c>
      <c r="AN41" s="597"/>
      <c r="AO41" s="598"/>
      <c r="AP41" s="598"/>
      <c r="AQ41" s="598"/>
      <c r="AR41" s="598"/>
      <c r="AS41" s="598"/>
      <c r="AT41" s="598"/>
      <c r="AU41" s="598"/>
      <c r="AV41" s="598"/>
      <c r="AW41" s="598"/>
      <c r="AX41" s="598"/>
      <c r="AY41" s="598"/>
      <c r="AZ41" s="598"/>
      <c r="BA41" s="598"/>
      <c r="BB41" s="598"/>
      <c r="BC41" s="598"/>
      <c r="BD41" s="164"/>
      <c r="BE41" s="597" t="str">
        <f t="shared" si="1"/>
        <v/>
      </c>
      <c r="BF41" s="597"/>
      <c r="BG41" s="598"/>
      <c r="BH41" s="598"/>
      <c r="BI41" s="598"/>
      <c r="BJ41" s="598"/>
      <c r="BK41" s="598"/>
      <c r="BL41" s="598"/>
      <c r="BM41" s="598"/>
      <c r="BN41" s="598"/>
      <c r="BO41" s="598"/>
      <c r="BP41" s="598"/>
      <c r="BQ41" s="598"/>
      <c r="BR41" s="598"/>
      <c r="BS41" s="598"/>
      <c r="BT41" s="598"/>
      <c r="BU41" s="598"/>
      <c r="BV41" s="164"/>
      <c r="BW41" s="597">
        <f t="shared" si="2"/>
        <v>18</v>
      </c>
      <c r="BX41" s="597"/>
      <c r="BY41" s="598" t="str">
        <f>IF('各会計、関係団体の財政状況及び健全化判断比率'!B75="","",'各会計、関係団体の財政状況及び健全化判断比率'!B75)</f>
        <v>沖縄県後期高齢者医療広域連合（特別会計）</v>
      </c>
      <c r="BZ41" s="598"/>
      <c r="CA41" s="598"/>
      <c r="CB41" s="598"/>
      <c r="CC41" s="598"/>
      <c r="CD41" s="598"/>
      <c r="CE41" s="598"/>
      <c r="CF41" s="598"/>
      <c r="CG41" s="598"/>
      <c r="CH41" s="598"/>
      <c r="CI41" s="598"/>
      <c r="CJ41" s="598"/>
      <c r="CK41" s="598"/>
      <c r="CL41" s="598"/>
      <c r="CM41" s="598"/>
      <c r="CN41" s="164"/>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191"/>
    </row>
    <row r="42" spans="1:113" ht="32.25" customHeight="1" x14ac:dyDescent="0.15">
      <c r="B42" s="188"/>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64"/>
      <c r="U42" s="597" t="str">
        <f t="shared" si="4"/>
        <v/>
      </c>
      <c r="V42" s="597"/>
      <c r="W42" s="598"/>
      <c r="X42" s="598"/>
      <c r="Y42" s="598"/>
      <c r="Z42" s="598"/>
      <c r="AA42" s="598"/>
      <c r="AB42" s="598"/>
      <c r="AC42" s="598"/>
      <c r="AD42" s="598"/>
      <c r="AE42" s="598"/>
      <c r="AF42" s="598"/>
      <c r="AG42" s="598"/>
      <c r="AH42" s="598"/>
      <c r="AI42" s="598"/>
      <c r="AJ42" s="598"/>
      <c r="AK42" s="598"/>
      <c r="AL42" s="164"/>
      <c r="AM42" s="597" t="str">
        <f t="shared" si="0"/>
        <v/>
      </c>
      <c r="AN42" s="597"/>
      <c r="AO42" s="598"/>
      <c r="AP42" s="598"/>
      <c r="AQ42" s="598"/>
      <c r="AR42" s="598"/>
      <c r="AS42" s="598"/>
      <c r="AT42" s="598"/>
      <c r="AU42" s="598"/>
      <c r="AV42" s="598"/>
      <c r="AW42" s="598"/>
      <c r="AX42" s="598"/>
      <c r="AY42" s="598"/>
      <c r="AZ42" s="598"/>
      <c r="BA42" s="598"/>
      <c r="BB42" s="598"/>
      <c r="BC42" s="598"/>
      <c r="BD42" s="164"/>
      <c r="BE42" s="597" t="str">
        <f t="shared" si="1"/>
        <v/>
      </c>
      <c r="BF42" s="597"/>
      <c r="BG42" s="598"/>
      <c r="BH42" s="598"/>
      <c r="BI42" s="598"/>
      <c r="BJ42" s="598"/>
      <c r="BK42" s="598"/>
      <c r="BL42" s="598"/>
      <c r="BM42" s="598"/>
      <c r="BN42" s="598"/>
      <c r="BO42" s="598"/>
      <c r="BP42" s="598"/>
      <c r="BQ42" s="598"/>
      <c r="BR42" s="598"/>
      <c r="BS42" s="598"/>
      <c r="BT42" s="598"/>
      <c r="BU42" s="598"/>
      <c r="BV42" s="164"/>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64"/>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191"/>
    </row>
    <row r="43" spans="1:113" ht="32.25" customHeight="1" x14ac:dyDescent="0.15">
      <c r="B43" s="188"/>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64"/>
      <c r="U43" s="597" t="str">
        <f t="shared" si="4"/>
        <v/>
      </c>
      <c r="V43" s="597"/>
      <c r="W43" s="598"/>
      <c r="X43" s="598"/>
      <c r="Y43" s="598"/>
      <c r="Z43" s="598"/>
      <c r="AA43" s="598"/>
      <c r="AB43" s="598"/>
      <c r="AC43" s="598"/>
      <c r="AD43" s="598"/>
      <c r="AE43" s="598"/>
      <c r="AF43" s="598"/>
      <c r="AG43" s="598"/>
      <c r="AH43" s="598"/>
      <c r="AI43" s="598"/>
      <c r="AJ43" s="598"/>
      <c r="AK43" s="598"/>
      <c r="AL43" s="164"/>
      <c r="AM43" s="597" t="str">
        <f t="shared" si="0"/>
        <v/>
      </c>
      <c r="AN43" s="597"/>
      <c r="AO43" s="598"/>
      <c r="AP43" s="598"/>
      <c r="AQ43" s="598"/>
      <c r="AR43" s="598"/>
      <c r="AS43" s="598"/>
      <c r="AT43" s="598"/>
      <c r="AU43" s="598"/>
      <c r="AV43" s="598"/>
      <c r="AW43" s="598"/>
      <c r="AX43" s="598"/>
      <c r="AY43" s="598"/>
      <c r="AZ43" s="598"/>
      <c r="BA43" s="598"/>
      <c r="BB43" s="598"/>
      <c r="BC43" s="598"/>
      <c r="BD43" s="164"/>
      <c r="BE43" s="597" t="str">
        <f t="shared" si="1"/>
        <v/>
      </c>
      <c r="BF43" s="597"/>
      <c r="BG43" s="598"/>
      <c r="BH43" s="598"/>
      <c r="BI43" s="598"/>
      <c r="BJ43" s="598"/>
      <c r="BK43" s="598"/>
      <c r="BL43" s="598"/>
      <c r="BM43" s="598"/>
      <c r="BN43" s="598"/>
      <c r="BO43" s="598"/>
      <c r="BP43" s="598"/>
      <c r="BQ43" s="598"/>
      <c r="BR43" s="598"/>
      <c r="BS43" s="598"/>
      <c r="BT43" s="598"/>
      <c r="BU43" s="598"/>
      <c r="BV43" s="164"/>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64"/>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191"/>
    </row>
    <row r="44" spans="1:113" ht="13.5" customHeight="1" thickBot="1" x14ac:dyDescent="0.2">
      <c r="B44" s="192"/>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4"/>
    </row>
    <row r="45" spans="1:113" x14ac:dyDescent="0.15"/>
    <row r="46" spans="1:113" x14ac:dyDescent="0.15">
      <c r="B46" s="163"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ontaxIF7kMW39+MMj8jfV/dtseifKhsehYuFwK478e2sOukpzrVz1J7Zz5nx63jUXUXMFqtbmL6kEIzCxcGXeA==" saltValue="SS3JjOzOv17OWCGFqD2Em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61" t="s">
        <v>564</v>
      </c>
      <c r="D34" s="1161"/>
      <c r="E34" s="1162"/>
      <c r="F34" s="32">
        <v>17.34</v>
      </c>
      <c r="G34" s="33">
        <v>17.760000000000002</v>
      </c>
      <c r="H34" s="33">
        <v>16.48</v>
      </c>
      <c r="I34" s="33">
        <v>13.36</v>
      </c>
      <c r="J34" s="34">
        <v>13.1</v>
      </c>
      <c r="K34" s="22"/>
      <c r="L34" s="22"/>
      <c r="M34" s="22"/>
      <c r="N34" s="22"/>
      <c r="O34" s="22"/>
      <c r="P34" s="22"/>
    </row>
    <row r="35" spans="1:16" ht="39" customHeight="1" x14ac:dyDescent="0.15">
      <c r="A35" s="22"/>
      <c r="B35" s="35"/>
      <c r="C35" s="1155" t="s">
        <v>565</v>
      </c>
      <c r="D35" s="1156"/>
      <c r="E35" s="1157"/>
      <c r="F35" s="36">
        <v>6.48</v>
      </c>
      <c r="G35" s="37">
        <v>5.33</v>
      </c>
      <c r="H35" s="37">
        <v>11.29</v>
      </c>
      <c r="I35" s="37">
        <v>8.73</v>
      </c>
      <c r="J35" s="38">
        <v>10.28</v>
      </c>
      <c r="K35" s="22"/>
      <c r="L35" s="22"/>
      <c r="M35" s="22"/>
      <c r="N35" s="22"/>
      <c r="O35" s="22"/>
      <c r="P35" s="22"/>
    </row>
    <row r="36" spans="1:16" ht="39" customHeight="1" x14ac:dyDescent="0.15">
      <c r="A36" s="22"/>
      <c r="B36" s="35"/>
      <c r="C36" s="1155" t="s">
        <v>566</v>
      </c>
      <c r="D36" s="1156"/>
      <c r="E36" s="1157"/>
      <c r="F36" s="36">
        <v>5.51</v>
      </c>
      <c r="G36" s="37">
        <v>6.25</v>
      </c>
      <c r="H36" s="37">
        <v>6.31</v>
      </c>
      <c r="I36" s="37">
        <v>6.11</v>
      </c>
      <c r="J36" s="38">
        <v>6.35</v>
      </c>
      <c r="K36" s="22"/>
      <c r="L36" s="22"/>
      <c r="M36" s="22"/>
      <c r="N36" s="22"/>
      <c r="O36" s="22"/>
      <c r="P36" s="22"/>
    </row>
    <row r="37" spans="1:16" ht="39" customHeight="1" x14ac:dyDescent="0.15">
      <c r="A37" s="22"/>
      <c r="B37" s="35"/>
      <c r="C37" s="1155" t="s">
        <v>567</v>
      </c>
      <c r="D37" s="1156"/>
      <c r="E37" s="1157"/>
      <c r="F37" s="36">
        <v>1.31</v>
      </c>
      <c r="G37" s="37">
        <v>0.97</v>
      </c>
      <c r="H37" s="37">
        <v>1.61</v>
      </c>
      <c r="I37" s="37">
        <v>1.48</v>
      </c>
      <c r="J37" s="38">
        <v>1.31</v>
      </c>
      <c r="K37" s="22"/>
      <c r="L37" s="22"/>
      <c r="M37" s="22"/>
      <c r="N37" s="22"/>
      <c r="O37" s="22"/>
      <c r="P37" s="22"/>
    </row>
    <row r="38" spans="1:16" ht="39" customHeight="1" x14ac:dyDescent="0.15">
      <c r="A38" s="22"/>
      <c r="B38" s="35"/>
      <c r="C38" s="1155" t="s">
        <v>568</v>
      </c>
      <c r="D38" s="1156"/>
      <c r="E38" s="1157"/>
      <c r="F38" s="36">
        <v>0.42</v>
      </c>
      <c r="G38" s="37">
        <v>0.71</v>
      </c>
      <c r="H38" s="37">
        <v>7.0000000000000007E-2</v>
      </c>
      <c r="I38" s="37">
        <v>0.08</v>
      </c>
      <c r="J38" s="38">
        <v>0.13</v>
      </c>
      <c r="K38" s="22"/>
      <c r="L38" s="22"/>
      <c r="M38" s="22"/>
      <c r="N38" s="22"/>
      <c r="O38" s="22"/>
      <c r="P38" s="22"/>
    </row>
    <row r="39" spans="1:16" ht="39" customHeight="1" x14ac:dyDescent="0.15">
      <c r="A39" s="22"/>
      <c r="B39" s="35"/>
      <c r="C39" s="1155" t="s">
        <v>569</v>
      </c>
      <c r="D39" s="1156"/>
      <c r="E39" s="1157"/>
      <c r="F39" s="36">
        <v>0.03</v>
      </c>
      <c r="G39" s="37">
        <v>0.02</v>
      </c>
      <c r="H39" s="37">
        <v>0.02</v>
      </c>
      <c r="I39" s="37">
        <v>0.02</v>
      </c>
      <c r="J39" s="38">
        <v>0.03</v>
      </c>
      <c r="K39" s="22"/>
      <c r="L39" s="22"/>
      <c r="M39" s="22"/>
      <c r="N39" s="22"/>
      <c r="O39" s="22"/>
      <c r="P39" s="22"/>
    </row>
    <row r="40" spans="1:16" ht="39" customHeight="1" x14ac:dyDescent="0.15">
      <c r="A40" s="22"/>
      <c r="B40" s="35"/>
      <c r="C40" s="1155" t="s">
        <v>570</v>
      </c>
      <c r="D40" s="1156"/>
      <c r="E40" s="1157"/>
      <c r="F40" s="36">
        <v>0</v>
      </c>
      <c r="G40" s="37">
        <v>0</v>
      </c>
      <c r="H40" s="37">
        <v>0</v>
      </c>
      <c r="I40" s="37">
        <v>0</v>
      </c>
      <c r="J40" s="38">
        <v>0</v>
      </c>
      <c r="K40" s="22"/>
      <c r="L40" s="22"/>
      <c r="M40" s="22"/>
      <c r="N40" s="22"/>
      <c r="O40" s="22"/>
      <c r="P40" s="22"/>
    </row>
    <row r="41" spans="1:16" ht="39" customHeight="1" x14ac:dyDescent="0.15">
      <c r="A41" s="22"/>
      <c r="B41" s="35"/>
      <c r="C41" s="1155" t="s">
        <v>571</v>
      </c>
      <c r="D41" s="1156"/>
      <c r="E41" s="1157"/>
      <c r="F41" s="36">
        <v>0</v>
      </c>
      <c r="G41" s="37">
        <v>0</v>
      </c>
      <c r="H41" s="37">
        <v>0</v>
      </c>
      <c r="I41" s="37">
        <v>0</v>
      </c>
      <c r="J41" s="38">
        <v>0</v>
      </c>
      <c r="K41" s="22"/>
      <c r="L41" s="22"/>
      <c r="M41" s="22"/>
      <c r="N41" s="22"/>
      <c r="O41" s="22"/>
      <c r="P41" s="22"/>
    </row>
    <row r="42" spans="1:16" ht="39" customHeight="1" x14ac:dyDescent="0.15">
      <c r="A42" s="22"/>
      <c r="B42" s="39"/>
      <c r="C42" s="1155" t="s">
        <v>572</v>
      </c>
      <c r="D42" s="1156"/>
      <c r="E42" s="1157"/>
      <c r="F42" s="36" t="s">
        <v>516</v>
      </c>
      <c r="G42" s="37" t="s">
        <v>516</v>
      </c>
      <c r="H42" s="37" t="s">
        <v>516</v>
      </c>
      <c r="I42" s="37" t="s">
        <v>516</v>
      </c>
      <c r="J42" s="38" t="s">
        <v>516</v>
      </c>
      <c r="K42" s="22"/>
      <c r="L42" s="22"/>
      <c r="M42" s="22"/>
      <c r="N42" s="22"/>
      <c r="O42" s="22"/>
      <c r="P42" s="22"/>
    </row>
    <row r="43" spans="1:16" ht="39" customHeight="1" thickBot="1" x14ac:dyDescent="0.2">
      <c r="A43" s="22"/>
      <c r="B43" s="40"/>
      <c r="C43" s="1158" t="s">
        <v>573</v>
      </c>
      <c r="D43" s="1159"/>
      <c r="E43" s="116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D4nnklaqNWYU90uH+psO3eqQ2zCQ1bKGjQoJNsG0KbH5N+MfJmfxAceYOVfi3Z4JLPwJNwYPnPNkrG7F/FAHw==" saltValue="0WrChUn/A7S4GP69FZ2h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12636</v>
      </c>
      <c r="L45" s="60">
        <v>12062</v>
      </c>
      <c r="M45" s="60">
        <v>11787</v>
      </c>
      <c r="N45" s="60">
        <v>11624</v>
      </c>
      <c r="O45" s="61">
        <v>12959</v>
      </c>
      <c r="P45" s="48"/>
      <c r="Q45" s="48"/>
      <c r="R45" s="48"/>
      <c r="S45" s="48"/>
      <c r="T45" s="48"/>
      <c r="U45" s="48"/>
    </row>
    <row r="46" spans="1:21" ht="30.75" customHeight="1" x14ac:dyDescent="0.15">
      <c r="A46" s="48"/>
      <c r="B46" s="1165"/>
      <c r="C46" s="1166"/>
      <c r="D46" s="62"/>
      <c r="E46" s="1171" t="s">
        <v>13</v>
      </c>
      <c r="F46" s="1171"/>
      <c r="G46" s="1171"/>
      <c r="H46" s="1171"/>
      <c r="I46" s="1171"/>
      <c r="J46" s="1172"/>
      <c r="K46" s="63" t="s">
        <v>516</v>
      </c>
      <c r="L46" s="64" t="s">
        <v>516</v>
      </c>
      <c r="M46" s="64" t="s">
        <v>516</v>
      </c>
      <c r="N46" s="64" t="s">
        <v>516</v>
      </c>
      <c r="O46" s="65" t="s">
        <v>516</v>
      </c>
      <c r="P46" s="48"/>
      <c r="Q46" s="48"/>
      <c r="R46" s="48"/>
      <c r="S46" s="48"/>
      <c r="T46" s="48"/>
      <c r="U46" s="48"/>
    </row>
    <row r="47" spans="1:21" ht="30.75" customHeight="1" x14ac:dyDescent="0.15">
      <c r="A47" s="48"/>
      <c r="B47" s="1165"/>
      <c r="C47" s="1166"/>
      <c r="D47" s="62"/>
      <c r="E47" s="1171" t="s">
        <v>14</v>
      </c>
      <c r="F47" s="1171"/>
      <c r="G47" s="1171"/>
      <c r="H47" s="1171"/>
      <c r="I47" s="1171"/>
      <c r="J47" s="1172"/>
      <c r="K47" s="63" t="s">
        <v>516</v>
      </c>
      <c r="L47" s="64" t="s">
        <v>516</v>
      </c>
      <c r="M47" s="64" t="s">
        <v>516</v>
      </c>
      <c r="N47" s="64" t="s">
        <v>516</v>
      </c>
      <c r="O47" s="65" t="s">
        <v>516</v>
      </c>
      <c r="P47" s="48"/>
      <c r="Q47" s="48"/>
      <c r="R47" s="48"/>
      <c r="S47" s="48"/>
      <c r="T47" s="48"/>
      <c r="U47" s="48"/>
    </row>
    <row r="48" spans="1:21" ht="30.75" customHeight="1" x14ac:dyDescent="0.15">
      <c r="A48" s="48"/>
      <c r="B48" s="1165"/>
      <c r="C48" s="1166"/>
      <c r="D48" s="62"/>
      <c r="E48" s="1171" t="s">
        <v>15</v>
      </c>
      <c r="F48" s="1171"/>
      <c r="G48" s="1171"/>
      <c r="H48" s="1171"/>
      <c r="I48" s="1171"/>
      <c r="J48" s="1172"/>
      <c r="K48" s="63">
        <v>730</v>
      </c>
      <c r="L48" s="64">
        <v>651</v>
      </c>
      <c r="M48" s="64">
        <v>595</v>
      </c>
      <c r="N48" s="64">
        <v>610</v>
      </c>
      <c r="O48" s="65">
        <v>620</v>
      </c>
      <c r="P48" s="48"/>
      <c r="Q48" s="48"/>
      <c r="R48" s="48"/>
      <c r="S48" s="48"/>
      <c r="T48" s="48"/>
      <c r="U48" s="48"/>
    </row>
    <row r="49" spans="1:21" ht="30.75" customHeight="1" x14ac:dyDescent="0.15">
      <c r="A49" s="48"/>
      <c r="B49" s="1165"/>
      <c r="C49" s="1166"/>
      <c r="D49" s="62"/>
      <c r="E49" s="1171" t="s">
        <v>16</v>
      </c>
      <c r="F49" s="1171"/>
      <c r="G49" s="1171"/>
      <c r="H49" s="1171"/>
      <c r="I49" s="1171"/>
      <c r="J49" s="1172"/>
      <c r="K49" s="63">
        <v>850</v>
      </c>
      <c r="L49" s="64">
        <v>697</v>
      </c>
      <c r="M49" s="64">
        <v>376</v>
      </c>
      <c r="N49" s="64">
        <v>279</v>
      </c>
      <c r="O49" s="65">
        <v>273</v>
      </c>
      <c r="P49" s="48"/>
      <c r="Q49" s="48"/>
      <c r="R49" s="48"/>
      <c r="S49" s="48"/>
      <c r="T49" s="48"/>
      <c r="U49" s="48"/>
    </row>
    <row r="50" spans="1:21" ht="30.75" customHeight="1" x14ac:dyDescent="0.15">
      <c r="A50" s="48"/>
      <c r="B50" s="1165"/>
      <c r="C50" s="1166"/>
      <c r="D50" s="62"/>
      <c r="E50" s="1171" t="s">
        <v>17</v>
      </c>
      <c r="F50" s="1171"/>
      <c r="G50" s="1171"/>
      <c r="H50" s="1171"/>
      <c r="I50" s="1171"/>
      <c r="J50" s="1172"/>
      <c r="K50" s="63">
        <v>263</v>
      </c>
      <c r="L50" s="64">
        <v>238</v>
      </c>
      <c r="M50" s="64">
        <v>211</v>
      </c>
      <c r="N50" s="64">
        <v>182</v>
      </c>
      <c r="O50" s="65">
        <v>140</v>
      </c>
      <c r="P50" s="48"/>
      <c r="Q50" s="48"/>
      <c r="R50" s="48"/>
      <c r="S50" s="48"/>
      <c r="T50" s="48"/>
      <c r="U50" s="48"/>
    </row>
    <row r="51" spans="1:21" ht="30.75" customHeight="1" x14ac:dyDescent="0.15">
      <c r="A51" s="48"/>
      <c r="B51" s="1167"/>
      <c r="C51" s="1168"/>
      <c r="D51" s="66"/>
      <c r="E51" s="1171" t="s">
        <v>18</v>
      </c>
      <c r="F51" s="1171"/>
      <c r="G51" s="1171"/>
      <c r="H51" s="1171"/>
      <c r="I51" s="1171"/>
      <c r="J51" s="1172"/>
      <c r="K51" s="63">
        <v>0</v>
      </c>
      <c r="L51" s="64">
        <v>0</v>
      </c>
      <c r="M51" s="64">
        <v>0</v>
      </c>
      <c r="N51" s="64">
        <v>0</v>
      </c>
      <c r="O51" s="65" t="s">
        <v>516</v>
      </c>
      <c r="P51" s="48"/>
      <c r="Q51" s="48"/>
      <c r="R51" s="48"/>
      <c r="S51" s="48"/>
      <c r="T51" s="48"/>
      <c r="U51" s="48"/>
    </row>
    <row r="52" spans="1:21" ht="30.75" customHeight="1" x14ac:dyDescent="0.15">
      <c r="A52" s="48"/>
      <c r="B52" s="1173" t="s">
        <v>19</v>
      </c>
      <c r="C52" s="1174"/>
      <c r="D52" s="66"/>
      <c r="E52" s="1171" t="s">
        <v>20</v>
      </c>
      <c r="F52" s="1171"/>
      <c r="G52" s="1171"/>
      <c r="H52" s="1171"/>
      <c r="I52" s="1171"/>
      <c r="J52" s="1172"/>
      <c r="K52" s="63">
        <v>7760</v>
      </c>
      <c r="L52" s="64">
        <v>7758</v>
      </c>
      <c r="M52" s="64">
        <v>7321</v>
      </c>
      <c r="N52" s="64">
        <v>7517</v>
      </c>
      <c r="O52" s="65">
        <v>7445</v>
      </c>
      <c r="P52" s="48"/>
      <c r="Q52" s="48"/>
      <c r="R52" s="48"/>
      <c r="S52" s="48"/>
      <c r="T52" s="48"/>
      <c r="U52" s="48"/>
    </row>
    <row r="53" spans="1:21" ht="30.75" customHeight="1" thickBot="1" x14ac:dyDescent="0.2">
      <c r="A53" s="48"/>
      <c r="B53" s="1175" t="s">
        <v>21</v>
      </c>
      <c r="C53" s="1176"/>
      <c r="D53" s="67"/>
      <c r="E53" s="1177" t="s">
        <v>22</v>
      </c>
      <c r="F53" s="1177"/>
      <c r="G53" s="1177"/>
      <c r="H53" s="1177"/>
      <c r="I53" s="1177"/>
      <c r="J53" s="1178"/>
      <c r="K53" s="68">
        <v>6719</v>
      </c>
      <c r="L53" s="69">
        <v>5890</v>
      </c>
      <c r="M53" s="69">
        <v>5648</v>
      </c>
      <c r="N53" s="69">
        <v>5178</v>
      </c>
      <c r="O53" s="70">
        <v>6547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79" t="s">
        <v>26</v>
      </c>
      <c r="C58" s="1180"/>
      <c r="D58" s="1185" t="s">
        <v>27</v>
      </c>
      <c r="E58" s="1186"/>
      <c r="F58" s="1186"/>
      <c r="G58" s="1186"/>
      <c r="H58" s="1186"/>
      <c r="I58" s="1186"/>
      <c r="J58" s="1187"/>
      <c r="K58" s="83"/>
      <c r="L58" s="84"/>
      <c r="M58" s="84"/>
      <c r="N58" s="84"/>
      <c r="O58" s="85"/>
    </row>
    <row r="59" spans="1:21" ht="31.5" customHeight="1" x14ac:dyDescent="0.15">
      <c r="B59" s="1181"/>
      <c r="C59" s="1182"/>
      <c r="D59" s="1188" t="s">
        <v>28</v>
      </c>
      <c r="E59" s="1189"/>
      <c r="F59" s="1189"/>
      <c r="G59" s="1189"/>
      <c r="H59" s="1189"/>
      <c r="I59" s="1189"/>
      <c r="J59" s="1190"/>
      <c r="K59" s="86"/>
      <c r="L59" s="87"/>
      <c r="M59" s="87"/>
      <c r="N59" s="87"/>
      <c r="O59" s="88"/>
    </row>
    <row r="60" spans="1:21" ht="31.5" customHeight="1" thickBot="1" x14ac:dyDescent="0.2">
      <c r="B60" s="1183"/>
      <c r="C60" s="1184"/>
      <c r="D60" s="1191" t="s">
        <v>29</v>
      </c>
      <c r="E60" s="1192"/>
      <c r="F60" s="1192"/>
      <c r="G60" s="1192"/>
      <c r="H60" s="1192"/>
      <c r="I60" s="1192"/>
      <c r="J60" s="119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Q/3z4DLVqw3dTbEg55zlq70vrqSENDxGZlhBrqlhTOxkODrC4lb3LccmguIpoC7yLbbTo656Fo6UaUEen85IQ==" saltValue="J5TE2D/uKgg+q9GV2UQV9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4" t="s">
        <v>32</v>
      </c>
      <c r="C41" s="1195"/>
      <c r="D41" s="105"/>
      <c r="E41" s="1200" t="s">
        <v>33</v>
      </c>
      <c r="F41" s="1200"/>
      <c r="G41" s="1200"/>
      <c r="H41" s="1201"/>
      <c r="I41" s="338">
        <v>134136</v>
      </c>
      <c r="J41" s="339">
        <v>133436</v>
      </c>
      <c r="K41" s="339">
        <v>136123</v>
      </c>
      <c r="L41" s="339">
        <v>137114</v>
      </c>
      <c r="M41" s="340">
        <v>133174</v>
      </c>
    </row>
    <row r="42" spans="2:13" ht="27.75" customHeight="1" x14ac:dyDescent="0.15">
      <c r="B42" s="1196"/>
      <c r="C42" s="1197"/>
      <c r="D42" s="106"/>
      <c r="E42" s="1202" t="s">
        <v>34</v>
      </c>
      <c r="F42" s="1202"/>
      <c r="G42" s="1202"/>
      <c r="H42" s="1203"/>
      <c r="I42" s="341">
        <v>890</v>
      </c>
      <c r="J42" s="342">
        <v>669</v>
      </c>
      <c r="K42" s="342">
        <v>471</v>
      </c>
      <c r="L42" s="342">
        <v>297</v>
      </c>
      <c r="M42" s="343">
        <v>161</v>
      </c>
    </row>
    <row r="43" spans="2:13" ht="27.75" customHeight="1" x14ac:dyDescent="0.15">
      <c r="B43" s="1196"/>
      <c r="C43" s="1197"/>
      <c r="D43" s="106"/>
      <c r="E43" s="1202" t="s">
        <v>35</v>
      </c>
      <c r="F43" s="1202"/>
      <c r="G43" s="1202"/>
      <c r="H43" s="1203"/>
      <c r="I43" s="341">
        <v>7462</v>
      </c>
      <c r="J43" s="342">
        <v>7242</v>
      </c>
      <c r="K43" s="342">
        <v>6912</v>
      </c>
      <c r="L43" s="342">
        <v>7004</v>
      </c>
      <c r="M43" s="343">
        <v>6258</v>
      </c>
    </row>
    <row r="44" spans="2:13" ht="27.75" customHeight="1" x14ac:dyDescent="0.15">
      <c r="B44" s="1196"/>
      <c r="C44" s="1197"/>
      <c r="D44" s="106"/>
      <c r="E44" s="1202" t="s">
        <v>36</v>
      </c>
      <c r="F44" s="1202"/>
      <c r="G44" s="1202"/>
      <c r="H44" s="1203"/>
      <c r="I44" s="341">
        <v>5371</v>
      </c>
      <c r="J44" s="342">
        <v>4815</v>
      </c>
      <c r="K44" s="342">
        <v>4714</v>
      </c>
      <c r="L44" s="342">
        <v>4377</v>
      </c>
      <c r="M44" s="343">
        <v>3892</v>
      </c>
    </row>
    <row r="45" spans="2:13" ht="27.75" customHeight="1" x14ac:dyDescent="0.15">
      <c r="B45" s="1196"/>
      <c r="C45" s="1197"/>
      <c r="D45" s="106"/>
      <c r="E45" s="1202" t="s">
        <v>37</v>
      </c>
      <c r="F45" s="1202"/>
      <c r="G45" s="1202"/>
      <c r="H45" s="1203"/>
      <c r="I45" s="341">
        <v>15080</v>
      </c>
      <c r="J45" s="342">
        <v>14853</v>
      </c>
      <c r="K45" s="342">
        <v>14214</v>
      </c>
      <c r="L45" s="342">
        <v>13543</v>
      </c>
      <c r="M45" s="343">
        <v>13121</v>
      </c>
    </row>
    <row r="46" spans="2:13" ht="27.75" customHeight="1" x14ac:dyDescent="0.15">
      <c r="B46" s="1196"/>
      <c r="C46" s="1197"/>
      <c r="D46" s="107"/>
      <c r="E46" s="1202" t="s">
        <v>38</v>
      </c>
      <c r="F46" s="1202"/>
      <c r="G46" s="1202"/>
      <c r="H46" s="1203"/>
      <c r="I46" s="341">
        <v>3</v>
      </c>
      <c r="J46" s="342">
        <v>3</v>
      </c>
      <c r="K46" s="342">
        <v>2</v>
      </c>
      <c r="L46" s="342">
        <v>0</v>
      </c>
      <c r="M46" s="343">
        <v>5</v>
      </c>
    </row>
    <row r="47" spans="2:13" ht="27.75" customHeight="1" x14ac:dyDescent="0.15">
      <c r="B47" s="1196"/>
      <c r="C47" s="1197"/>
      <c r="D47" s="108"/>
      <c r="E47" s="1204" t="s">
        <v>39</v>
      </c>
      <c r="F47" s="1205"/>
      <c r="G47" s="1205"/>
      <c r="H47" s="1206"/>
      <c r="I47" s="341" t="s">
        <v>516</v>
      </c>
      <c r="J47" s="342" t="s">
        <v>516</v>
      </c>
      <c r="K47" s="342" t="s">
        <v>516</v>
      </c>
      <c r="L47" s="342" t="s">
        <v>516</v>
      </c>
      <c r="M47" s="343" t="s">
        <v>516</v>
      </c>
    </row>
    <row r="48" spans="2:13" ht="27.75" customHeight="1" x14ac:dyDescent="0.15">
      <c r="B48" s="1196"/>
      <c r="C48" s="1197"/>
      <c r="D48" s="106"/>
      <c r="E48" s="1202" t="s">
        <v>40</v>
      </c>
      <c r="F48" s="1202"/>
      <c r="G48" s="1202"/>
      <c r="H48" s="1203"/>
      <c r="I48" s="341" t="s">
        <v>516</v>
      </c>
      <c r="J48" s="342" t="s">
        <v>516</v>
      </c>
      <c r="K48" s="342" t="s">
        <v>516</v>
      </c>
      <c r="L48" s="342" t="s">
        <v>516</v>
      </c>
      <c r="M48" s="343" t="s">
        <v>516</v>
      </c>
    </row>
    <row r="49" spans="2:13" ht="27.75" customHeight="1" x14ac:dyDescent="0.15">
      <c r="B49" s="1198"/>
      <c r="C49" s="1199"/>
      <c r="D49" s="106"/>
      <c r="E49" s="1202" t="s">
        <v>41</v>
      </c>
      <c r="F49" s="1202"/>
      <c r="G49" s="1202"/>
      <c r="H49" s="1203"/>
      <c r="I49" s="341" t="s">
        <v>516</v>
      </c>
      <c r="J49" s="342" t="s">
        <v>516</v>
      </c>
      <c r="K49" s="342" t="s">
        <v>516</v>
      </c>
      <c r="L49" s="342" t="s">
        <v>516</v>
      </c>
      <c r="M49" s="343" t="s">
        <v>516</v>
      </c>
    </row>
    <row r="50" spans="2:13" ht="27.75" customHeight="1" x14ac:dyDescent="0.15">
      <c r="B50" s="1207" t="s">
        <v>42</v>
      </c>
      <c r="C50" s="1208"/>
      <c r="D50" s="109"/>
      <c r="E50" s="1202" t="s">
        <v>43</v>
      </c>
      <c r="F50" s="1202"/>
      <c r="G50" s="1202"/>
      <c r="H50" s="1203"/>
      <c r="I50" s="341">
        <v>18158</v>
      </c>
      <c r="J50" s="342">
        <v>21021</v>
      </c>
      <c r="K50" s="342">
        <v>18871</v>
      </c>
      <c r="L50" s="342">
        <v>24551</v>
      </c>
      <c r="M50" s="343">
        <v>25790</v>
      </c>
    </row>
    <row r="51" spans="2:13" ht="27.75" customHeight="1" x14ac:dyDescent="0.15">
      <c r="B51" s="1196"/>
      <c r="C51" s="1197"/>
      <c r="D51" s="106"/>
      <c r="E51" s="1202" t="s">
        <v>44</v>
      </c>
      <c r="F51" s="1202"/>
      <c r="G51" s="1202"/>
      <c r="H51" s="1203"/>
      <c r="I51" s="341">
        <v>19998</v>
      </c>
      <c r="J51" s="342">
        <v>19785</v>
      </c>
      <c r="K51" s="342">
        <v>19613</v>
      </c>
      <c r="L51" s="342">
        <v>19893</v>
      </c>
      <c r="M51" s="343">
        <v>20389</v>
      </c>
    </row>
    <row r="52" spans="2:13" ht="27.75" customHeight="1" x14ac:dyDescent="0.15">
      <c r="B52" s="1198"/>
      <c r="C52" s="1199"/>
      <c r="D52" s="106"/>
      <c r="E52" s="1202" t="s">
        <v>45</v>
      </c>
      <c r="F52" s="1202"/>
      <c r="G52" s="1202"/>
      <c r="H52" s="1203"/>
      <c r="I52" s="341">
        <v>78441</v>
      </c>
      <c r="J52" s="342">
        <v>79149</v>
      </c>
      <c r="K52" s="342">
        <v>81430</v>
      </c>
      <c r="L52" s="342">
        <v>82302</v>
      </c>
      <c r="M52" s="343">
        <v>79854</v>
      </c>
    </row>
    <row r="53" spans="2:13" ht="27.75" customHeight="1" thickBot="1" x14ac:dyDescent="0.2">
      <c r="B53" s="1209" t="s">
        <v>46</v>
      </c>
      <c r="C53" s="1210"/>
      <c r="D53" s="110"/>
      <c r="E53" s="1211" t="s">
        <v>47</v>
      </c>
      <c r="F53" s="1211"/>
      <c r="G53" s="1211"/>
      <c r="H53" s="1212"/>
      <c r="I53" s="344">
        <v>46343</v>
      </c>
      <c r="J53" s="345">
        <v>41064</v>
      </c>
      <c r="K53" s="345">
        <v>42521</v>
      </c>
      <c r="L53" s="345">
        <v>35590</v>
      </c>
      <c r="M53" s="346">
        <v>30578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SpkADqtNtFrghH8VJFBxuRG99ghs63EzAfhYRptRjD5CUjmDMEBc7CN/Je+X0Ub445JVGrGJwIwngY4iSG3Qg==" saltValue="OqTsMJtq9p8/39Di+i9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9ABAA-CC5D-435C-91E9-21886F2337BF}">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347"/>
      <c r="C55" s="1221" t="s">
        <v>50</v>
      </c>
      <c r="D55" s="1221"/>
      <c r="E55" s="1222"/>
      <c r="F55" s="348">
        <v>3105</v>
      </c>
      <c r="G55" s="348">
        <v>6500</v>
      </c>
      <c r="H55" s="349">
        <v>6499</v>
      </c>
    </row>
    <row r="56" spans="2:8" ht="52.5" customHeight="1" x14ac:dyDescent="0.15">
      <c r="B56" s="350"/>
      <c r="C56" s="1223" t="s">
        <v>51</v>
      </c>
      <c r="D56" s="1223"/>
      <c r="E56" s="1224"/>
      <c r="F56" s="351">
        <v>5322</v>
      </c>
      <c r="G56" s="351">
        <v>7202</v>
      </c>
      <c r="H56" s="352">
        <v>9508</v>
      </c>
    </row>
    <row r="57" spans="2:8" ht="53.25" customHeight="1" x14ac:dyDescent="0.15">
      <c r="B57" s="350"/>
      <c r="C57" s="1225" t="s">
        <v>52</v>
      </c>
      <c r="D57" s="1225"/>
      <c r="E57" s="1226"/>
      <c r="F57" s="353">
        <v>8238</v>
      </c>
      <c r="G57" s="353">
        <v>8074</v>
      </c>
      <c r="H57" s="354">
        <v>6579</v>
      </c>
    </row>
    <row r="58" spans="2:8" ht="45.75" customHeight="1" x14ac:dyDescent="0.15">
      <c r="B58" s="355"/>
      <c r="C58" s="1213" t="s">
        <v>592</v>
      </c>
      <c r="D58" s="1214"/>
      <c r="E58" s="1215"/>
      <c r="F58" s="356">
        <v>3659.0070000000001</v>
      </c>
      <c r="G58" s="356">
        <v>3684.6329999999998</v>
      </c>
      <c r="H58" s="357">
        <v>2997.27</v>
      </c>
    </row>
    <row r="59" spans="2:8" ht="45.75" customHeight="1" x14ac:dyDescent="0.15">
      <c r="B59" s="355"/>
      <c r="C59" s="1213" t="s">
        <v>593</v>
      </c>
      <c r="D59" s="1214"/>
      <c r="E59" s="1215"/>
      <c r="F59" s="356">
        <v>1155.1400000000001</v>
      </c>
      <c r="G59" s="356">
        <v>1070.7929999999999</v>
      </c>
      <c r="H59" s="357">
        <v>977.31100000000004</v>
      </c>
    </row>
    <row r="60" spans="2:8" ht="45.75" customHeight="1" x14ac:dyDescent="0.15">
      <c r="B60" s="355"/>
      <c r="C60" s="1213" t="s">
        <v>594</v>
      </c>
      <c r="D60" s="1214"/>
      <c r="E60" s="1215"/>
      <c r="F60" s="356">
        <v>860.375</v>
      </c>
      <c r="G60" s="356">
        <v>861.47199999999998</v>
      </c>
      <c r="H60" s="357">
        <v>862.05100000000004</v>
      </c>
    </row>
    <row r="61" spans="2:8" ht="45.75" customHeight="1" x14ac:dyDescent="0.15">
      <c r="B61" s="355"/>
      <c r="C61" s="1213" t="s">
        <v>595</v>
      </c>
      <c r="D61" s="1214"/>
      <c r="E61" s="1215"/>
      <c r="F61" s="356">
        <v>416.41300000000001</v>
      </c>
      <c r="G61" s="356">
        <v>717.23</v>
      </c>
      <c r="H61" s="357">
        <v>665.01300000000003</v>
      </c>
    </row>
    <row r="62" spans="2:8" ht="45.75" customHeight="1" thickBot="1" x14ac:dyDescent="0.2">
      <c r="B62" s="358"/>
      <c r="C62" s="1216" t="s">
        <v>596</v>
      </c>
      <c r="D62" s="1217"/>
      <c r="E62" s="1218"/>
      <c r="F62" s="359">
        <v>166.47499999999999</v>
      </c>
      <c r="G62" s="359">
        <v>359.72399999999999</v>
      </c>
      <c r="H62" s="360">
        <v>547.83600000000001</v>
      </c>
    </row>
    <row r="63" spans="2:8" ht="52.5" customHeight="1" thickBot="1" x14ac:dyDescent="0.2">
      <c r="B63" s="361"/>
      <c r="C63" s="1219" t="s">
        <v>53</v>
      </c>
      <c r="D63" s="1219"/>
      <c r="E63" s="1220"/>
      <c r="F63" s="362">
        <v>16665</v>
      </c>
      <c r="G63" s="362">
        <v>21777</v>
      </c>
      <c r="H63" s="363">
        <v>22585</v>
      </c>
    </row>
    <row r="64" spans="2:8" x14ac:dyDescent="0.15"/>
  </sheetData>
  <sheetProtection algorithmName="SHA-512" hashValue="sNCqi7uNEdvfTW1Mt4+7jRnQZbs9oyULYJ0SQTXIjfaVq9hV89+l6TBPz1CIDD1Tgoo2tTyQp5/cVzemye67dw==" saltValue="1mViGV0+zoNa2K/MCCgt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54</v>
      </c>
      <c r="E2" s="132"/>
      <c r="F2" s="133" t="s">
        <v>554</v>
      </c>
      <c r="G2" s="134"/>
      <c r="H2" s="135"/>
    </row>
    <row r="3" spans="1:8" x14ac:dyDescent="0.15">
      <c r="A3" s="131" t="s">
        <v>547</v>
      </c>
      <c r="B3" s="136"/>
      <c r="C3" s="137"/>
      <c r="D3" s="138">
        <v>54685</v>
      </c>
      <c r="E3" s="139"/>
      <c r="F3" s="140">
        <v>46457</v>
      </c>
      <c r="G3" s="141"/>
      <c r="H3" s="142"/>
    </row>
    <row r="4" spans="1:8" x14ac:dyDescent="0.15">
      <c r="A4" s="143"/>
      <c r="B4" s="144"/>
      <c r="C4" s="145"/>
      <c r="D4" s="146">
        <v>12457</v>
      </c>
      <c r="E4" s="147"/>
      <c r="F4" s="148">
        <v>24020</v>
      </c>
      <c r="G4" s="149"/>
      <c r="H4" s="150"/>
    </row>
    <row r="5" spans="1:8" x14ac:dyDescent="0.15">
      <c r="A5" s="131" t="s">
        <v>549</v>
      </c>
      <c r="B5" s="136"/>
      <c r="C5" s="137"/>
      <c r="D5" s="138">
        <v>67428</v>
      </c>
      <c r="E5" s="139"/>
      <c r="F5" s="140">
        <v>51849</v>
      </c>
      <c r="G5" s="141"/>
      <c r="H5" s="142"/>
    </row>
    <row r="6" spans="1:8" x14ac:dyDescent="0.15">
      <c r="A6" s="143"/>
      <c r="B6" s="144"/>
      <c r="C6" s="145"/>
      <c r="D6" s="146">
        <v>10566</v>
      </c>
      <c r="E6" s="147"/>
      <c r="F6" s="148">
        <v>26326</v>
      </c>
      <c r="G6" s="149"/>
      <c r="H6" s="150"/>
    </row>
    <row r="7" spans="1:8" x14ac:dyDescent="0.15">
      <c r="A7" s="131" t="s">
        <v>550</v>
      </c>
      <c r="B7" s="136"/>
      <c r="C7" s="137"/>
      <c r="D7" s="138">
        <v>72052</v>
      </c>
      <c r="E7" s="139"/>
      <c r="F7" s="140">
        <v>52191</v>
      </c>
      <c r="G7" s="141"/>
      <c r="H7" s="142"/>
    </row>
    <row r="8" spans="1:8" x14ac:dyDescent="0.15">
      <c r="A8" s="143"/>
      <c r="B8" s="144"/>
      <c r="C8" s="145"/>
      <c r="D8" s="146">
        <v>10076</v>
      </c>
      <c r="E8" s="147"/>
      <c r="F8" s="148">
        <v>26807</v>
      </c>
      <c r="G8" s="149"/>
      <c r="H8" s="150"/>
    </row>
    <row r="9" spans="1:8" x14ac:dyDescent="0.15">
      <c r="A9" s="131" t="s">
        <v>551</v>
      </c>
      <c r="B9" s="136"/>
      <c r="C9" s="137"/>
      <c r="D9" s="138">
        <v>58689</v>
      </c>
      <c r="E9" s="139"/>
      <c r="F9" s="140">
        <v>48105</v>
      </c>
      <c r="G9" s="141"/>
      <c r="H9" s="142"/>
    </row>
    <row r="10" spans="1:8" x14ac:dyDescent="0.15">
      <c r="A10" s="143"/>
      <c r="B10" s="144"/>
      <c r="C10" s="145"/>
      <c r="D10" s="146">
        <v>14524</v>
      </c>
      <c r="E10" s="147"/>
      <c r="F10" s="148">
        <v>24072</v>
      </c>
      <c r="G10" s="149"/>
      <c r="H10" s="150"/>
    </row>
    <row r="11" spans="1:8" x14ac:dyDescent="0.15">
      <c r="A11" s="131" t="s">
        <v>552</v>
      </c>
      <c r="B11" s="136"/>
      <c r="C11" s="137"/>
      <c r="D11" s="138">
        <v>66716</v>
      </c>
      <c r="E11" s="139"/>
      <c r="F11" s="140">
        <v>47446</v>
      </c>
      <c r="G11" s="141"/>
      <c r="H11" s="142"/>
    </row>
    <row r="12" spans="1:8" x14ac:dyDescent="0.15">
      <c r="A12" s="143"/>
      <c r="B12" s="144"/>
      <c r="C12" s="151"/>
      <c r="D12" s="146">
        <v>15118</v>
      </c>
      <c r="E12" s="147"/>
      <c r="F12" s="148">
        <v>24371</v>
      </c>
      <c r="G12" s="149"/>
      <c r="H12" s="150"/>
    </row>
    <row r="13" spans="1:8" x14ac:dyDescent="0.15">
      <c r="A13" s="131"/>
      <c r="B13" s="136"/>
      <c r="C13" s="152"/>
      <c r="D13" s="153">
        <v>63914</v>
      </c>
      <c r="E13" s="154"/>
      <c r="F13" s="155">
        <v>49210</v>
      </c>
      <c r="G13" s="156"/>
      <c r="H13" s="142"/>
    </row>
    <row r="14" spans="1:8" x14ac:dyDescent="0.15">
      <c r="A14" s="143"/>
      <c r="B14" s="144"/>
      <c r="C14" s="145"/>
      <c r="D14" s="146">
        <v>12548</v>
      </c>
      <c r="E14" s="147"/>
      <c r="F14" s="148">
        <v>25119</v>
      </c>
      <c r="G14" s="149"/>
      <c r="H14" s="150"/>
    </row>
    <row r="17" spans="1:11" x14ac:dyDescent="0.15">
      <c r="A17" s="127" t="s">
        <v>55</v>
      </c>
    </row>
    <row r="18" spans="1:11" x14ac:dyDescent="0.15">
      <c r="A18" s="157"/>
      <c r="B18" s="157" t="str">
        <f>実質収支比率等に係る経年分析!F$46</f>
        <v>H30</v>
      </c>
      <c r="C18" s="157" t="str">
        <f>実質収支比率等に係る経年分析!G$46</f>
        <v>R01</v>
      </c>
      <c r="D18" s="157" t="str">
        <f>実質収支比率等に係る経年分析!H$46</f>
        <v>R02</v>
      </c>
      <c r="E18" s="157" t="str">
        <f>実質収支比率等に係る経年分析!I$46</f>
        <v>R03</v>
      </c>
      <c r="F18" s="157" t="str">
        <f>実質収支比率等に係る経年分析!J$46</f>
        <v>R04</v>
      </c>
    </row>
    <row r="19" spans="1:11" x14ac:dyDescent="0.15">
      <c r="A19" s="157" t="s">
        <v>56</v>
      </c>
      <c r="B19" s="157">
        <f>ROUND(VALUE(SUBSTITUTE(実質収支比率等に係る経年分析!F$48,"▲","-")),2)</f>
        <v>6.49</v>
      </c>
      <c r="C19" s="157">
        <f>ROUND(VALUE(SUBSTITUTE(実質収支比率等に係る経年分析!G$48,"▲","-")),2)</f>
        <v>5.34</v>
      </c>
      <c r="D19" s="157">
        <f>ROUND(VALUE(SUBSTITUTE(実質収支比率等に係る経年分析!H$48,"▲","-")),2)</f>
        <v>11.3</v>
      </c>
      <c r="E19" s="157">
        <f>ROUND(VALUE(SUBSTITUTE(実質収支比率等に係る経年分析!I$48,"▲","-")),2)</f>
        <v>8.74</v>
      </c>
      <c r="F19" s="157">
        <f>ROUND(VALUE(SUBSTITUTE(実質収支比率等に係る経年分析!J$48,"▲","-")),2)</f>
        <v>10.29</v>
      </c>
    </row>
    <row r="20" spans="1:11" x14ac:dyDescent="0.15">
      <c r="A20" s="157" t="s">
        <v>57</v>
      </c>
      <c r="B20" s="157">
        <f>ROUND(VALUE(SUBSTITUTE(実質収支比率等に係る経年分析!F$47,"▲","-")),2)</f>
        <v>7.88</v>
      </c>
      <c r="C20" s="157">
        <f>ROUND(VALUE(SUBSTITUTE(実質収支比率等に係る経年分析!G$47,"▲","-")),2)</f>
        <v>7.66</v>
      </c>
      <c r="D20" s="157">
        <f>ROUND(VALUE(SUBSTITUTE(実質収支比率等に係る経年分析!H$47,"▲","-")),2)</f>
        <v>4.34</v>
      </c>
      <c r="E20" s="157">
        <f>ROUND(VALUE(SUBSTITUTE(実質収支比率等に係る経年分析!I$47,"▲","-")),2)</f>
        <v>8.77</v>
      </c>
      <c r="F20" s="157">
        <f>ROUND(VALUE(SUBSTITUTE(実質収支比率等に係る経年分析!J$47,"▲","-")),2)</f>
        <v>8.8800000000000008</v>
      </c>
    </row>
    <row r="21" spans="1:11" x14ac:dyDescent="0.15">
      <c r="A21" s="157" t="s">
        <v>58</v>
      </c>
      <c r="B21" s="157">
        <f>IF(ISNUMBER(VALUE(SUBSTITUTE(実質収支比率等に係る経年分析!F$49,"▲","-"))),ROUND(VALUE(SUBSTITUTE(実質収支比率等に係る経年分析!F$49,"▲","-")),2),NA())</f>
        <v>-1.1399999999999999</v>
      </c>
      <c r="C21" s="157">
        <f>IF(ISNUMBER(VALUE(SUBSTITUTE(実質収支比率等に係る経年分析!G$49,"▲","-"))),ROUND(VALUE(SUBSTITUTE(実質収支比率等に係る経年分析!G$49,"▲","-")),2),NA())</f>
        <v>-1.2</v>
      </c>
      <c r="D21" s="157">
        <f>IF(ISNUMBER(VALUE(SUBSTITUTE(実質収支比率等に係る経年分析!H$49,"▲","-"))),ROUND(VALUE(SUBSTITUTE(実質収支比率等に係る経年分析!H$49,"▲","-")),2),NA())</f>
        <v>3</v>
      </c>
      <c r="E21" s="157">
        <f>IF(ISNUMBER(VALUE(SUBSTITUTE(実質収支比率等に係る経年分析!I$49,"▲","-"))),ROUND(VALUE(SUBSTITUTE(実質収支比率等に係る経年分析!I$49,"▲","-")),2),NA())</f>
        <v>4.2</v>
      </c>
      <c r="F21" s="157">
        <f>IF(ISNUMBER(VALUE(SUBSTITUTE(実質収支比率等に係る経年分析!J$49,"▲","-"))),ROUND(VALUE(SUBSTITUTE(実質収支比率等に係る経年分析!J$49,"▲","-")),2),NA())</f>
        <v>1.43</v>
      </c>
    </row>
    <row r="24" spans="1:11" x14ac:dyDescent="0.15">
      <c r="A24" s="127" t="s">
        <v>59</v>
      </c>
    </row>
    <row r="25" spans="1:11" x14ac:dyDescent="0.15">
      <c r="A25" s="158"/>
      <c r="B25" s="158" t="str">
        <f>連結実質赤字比率に係る赤字・黒字の構成分析!F$33</f>
        <v>H30</v>
      </c>
      <c r="C25" s="158"/>
      <c r="D25" s="158" t="str">
        <f>連結実質赤字比率に係る赤字・黒字の構成分析!G$33</f>
        <v>R01</v>
      </c>
      <c r="E25" s="158"/>
      <c r="F25" s="158" t="str">
        <f>連結実質赤字比率に係る赤字・黒字の構成分析!H$33</f>
        <v>R02</v>
      </c>
      <c r="G25" s="158"/>
      <c r="H25" s="158" t="str">
        <f>連結実質赤字比率に係る赤字・黒字の構成分析!I$33</f>
        <v>R03</v>
      </c>
      <c r="I25" s="158"/>
      <c r="J25" s="158" t="str">
        <f>連結実質赤字比率に係る赤字・黒字の構成分析!J$33</f>
        <v>R04</v>
      </c>
      <c r="K25" s="158"/>
    </row>
    <row r="26" spans="1:11" x14ac:dyDescent="0.15">
      <c r="A26" s="158"/>
      <c r="B26" s="158" t="s">
        <v>60</v>
      </c>
      <c r="C26" s="158" t="s">
        <v>61</v>
      </c>
      <c r="D26" s="158" t="s">
        <v>60</v>
      </c>
      <c r="E26" s="158" t="s">
        <v>61</v>
      </c>
      <c r="F26" s="158" t="s">
        <v>60</v>
      </c>
      <c r="G26" s="158" t="s">
        <v>61</v>
      </c>
      <c r="H26" s="158" t="s">
        <v>60</v>
      </c>
      <c r="I26" s="158" t="s">
        <v>61</v>
      </c>
      <c r="J26" s="158" t="s">
        <v>60</v>
      </c>
      <c r="K26" s="158" t="s">
        <v>61</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0</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0</v>
      </c>
      <c r="F27" s="158" t="e">
        <f>IF(ROUND(VALUE(SUBSTITUTE(連結実質赤字比率に係る赤字・黒字の構成分析!H$43,"▲", "-")), 2) &lt; 0, ABS(ROUND(VALUE(SUBSTITUTE(連結実質赤字比率に係る赤字・黒字の構成分析!H$43,"▲", "-")), 2)), NA())</f>
        <v>#N/A</v>
      </c>
      <c r="G27" s="158">
        <f>IF(ROUND(VALUE(SUBSTITUTE(連結実質赤字比率に係る赤字・黒字の構成分析!H$43,"▲", "-")), 2) &gt;= 0, ABS(ROUND(VALUE(SUBSTITUTE(連結実質赤字比率に係る赤字・黒字の構成分析!H$43,"▲", "-")), 2)), NA())</f>
        <v>0</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0</v>
      </c>
      <c r="J27" s="158" t="e">
        <f>IF(ROUND(VALUE(SUBSTITUTE(連結実質赤字比率に係る赤字・黒字の構成分析!J$43,"▲", "-")), 2) &lt; 0, ABS(ROUND(VALUE(SUBSTITUTE(連結実質赤字比率に係る赤字・黒字の構成分析!J$43,"▲", "-")), 2)), NA())</f>
        <v>#N/A</v>
      </c>
      <c r="K27" s="158">
        <f>IF(ROUND(VALUE(SUBSTITUTE(連結実質赤字比率に係る赤字・黒字の構成分析!J$43,"▲", "-")), 2) &gt;= 0, ABS(ROUND(VALUE(SUBSTITUTE(連結実質赤字比率に係る赤字・黒字の構成分析!J$43,"▲", "-")), 2)), NA())</f>
        <v>0</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str">
        <f>IF(連結実質赤字比率に係る赤字・黒字の構成分析!C$41="",NA(),連結実質赤字比率に係る赤字・黒字の構成分析!C$41)</f>
        <v>母子父子寡婦福祉資金貸付事業特別会計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v>
      </c>
    </row>
    <row r="30" spans="1:11" x14ac:dyDescent="0.15">
      <c r="A30" s="158" t="str">
        <f>IF(連結実質赤字比率に係る赤字・黒字の構成分析!C$40="",NA(),連結実質赤字比率に係る赤字・黒字の構成分析!C$40)</f>
        <v>土地区画整理事業特別会計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v>
      </c>
    </row>
    <row r="31" spans="1:11" x14ac:dyDescent="0.15">
      <c r="A31" s="158" t="str">
        <f>IF(連結実質赤字比率に係る赤字・黒字の構成分析!C$39="",NA(),連結実質赤字比率に係る赤字・黒字の構成分析!C$39)</f>
        <v>後期高齢者医療特別会計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0.03</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0.02</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0.02</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0.02</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0.03</v>
      </c>
    </row>
    <row r="32" spans="1:11" x14ac:dyDescent="0.15">
      <c r="A32" s="158" t="str">
        <f>IF(連結実質赤字比率に係る赤字・黒字の構成分析!C$38="",NA(),連結実質赤字比率に係る赤字・黒字の構成分析!C$38)</f>
        <v>国民健康保険事業特別会計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0.42</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0.71</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7.0000000000000007E-2</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0.08</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0.13</v>
      </c>
    </row>
    <row r="33" spans="1:16" x14ac:dyDescent="0.15">
      <c r="A33" s="158" t="str">
        <f>IF(連結実質赤字比率に係る赤字・黒字の構成分析!C$37="",NA(),連結実質赤字比率に係る赤字・黒字の構成分析!C$37)</f>
        <v>介護保険事業特別会計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1.31</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0.97</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1.61</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1.48</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1.31</v>
      </c>
    </row>
    <row r="34" spans="1:16" x14ac:dyDescent="0.15">
      <c r="A34" s="158" t="str">
        <f>IF(連結実質赤字比率に係る赤字・黒字の構成分析!C$36="",NA(),連結実質赤字比率に係る赤字・黒字の構成分析!C$36)</f>
        <v>下水道事業会計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5.51</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6.25</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6.31</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6.11</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6.35</v>
      </c>
    </row>
    <row r="35" spans="1:16" x14ac:dyDescent="0.15">
      <c r="A35" s="158" t="str">
        <f>IF(連結実質赤字比率に係る赤字・黒字の構成分析!C$35="",NA(),連結実質赤字比率に係る赤字・黒字の構成分析!C$35)</f>
        <v>一般会計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6.48</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5.33</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11.29</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8.73</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10.28</v>
      </c>
    </row>
    <row r="36" spans="1:16" x14ac:dyDescent="0.15">
      <c r="A36" s="158" t="str">
        <f>IF(連結実質赤字比率に係る赤字・黒字の構成分析!C$34="",NA(),連結実質赤字比率に係る赤字・黒字の構成分析!C$34)</f>
        <v>水道事業会計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17.34</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17.760000000000002</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16.48</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13.36</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13.1</v>
      </c>
    </row>
    <row r="39" spans="1:16" x14ac:dyDescent="0.15">
      <c r="A39" s="127" t="s">
        <v>62</v>
      </c>
    </row>
    <row r="40" spans="1:16" x14ac:dyDescent="0.15">
      <c r="A40" s="159"/>
      <c r="B40" s="159" t="str">
        <f>'実質公債費比率（分子）の構造'!K$44</f>
        <v>H30</v>
      </c>
      <c r="C40" s="159"/>
      <c r="D40" s="159"/>
      <c r="E40" s="159" t="str">
        <f>'実質公債費比率（分子）の構造'!L$44</f>
        <v>R01</v>
      </c>
      <c r="F40" s="159"/>
      <c r="G40" s="159"/>
      <c r="H40" s="159" t="str">
        <f>'実質公債費比率（分子）の構造'!M$44</f>
        <v>R02</v>
      </c>
      <c r="I40" s="159"/>
      <c r="J40" s="159"/>
      <c r="K40" s="159" t="str">
        <f>'実質公債費比率（分子）の構造'!N$44</f>
        <v>R03</v>
      </c>
      <c r="L40" s="159"/>
      <c r="M40" s="159"/>
      <c r="N40" s="159" t="str">
        <f>'実質公債費比率（分子）の構造'!O$44</f>
        <v>R04</v>
      </c>
      <c r="O40" s="159"/>
      <c r="P40" s="159"/>
    </row>
    <row r="41" spans="1:16" x14ac:dyDescent="0.15">
      <c r="A41" s="159"/>
      <c r="B41" s="159" t="s">
        <v>63</v>
      </c>
      <c r="C41" s="159"/>
      <c r="D41" s="159" t="s">
        <v>64</v>
      </c>
      <c r="E41" s="159" t="s">
        <v>63</v>
      </c>
      <c r="F41" s="159"/>
      <c r="G41" s="159" t="s">
        <v>64</v>
      </c>
      <c r="H41" s="159" t="s">
        <v>63</v>
      </c>
      <c r="I41" s="159"/>
      <c r="J41" s="159" t="s">
        <v>64</v>
      </c>
      <c r="K41" s="159" t="s">
        <v>63</v>
      </c>
      <c r="L41" s="159"/>
      <c r="M41" s="159" t="s">
        <v>64</v>
      </c>
      <c r="N41" s="159" t="s">
        <v>63</v>
      </c>
      <c r="O41" s="159"/>
      <c r="P41" s="159" t="s">
        <v>64</v>
      </c>
    </row>
    <row r="42" spans="1:16" x14ac:dyDescent="0.15">
      <c r="A42" s="159" t="s">
        <v>65</v>
      </c>
      <c r="B42" s="159"/>
      <c r="C42" s="159"/>
      <c r="D42" s="159">
        <f>'実質公債費比率（分子）の構造'!K$52</f>
        <v>7760</v>
      </c>
      <c r="E42" s="159"/>
      <c r="F42" s="159"/>
      <c r="G42" s="159">
        <f>'実質公債費比率（分子）の構造'!L$52</f>
        <v>7758</v>
      </c>
      <c r="H42" s="159"/>
      <c r="I42" s="159"/>
      <c r="J42" s="159">
        <f>'実質公債費比率（分子）の構造'!M$52</f>
        <v>7321</v>
      </c>
      <c r="K42" s="159"/>
      <c r="L42" s="159"/>
      <c r="M42" s="159">
        <f>'実質公債費比率（分子）の構造'!N$52</f>
        <v>7517</v>
      </c>
      <c r="N42" s="159"/>
      <c r="O42" s="159"/>
      <c r="P42" s="159">
        <f>'実質公債費比率（分子）の構造'!O$52</f>
        <v>7445</v>
      </c>
    </row>
    <row r="43" spans="1:16" x14ac:dyDescent="0.15">
      <c r="A43" s="159" t="s">
        <v>66</v>
      </c>
      <c r="B43" s="159">
        <f>'実質公債費比率（分子）の構造'!K$51</f>
        <v>0</v>
      </c>
      <c r="C43" s="159"/>
      <c r="D43" s="159"/>
      <c r="E43" s="159">
        <f>'実質公債費比率（分子）の構造'!L$51</f>
        <v>0</v>
      </c>
      <c r="F43" s="159"/>
      <c r="G43" s="159"/>
      <c r="H43" s="159">
        <f>'実質公債費比率（分子）の構造'!M$51</f>
        <v>0</v>
      </c>
      <c r="I43" s="159"/>
      <c r="J43" s="159"/>
      <c r="K43" s="159">
        <f>'実質公債費比率（分子）の構造'!N$51</f>
        <v>0</v>
      </c>
      <c r="L43" s="159"/>
      <c r="M43" s="159"/>
      <c r="N43" s="159" t="str">
        <f>'実質公債費比率（分子）の構造'!O$51</f>
        <v>-</v>
      </c>
      <c r="O43" s="159"/>
      <c r="P43" s="159"/>
    </row>
    <row r="44" spans="1:16" x14ac:dyDescent="0.15">
      <c r="A44" s="159" t="s">
        <v>67</v>
      </c>
      <c r="B44" s="159">
        <f>'実質公債費比率（分子）の構造'!K$50</f>
        <v>263</v>
      </c>
      <c r="C44" s="159"/>
      <c r="D44" s="159"/>
      <c r="E44" s="159">
        <f>'実質公債費比率（分子）の構造'!L$50</f>
        <v>238</v>
      </c>
      <c r="F44" s="159"/>
      <c r="G44" s="159"/>
      <c r="H44" s="159">
        <f>'実質公債費比率（分子）の構造'!M$50</f>
        <v>211</v>
      </c>
      <c r="I44" s="159"/>
      <c r="J44" s="159"/>
      <c r="K44" s="159">
        <f>'実質公債費比率（分子）の構造'!N$50</f>
        <v>182</v>
      </c>
      <c r="L44" s="159"/>
      <c r="M44" s="159"/>
      <c r="N44" s="159">
        <f>'実質公債費比率（分子）の構造'!O$50</f>
        <v>140</v>
      </c>
      <c r="O44" s="159"/>
      <c r="P44" s="159"/>
    </row>
    <row r="45" spans="1:16" x14ac:dyDescent="0.15">
      <c r="A45" s="159" t="s">
        <v>68</v>
      </c>
      <c r="B45" s="159">
        <f>'実質公債費比率（分子）の構造'!K$49</f>
        <v>850</v>
      </c>
      <c r="C45" s="159"/>
      <c r="D45" s="159"/>
      <c r="E45" s="159">
        <f>'実質公債費比率（分子）の構造'!L$49</f>
        <v>697</v>
      </c>
      <c r="F45" s="159"/>
      <c r="G45" s="159"/>
      <c r="H45" s="159">
        <f>'実質公債費比率（分子）の構造'!M$49</f>
        <v>376</v>
      </c>
      <c r="I45" s="159"/>
      <c r="J45" s="159"/>
      <c r="K45" s="159">
        <f>'実質公債費比率（分子）の構造'!N$49</f>
        <v>279</v>
      </c>
      <c r="L45" s="159"/>
      <c r="M45" s="159"/>
      <c r="N45" s="159">
        <f>'実質公債費比率（分子）の構造'!O$49</f>
        <v>273</v>
      </c>
      <c r="O45" s="159"/>
      <c r="P45" s="159"/>
    </row>
    <row r="46" spans="1:16" x14ac:dyDescent="0.15">
      <c r="A46" s="159" t="s">
        <v>69</v>
      </c>
      <c r="B46" s="159">
        <f>'実質公債費比率（分子）の構造'!K$48</f>
        <v>730</v>
      </c>
      <c r="C46" s="159"/>
      <c r="D46" s="159"/>
      <c r="E46" s="159">
        <f>'実質公債費比率（分子）の構造'!L$48</f>
        <v>651</v>
      </c>
      <c r="F46" s="159"/>
      <c r="G46" s="159"/>
      <c r="H46" s="159">
        <f>'実質公債費比率（分子）の構造'!M$48</f>
        <v>595</v>
      </c>
      <c r="I46" s="159"/>
      <c r="J46" s="159"/>
      <c r="K46" s="159">
        <f>'実質公債費比率（分子）の構造'!N$48</f>
        <v>610</v>
      </c>
      <c r="L46" s="159"/>
      <c r="M46" s="159"/>
      <c r="N46" s="159">
        <f>'実質公債費比率（分子）の構造'!O$48</f>
        <v>620</v>
      </c>
      <c r="O46" s="159"/>
      <c r="P46" s="159"/>
    </row>
    <row r="47" spans="1:16" x14ac:dyDescent="0.15">
      <c r="A47" s="159" t="s">
        <v>14</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70</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71</v>
      </c>
      <c r="B49" s="159">
        <f>'実質公債費比率（分子）の構造'!K$45</f>
        <v>12636</v>
      </c>
      <c r="C49" s="159"/>
      <c r="D49" s="159"/>
      <c r="E49" s="159">
        <f>'実質公債費比率（分子）の構造'!L$45</f>
        <v>12062</v>
      </c>
      <c r="F49" s="159"/>
      <c r="G49" s="159"/>
      <c r="H49" s="159">
        <f>'実質公債費比率（分子）の構造'!M$45</f>
        <v>11787</v>
      </c>
      <c r="I49" s="159"/>
      <c r="J49" s="159"/>
      <c r="K49" s="159">
        <f>'実質公債費比率（分子）の構造'!N$45</f>
        <v>11624</v>
      </c>
      <c r="L49" s="159"/>
      <c r="M49" s="159"/>
      <c r="N49" s="159">
        <f>'実質公債費比率（分子）の構造'!O$45</f>
        <v>12959</v>
      </c>
      <c r="O49" s="159"/>
      <c r="P49" s="159"/>
    </row>
    <row r="50" spans="1:16" x14ac:dyDescent="0.15">
      <c r="A50" s="159" t="s">
        <v>72</v>
      </c>
      <c r="B50" s="159" t="e">
        <f>NA()</f>
        <v>#N/A</v>
      </c>
      <c r="C50" s="159">
        <f>IF(ISNUMBER('実質公債費比率（分子）の構造'!K$53),'実質公債費比率（分子）の構造'!K$53,NA())</f>
        <v>6719</v>
      </c>
      <c r="D50" s="159" t="e">
        <f>NA()</f>
        <v>#N/A</v>
      </c>
      <c r="E50" s="159" t="e">
        <f>NA()</f>
        <v>#N/A</v>
      </c>
      <c r="F50" s="159">
        <f>IF(ISNUMBER('実質公債費比率（分子）の構造'!L$53),'実質公債費比率（分子）の構造'!L$53,NA())</f>
        <v>5890</v>
      </c>
      <c r="G50" s="159" t="e">
        <f>NA()</f>
        <v>#N/A</v>
      </c>
      <c r="H50" s="159" t="e">
        <f>NA()</f>
        <v>#N/A</v>
      </c>
      <c r="I50" s="159">
        <f>IF(ISNUMBER('実質公債費比率（分子）の構造'!M$53),'実質公債費比率（分子）の構造'!M$53,NA())</f>
        <v>5648</v>
      </c>
      <c r="J50" s="159" t="e">
        <f>NA()</f>
        <v>#N/A</v>
      </c>
      <c r="K50" s="159" t="e">
        <f>NA()</f>
        <v>#N/A</v>
      </c>
      <c r="L50" s="159">
        <f>IF(ISNUMBER('実質公債費比率（分子）の構造'!N$53),'実質公債費比率（分子）の構造'!N$53,NA())</f>
        <v>5178</v>
      </c>
      <c r="M50" s="159" t="e">
        <f>NA()</f>
        <v>#N/A</v>
      </c>
      <c r="N50" s="159" t="e">
        <f>NA()</f>
        <v>#N/A</v>
      </c>
      <c r="O50" s="159">
        <f>IF(ISNUMBER('実質公債費比率（分子）の構造'!O$53),'実質公債費比率（分子）の構造'!O$53,NA())</f>
        <v>6547</v>
      </c>
      <c r="P50" s="159" t="e">
        <f>NA()</f>
        <v>#N/A</v>
      </c>
    </row>
    <row r="53" spans="1:16" x14ac:dyDescent="0.15">
      <c r="A53" s="127" t="s">
        <v>73</v>
      </c>
    </row>
    <row r="54" spans="1:16" x14ac:dyDescent="0.15">
      <c r="A54" s="158"/>
      <c r="B54" s="158" t="str">
        <f>'将来負担比率（分子）の構造'!I$40</f>
        <v>H30</v>
      </c>
      <c r="C54" s="158"/>
      <c r="D54" s="158"/>
      <c r="E54" s="158" t="str">
        <f>'将来負担比率（分子）の構造'!J$40</f>
        <v>R01</v>
      </c>
      <c r="F54" s="158"/>
      <c r="G54" s="158"/>
      <c r="H54" s="158" t="str">
        <f>'将来負担比率（分子）の構造'!K$40</f>
        <v>R02</v>
      </c>
      <c r="I54" s="158"/>
      <c r="J54" s="158"/>
      <c r="K54" s="158" t="str">
        <f>'将来負担比率（分子）の構造'!L$40</f>
        <v>R03</v>
      </c>
      <c r="L54" s="158"/>
      <c r="M54" s="158"/>
      <c r="N54" s="158" t="str">
        <f>'将来負担比率（分子）の構造'!M$40</f>
        <v>R04</v>
      </c>
      <c r="O54" s="158"/>
      <c r="P54" s="158"/>
    </row>
    <row r="55" spans="1:16" x14ac:dyDescent="0.15">
      <c r="A55" s="158"/>
      <c r="B55" s="158" t="s">
        <v>74</v>
      </c>
      <c r="C55" s="158"/>
      <c r="D55" s="158" t="s">
        <v>75</v>
      </c>
      <c r="E55" s="158" t="s">
        <v>74</v>
      </c>
      <c r="F55" s="158"/>
      <c r="G55" s="158" t="s">
        <v>75</v>
      </c>
      <c r="H55" s="158" t="s">
        <v>74</v>
      </c>
      <c r="I55" s="158"/>
      <c r="J55" s="158" t="s">
        <v>75</v>
      </c>
      <c r="K55" s="158" t="s">
        <v>74</v>
      </c>
      <c r="L55" s="158"/>
      <c r="M55" s="158" t="s">
        <v>75</v>
      </c>
      <c r="N55" s="158" t="s">
        <v>74</v>
      </c>
      <c r="O55" s="158"/>
      <c r="P55" s="158" t="s">
        <v>75</v>
      </c>
    </row>
    <row r="56" spans="1:16" x14ac:dyDescent="0.15">
      <c r="A56" s="158" t="s">
        <v>45</v>
      </c>
      <c r="B56" s="158"/>
      <c r="C56" s="158"/>
      <c r="D56" s="158">
        <f>'将来負担比率（分子）の構造'!I$52</f>
        <v>78441</v>
      </c>
      <c r="E56" s="158"/>
      <c r="F56" s="158"/>
      <c r="G56" s="158">
        <f>'将来負担比率（分子）の構造'!J$52</f>
        <v>79149</v>
      </c>
      <c r="H56" s="158"/>
      <c r="I56" s="158"/>
      <c r="J56" s="158">
        <f>'将来負担比率（分子）の構造'!K$52</f>
        <v>81430</v>
      </c>
      <c r="K56" s="158"/>
      <c r="L56" s="158"/>
      <c r="M56" s="158">
        <f>'将来負担比率（分子）の構造'!L$52</f>
        <v>82302</v>
      </c>
      <c r="N56" s="158"/>
      <c r="O56" s="158"/>
      <c r="P56" s="158">
        <f>'将来負担比率（分子）の構造'!M$52</f>
        <v>79854</v>
      </c>
    </row>
    <row r="57" spans="1:16" x14ac:dyDescent="0.15">
      <c r="A57" s="158" t="s">
        <v>44</v>
      </c>
      <c r="B57" s="158"/>
      <c r="C57" s="158"/>
      <c r="D57" s="158">
        <f>'将来負担比率（分子）の構造'!I$51</f>
        <v>19998</v>
      </c>
      <c r="E57" s="158"/>
      <c r="F57" s="158"/>
      <c r="G57" s="158">
        <f>'将来負担比率（分子）の構造'!J$51</f>
        <v>19785</v>
      </c>
      <c r="H57" s="158"/>
      <c r="I57" s="158"/>
      <c r="J57" s="158">
        <f>'将来負担比率（分子）の構造'!K$51</f>
        <v>19613</v>
      </c>
      <c r="K57" s="158"/>
      <c r="L57" s="158"/>
      <c r="M57" s="158">
        <f>'将来負担比率（分子）の構造'!L$51</f>
        <v>19893</v>
      </c>
      <c r="N57" s="158"/>
      <c r="O57" s="158"/>
      <c r="P57" s="158">
        <f>'将来負担比率（分子）の構造'!M$51</f>
        <v>20389</v>
      </c>
    </row>
    <row r="58" spans="1:16" x14ac:dyDescent="0.15">
      <c r="A58" s="158" t="s">
        <v>43</v>
      </c>
      <c r="B58" s="158"/>
      <c r="C58" s="158"/>
      <c r="D58" s="158">
        <f>'将来負担比率（分子）の構造'!I$50</f>
        <v>18158</v>
      </c>
      <c r="E58" s="158"/>
      <c r="F58" s="158"/>
      <c r="G58" s="158">
        <f>'将来負担比率（分子）の構造'!J$50</f>
        <v>21021</v>
      </c>
      <c r="H58" s="158"/>
      <c r="I58" s="158"/>
      <c r="J58" s="158">
        <f>'将来負担比率（分子）の構造'!K$50</f>
        <v>18871</v>
      </c>
      <c r="K58" s="158"/>
      <c r="L58" s="158"/>
      <c r="M58" s="158">
        <f>'将来負担比率（分子）の構造'!L$50</f>
        <v>24551</v>
      </c>
      <c r="N58" s="158"/>
      <c r="O58" s="158"/>
      <c r="P58" s="158">
        <f>'将来負担比率（分子）の構造'!M$50</f>
        <v>25790</v>
      </c>
    </row>
    <row r="59" spans="1:16" x14ac:dyDescent="0.15">
      <c r="A59" s="158" t="s">
        <v>41</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40</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38</v>
      </c>
      <c r="B61" s="158">
        <f>'将来負担比率（分子）の構造'!I$46</f>
        <v>3</v>
      </c>
      <c r="C61" s="158"/>
      <c r="D61" s="158"/>
      <c r="E61" s="158">
        <f>'将来負担比率（分子）の構造'!J$46</f>
        <v>3</v>
      </c>
      <c r="F61" s="158"/>
      <c r="G61" s="158"/>
      <c r="H61" s="158">
        <f>'将来負担比率（分子）の構造'!K$46</f>
        <v>2</v>
      </c>
      <c r="I61" s="158"/>
      <c r="J61" s="158"/>
      <c r="K61" s="158">
        <f>'将来負担比率（分子）の構造'!L$46</f>
        <v>0</v>
      </c>
      <c r="L61" s="158"/>
      <c r="M61" s="158"/>
      <c r="N61" s="158">
        <f>'将来負担比率（分子）の構造'!M$46</f>
        <v>5</v>
      </c>
      <c r="O61" s="158"/>
      <c r="P61" s="158"/>
    </row>
    <row r="62" spans="1:16" x14ac:dyDescent="0.15">
      <c r="A62" s="158" t="s">
        <v>37</v>
      </c>
      <c r="B62" s="158">
        <f>'将来負担比率（分子）の構造'!I$45</f>
        <v>15080</v>
      </c>
      <c r="C62" s="158"/>
      <c r="D62" s="158"/>
      <c r="E62" s="158">
        <f>'将来負担比率（分子）の構造'!J$45</f>
        <v>14853</v>
      </c>
      <c r="F62" s="158"/>
      <c r="G62" s="158"/>
      <c r="H62" s="158">
        <f>'将来負担比率（分子）の構造'!K$45</f>
        <v>14214</v>
      </c>
      <c r="I62" s="158"/>
      <c r="J62" s="158"/>
      <c r="K62" s="158">
        <f>'将来負担比率（分子）の構造'!L$45</f>
        <v>13543</v>
      </c>
      <c r="L62" s="158"/>
      <c r="M62" s="158"/>
      <c r="N62" s="158">
        <f>'将来負担比率（分子）の構造'!M$45</f>
        <v>13121</v>
      </c>
      <c r="O62" s="158"/>
      <c r="P62" s="158"/>
    </row>
    <row r="63" spans="1:16" x14ac:dyDescent="0.15">
      <c r="A63" s="158" t="s">
        <v>36</v>
      </c>
      <c r="B63" s="158">
        <f>'将来負担比率（分子）の構造'!I$44</f>
        <v>5371</v>
      </c>
      <c r="C63" s="158"/>
      <c r="D63" s="158"/>
      <c r="E63" s="158">
        <f>'将来負担比率（分子）の構造'!J$44</f>
        <v>4815</v>
      </c>
      <c r="F63" s="158"/>
      <c r="G63" s="158"/>
      <c r="H63" s="158">
        <f>'将来負担比率（分子）の構造'!K$44</f>
        <v>4714</v>
      </c>
      <c r="I63" s="158"/>
      <c r="J63" s="158"/>
      <c r="K63" s="158">
        <f>'将来負担比率（分子）の構造'!L$44</f>
        <v>4377</v>
      </c>
      <c r="L63" s="158"/>
      <c r="M63" s="158"/>
      <c r="N63" s="158">
        <f>'将来負担比率（分子）の構造'!M$44</f>
        <v>3892</v>
      </c>
      <c r="O63" s="158"/>
      <c r="P63" s="158"/>
    </row>
    <row r="64" spans="1:16" x14ac:dyDescent="0.15">
      <c r="A64" s="158" t="s">
        <v>35</v>
      </c>
      <c r="B64" s="158">
        <f>'将来負担比率（分子）の構造'!I$43</f>
        <v>7462</v>
      </c>
      <c r="C64" s="158"/>
      <c r="D64" s="158"/>
      <c r="E64" s="158">
        <f>'将来負担比率（分子）の構造'!J$43</f>
        <v>7242</v>
      </c>
      <c r="F64" s="158"/>
      <c r="G64" s="158"/>
      <c r="H64" s="158">
        <f>'将来負担比率（分子）の構造'!K$43</f>
        <v>6912</v>
      </c>
      <c r="I64" s="158"/>
      <c r="J64" s="158"/>
      <c r="K64" s="158">
        <f>'将来負担比率（分子）の構造'!L$43</f>
        <v>7004</v>
      </c>
      <c r="L64" s="158"/>
      <c r="M64" s="158"/>
      <c r="N64" s="158">
        <f>'将来負担比率（分子）の構造'!M$43</f>
        <v>6258</v>
      </c>
      <c r="O64" s="158"/>
      <c r="P64" s="158"/>
    </row>
    <row r="65" spans="1:16" x14ac:dyDescent="0.15">
      <c r="A65" s="158" t="s">
        <v>34</v>
      </c>
      <c r="B65" s="158">
        <f>'将来負担比率（分子）の構造'!I$42</f>
        <v>890</v>
      </c>
      <c r="C65" s="158"/>
      <c r="D65" s="158"/>
      <c r="E65" s="158">
        <f>'将来負担比率（分子）の構造'!J$42</f>
        <v>669</v>
      </c>
      <c r="F65" s="158"/>
      <c r="G65" s="158"/>
      <c r="H65" s="158">
        <f>'将来負担比率（分子）の構造'!K$42</f>
        <v>471</v>
      </c>
      <c r="I65" s="158"/>
      <c r="J65" s="158"/>
      <c r="K65" s="158">
        <f>'将来負担比率（分子）の構造'!L$42</f>
        <v>297</v>
      </c>
      <c r="L65" s="158"/>
      <c r="M65" s="158"/>
      <c r="N65" s="158">
        <f>'将来負担比率（分子）の構造'!M$42</f>
        <v>161</v>
      </c>
      <c r="O65" s="158"/>
      <c r="P65" s="158"/>
    </row>
    <row r="66" spans="1:16" x14ac:dyDescent="0.15">
      <c r="A66" s="158" t="s">
        <v>33</v>
      </c>
      <c r="B66" s="158">
        <f>'将来負担比率（分子）の構造'!I$41</f>
        <v>134136</v>
      </c>
      <c r="C66" s="158"/>
      <c r="D66" s="158"/>
      <c r="E66" s="158">
        <f>'将来負担比率（分子）の構造'!J$41</f>
        <v>133436</v>
      </c>
      <c r="F66" s="158"/>
      <c r="G66" s="158"/>
      <c r="H66" s="158">
        <f>'将来負担比率（分子）の構造'!K$41</f>
        <v>136123</v>
      </c>
      <c r="I66" s="158"/>
      <c r="J66" s="158"/>
      <c r="K66" s="158">
        <f>'将来負担比率（分子）の構造'!L$41</f>
        <v>137114</v>
      </c>
      <c r="L66" s="158"/>
      <c r="M66" s="158"/>
      <c r="N66" s="158">
        <f>'将来負担比率（分子）の構造'!M$41</f>
        <v>133174</v>
      </c>
      <c r="O66" s="158"/>
      <c r="P66" s="158"/>
    </row>
    <row r="67" spans="1:16" x14ac:dyDescent="0.15">
      <c r="A67" s="158" t="s">
        <v>76</v>
      </c>
      <c r="B67" s="158" t="e">
        <f>NA()</f>
        <v>#N/A</v>
      </c>
      <c r="C67" s="158">
        <f>IF(ISNUMBER('将来負担比率（分子）の構造'!I$53), IF('将来負担比率（分子）の構造'!I$53 &lt; 0, 0, '将来負担比率（分子）の構造'!I$53), NA())</f>
        <v>46343</v>
      </c>
      <c r="D67" s="158" t="e">
        <f>NA()</f>
        <v>#N/A</v>
      </c>
      <c r="E67" s="158" t="e">
        <f>NA()</f>
        <v>#N/A</v>
      </c>
      <c r="F67" s="158">
        <f>IF(ISNUMBER('将来負担比率（分子）の構造'!J$53), IF('将来負担比率（分子）の構造'!J$53 &lt; 0, 0, '将来負担比率（分子）の構造'!J$53), NA())</f>
        <v>41064</v>
      </c>
      <c r="G67" s="158" t="e">
        <f>NA()</f>
        <v>#N/A</v>
      </c>
      <c r="H67" s="158" t="e">
        <f>NA()</f>
        <v>#N/A</v>
      </c>
      <c r="I67" s="158">
        <f>IF(ISNUMBER('将来負担比率（分子）の構造'!K$53), IF('将来負担比率（分子）の構造'!K$53 &lt; 0, 0, '将来負担比率（分子）の構造'!K$53), NA())</f>
        <v>42521</v>
      </c>
      <c r="J67" s="158" t="e">
        <f>NA()</f>
        <v>#N/A</v>
      </c>
      <c r="K67" s="158" t="e">
        <f>NA()</f>
        <v>#N/A</v>
      </c>
      <c r="L67" s="158">
        <f>IF(ISNUMBER('将来負担比率（分子）の構造'!L$53), IF('将来負担比率（分子）の構造'!L$53 &lt; 0, 0, '将来負担比率（分子）の構造'!L$53), NA())</f>
        <v>35590</v>
      </c>
      <c r="M67" s="158" t="e">
        <f>NA()</f>
        <v>#N/A</v>
      </c>
      <c r="N67" s="158" t="e">
        <f>NA()</f>
        <v>#N/A</v>
      </c>
      <c r="O67" s="158">
        <f>IF(ISNUMBER('将来負担比率（分子）の構造'!M$53), IF('将来負担比率（分子）の構造'!M$53 &lt; 0, 0, '将来負担比率（分子）の構造'!M$53), NA())</f>
        <v>30578</v>
      </c>
      <c r="P67" s="158" t="e">
        <f>NA()</f>
        <v>#N/A</v>
      </c>
    </row>
    <row r="70" spans="1:16" x14ac:dyDescent="0.15">
      <c r="A70" s="160" t="s">
        <v>77</v>
      </c>
      <c r="B70" s="160"/>
      <c r="C70" s="160"/>
      <c r="D70" s="160"/>
      <c r="E70" s="160"/>
      <c r="F70" s="160"/>
    </row>
    <row r="71" spans="1:16" x14ac:dyDescent="0.15">
      <c r="A71" s="161"/>
      <c r="B71" s="161" t="e">
        <f>#REF!</f>
        <v>#REF!</v>
      </c>
      <c r="C71" s="161" t="e">
        <f>#REF!</f>
        <v>#REF!</v>
      </c>
      <c r="D71" s="161" t="e">
        <f>#REF!</f>
        <v>#REF!</v>
      </c>
    </row>
    <row r="72" spans="1:16" x14ac:dyDescent="0.15">
      <c r="A72" s="161" t="s">
        <v>78</v>
      </c>
      <c r="B72" s="162" t="e">
        <f>#REF!</f>
        <v>#REF!</v>
      </c>
      <c r="C72" s="162" t="e">
        <f>#REF!</f>
        <v>#REF!</v>
      </c>
      <c r="D72" s="162" t="e">
        <f>#REF!</f>
        <v>#REF!</v>
      </c>
    </row>
    <row r="73" spans="1:16" x14ac:dyDescent="0.15">
      <c r="A73" s="161" t="s">
        <v>79</v>
      </c>
      <c r="B73" s="162" t="e">
        <f>#REF!</f>
        <v>#REF!</v>
      </c>
      <c r="C73" s="162" t="e">
        <f>#REF!</f>
        <v>#REF!</v>
      </c>
      <c r="D73" s="162" t="e">
        <f>#REF!</f>
        <v>#REF!</v>
      </c>
    </row>
    <row r="74" spans="1:16" x14ac:dyDescent="0.15">
      <c r="A74" s="161" t="s">
        <v>80</v>
      </c>
      <c r="B74" s="162" t="e">
        <f>#REF!</f>
        <v>#REF!</v>
      </c>
      <c r="C74" s="162" t="e">
        <f>#REF!</f>
        <v>#REF!</v>
      </c>
      <c r="D74" s="162" t="e">
        <f>#REF!</f>
        <v>#REF!</v>
      </c>
    </row>
  </sheetData>
  <sheetProtection algorithmName="SHA-512" hashValue="FmFM1bzkZDA/kEjAQDTKqPHf0rxSN7Tlh4b/ObSyxeQwGD+wCDhfRruQwdp9vYlynGUXEShXzbbG90KA3zP+xQ==" saltValue="cy0iokWNBwiweazjvUZ0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197" customWidth="1"/>
    <col min="2" max="2" width="2.375" style="197" customWidth="1"/>
    <col min="3" max="16" width="2.625" style="197" customWidth="1"/>
    <col min="17" max="17" width="2.375" style="197" customWidth="1"/>
    <col min="18" max="95" width="1.625" style="197" customWidth="1"/>
    <col min="96" max="133" width="1.625" style="209" customWidth="1"/>
    <col min="134" max="143" width="1.625" style="197" customWidth="1"/>
    <col min="144" max="16384" width="0" style="197" hidden="1"/>
  </cols>
  <sheetData>
    <row r="1" spans="2:143" ht="22.5" customHeight="1" thickBot="1" x14ac:dyDescent="0.2">
      <c r="B1" s="195"/>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602" t="s">
        <v>213</v>
      </c>
      <c r="DI1" s="603"/>
      <c r="DJ1" s="603"/>
      <c r="DK1" s="603"/>
      <c r="DL1" s="603"/>
      <c r="DM1" s="603"/>
      <c r="DN1" s="604"/>
      <c r="DO1" s="197"/>
      <c r="DP1" s="602" t="s">
        <v>214</v>
      </c>
      <c r="DQ1" s="603"/>
      <c r="DR1" s="603"/>
      <c r="DS1" s="603"/>
      <c r="DT1" s="603"/>
      <c r="DU1" s="603"/>
      <c r="DV1" s="603"/>
      <c r="DW1" s="603"/>
      <c r="DX1" s="603"/>
      <c r="DY1" s="603"/>
      <c r="DZ1" s="603"/>
      <c r="EA1" s="603"/>
      <c r="EB1" s="603"/>
      <c r="EC1" s="604"/>
      <c r="ED1" s="196"/>
      <c r="EE1" s="196"/>
      <c r="EF1" s="196"/>
      <c r="EG1" s="196"/>
      <c r="EH1" s="196"/>
      <c r="EI1" s="196"/>
      <c r="EJ1" s="196"/>
      <c r="EK1" s="196"/>
      <c r="EL1" s="196"/>
      <c r="EM1" s="196"/>
    </row>
    <row r="2" spans="2:143" ht="22.5" customHeight="1" x14ac:dyDescent="0.15">
      <c r="B2" s="198" t="s">
        <v>215</v>
      </c>
      <c r="R2" s="199"/>
      <c r="S2" s="199"/>
      <c r="T2" s="199"/>
      <c r="U2" s="199"/>
      <c r="V2" s="199"/>
      <c r="W2" s="199"/>
      <c r="X2" s="199"/>
      <c r="Y2" s="199"/>
      <c r="Z2" s="199"/>
      <c r="AA2" s="199"/>
      <c r="AB2" s="199"/>
      <c r="AC2" s="199"/>
      <c r="AE2" s="200"/>
      <c r="AF2" s="200"/>
      <c r="AG2" s="200"/>
      <c r="AH2" s="200"/>
      <c r="AI2" s="200"/>
      <c r="AJ2" s="199"/>
      <c r="AK2" s="199"/>
      <c r="AL2" s="199"/>
      <c r="AM2" s="199"/>
      <c r="AN2" s="199"/>
      <c r="AO2" s="199"/>
      <c r="AP2" s="199"/>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54048320</v>
      </c>
      <c r="S5" s="613"/>
      <c r="T5" s="613"/>
      <c r="U5" s="613"/>
      <c r="V5" s="613"/>
      <c r="W5" s="613"/>
      <c r="X5" s="613"/>
      <c r="Y5" s="614"/>
      <c r="Z5" s="615">
        <v>28.9</v>
      </c>
      <c r="AA5" s="615"/>
      <c r="AB5" s="615"/>
      <c r="AC5" s="615"/>
      <c r="AD5" s="616">
        <v>54048320</v>
      </c>
      <c r="AE5" s="616"/>
      <c r="AF5" s="616"/>
      <c r="AG5" s="616"/>
      <c r="AH5" s="616"/>
      <c r="AI5" s="616"/>
      <c r="AJ5" s="616"/>
      <c r="AK5" s="616"/>
      <c r="AL5" s="617">
        <v>73.099999999999994</v>
      </c>
      <c r="AM5" s="618"/>
      <c r="AN5" s="618"/>
      <c r="AO5" s="619"/>
      <c r="AP5" s="609" t="s">
        <v>227</v>
      </c>
      <c r="AQ5" s="610"/>
      <c r="AR5" s="610"/>
      <c r="AS5" s="610"/>
      <c r="AT5" s="610"/>
      <c r="AU5" s="610"/>
      <c r="AV5" s="610"/>
      <c r="AW5" s="610"/>
      <c r="AX5" s="610"/>
      <c r="AY5" s="610"/>
      <c r="AZ5" s="610"/>
      <c r="BA5" s="610"/>
      <c r="BB5" s="610"/>
      <c r="BC5" s="610"/>
      <c r="BD5" s="610"/>
      <c r="BE5" s="610"/>
      <c r="BF5" s="611"/>
      <c r="BG5" s="623">
        <v>52858880</v>
      </c>
      <c r="BH5" s="624"/>
      <c r="BI5" s="624"/>
      <c r="BJ5" s="624"/>
      <c r="BK5" s="624"/>
      <c r="BL5" s="624"/>
      <c r="BM5" s="624"/>
      <c r="BN5" s="625"/>
      <c r="BO5" s="626">
        <v>97.8</v>
      </c>
      <c r="BP5" s="626"/>
      <c r="BQ5" s="626"/>
      <c r="BR5" s="626"/>
      <c r="BS5" s="627" t="s">
        <v>129</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726437</v>
      </c>
      <c r="S6" s="624"/>
      <c r="T6" s="624"/>
      <c r="U6" s="624"/>
      <c r="V6" s="624"/>
      <c r="W6" s="624"/>
      <c r="X6" s="624"/>
      <c r="Y6" s="625"/>
      <c r="Z6" s="626">
        <v>0.4</v>
      </c>
      <c r="AA6" s="626"/>
      <c r="AB6" s="626"/>
      <c r="AC6" s="626"/>
      <c r="AD6" s="627">
        <v>726437</v>
      </c>
      <c r="AE6" s="627"/>
      <c r="AF6" s="627"/>
      <c r="AG6" s="627"/>
      <c r="AH6" s="627"/>
      <c r="AI6" s="627"/>
      <c r="AJ6" s="627"/>
      <c r="AK6" s="627"/>
      <c r="AL6" s="628">
        <v>1</v>
      </c>
      <c r="AM6" s="629"/>
      <c r="AN6" s="629"/>
      <c r="AO6" s="630"/>
      <c r="AP6" s="620" t="s">
        <v>232</v>
      </c>
      <c r="AQ6" s="621"/>
      <c r="AR6" s="621"/>
      <c r="AS6" s="621"/>
      <c r="AT6" s="621"/>
      <c r="AU6" s="621"/>
      <c r="AV6" s="621"/>
      <c r="AW6" s="621"/>
      <c r="AX6" s="621"/>
      <c r="AY6" s="621"/>
      <c r="AZ6" s="621"/>
      <c r="BA6" s="621"/>
      <c r="BB6" s="621"/>
      <c r="BC6" s="621"/>
      <c r="BD6" s="621"/>
      <c r="BE6" s="621"/>
      <c r="BF6" s="622"/>
      <c r="BG6" s="623">
        <v>52858880</v>
      </c>
      <c r="BH6" s="624"/>
      <c r="BI6" s="624"/>
      <c r="BJ6" s="624"/>
      <c r="BK6" s="624"/>
      <c r="BL6" s="624"/>
      <c r="BM6" s="624"/>
      <c r="BN6" s="625"/>
      <c r="BO6" s="626">
        <v>97.8</v>
      </c>
      <c r="BP6" s="626"/>
      <c r="BQ6" s="626"/>
      <c r="BR6" s="626"/>
      <c r="BS6" s="627" t="s">
        <v>233</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745962</v>
      </c>
      <c r="CS6" s="624"/>
      <c r="CT6" s="624"/>
      <c r="CU6" s="624"/>
      <c r="CV6" s="624"/>
      <c r="CW6" s="624"/>
      <c r="CX6" s="624"/>
      <c r="CY6" s="625"/>
      <c r="CZ6" s="617">
        <v>0.4</v>
      </c>
      <c r="DA6" s="618"/>
      <c r="DB6" s="618"/>
      <c r="DC6" s="634"/>
      <c r="DD6" s="632" t="s">
        <v>129</v>
      </c>
      <c r="DE6" s="624"/>
      <c r="DF6" s="624"/>
      <c r="DG6" s="624"/>
      <c r="DH6" s="624"/>
      <c r="DI6" s="624"/>
      <c r="DJ6" s="624"/>
      <c r="DK6" s="624"/>
      <c r="DL6" s="624"/>
      <c r="DM6" s="624"/>
      <c r="DN6" s="624"/>
      <c r="DO6" s="624"/>
      <c r="DP6" s="625"/>
      <c r="DQ6" s="632">
        <v>745901</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9116</v>
      </c>
      <c r="S7" s="624"/>
      <c r="T7" s="624"/>
      <c r="U7" s="624"/>
      <c r="V7" s="624"/>
      <c r="W7" s="624"/>
      <c r="X7" s="624"/>
      <c r="Y7" s="625"/>
      <c r="Z7" s="626">
        <v>0</v>
      </c>
      <c r="AA7" s="626"/>
      <c r="AB7" s="626"/>
      <c r="AC7" s="626"/>
      <c r="AD7" s="627">
        <v>9116</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20834883</v>
      </c>
      <c r="BH7" s="624"/>
      <c r="BI7" s="624"/>
      <c r="BJ7" s="624"/>
      <c r="BK7" s="624"/>
      <c r="BL7" s="624"/>
      <c r="BM7" s="624"/>
      <c r="BN7" s="625"/>
      <c r="BO7" s="626">
        <v>38.5</v>
      </c>
      <c r="BP7" s="626"/>
      <c r="BQ7" s="626"/>
      <c r="BR7" s="626"/>
      <c r="BS7" s="627" t="s">
        <v>138</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18539648</v>
      </c>
      <c r="CS7" s="624"/>
      <c r="CT7" s="624"/>
      <c r="CU7" s="624"/>
      <c r="CV7" s="624"/>
      <c r="CW7" s="624"/>
      <c r="CX7" s="624"/>
      <c r="CY7" s="625"/>
      <c r="CZ7" s="626">
        <v>10.4</v>
      </c>
      <c r="DA7" s="626"/>
      <c r="DB7" s="626"/>
      <c r="DC7" s="626"/>
      <c r="DD7" s="632">
        <v>1609302</v>
      </c>
      <c r="DE7" s="624"/>
      <c r="DF7" s="624"/>
      <c r="DG7" s="624"/>
      <c r="DH7" s="624"/>
      <c r="DI7" s="624"/>
      <c r="DJ7" s="624"/>
      <c r="DK7" s="624"/>
      <c r="DL7" s="624"/>
      <c r="DM7" s="624"/>
      <c r="DN7" s="624"/>
      <c r="DO7" s="624"/>
      <c r="DP7" s="625"/>
      <c r="DQ7" s="632">
        <v>14943472</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79892</v>
      </c>
      <c r="S8" s="624"/>
      <c r="T8" s="624"/>
      <c r="U8" s="624"/>
      <c r="V8" s="624"/>
      <c r="W8" s="624"/>
      <c r="X8" s="624"/>
      <c r="Y8" s="625"/>
      <c r="Z8" s="626">
        <v>0</v>
      </c>
      <c r="AA8" s="626"/>
      <c r="AB8" s="626"/>
      <c r="AC8" s="626"/>
      <c r="AD8" s="627">
        <v>79892</v>
      </c>
      <c r="AE8" s="627"/>
      <c r="AF8" s="627"/>
      <c r="AG8" s="627"/>
      <c r="AH8" s="627"/>
      <c r="AI8" s="627"/>
      <c r="AJ8" s="627"/>
      <c r="AK8" s="627"/>
      <c r="AL8" s="628">
        <v>0.1</v>
      </c>
      <c r="AM8" s="629"/>
      <c r="AN8" s="629"/>
      <c r="AO8" s="630"/>
      <c r="AP8" s="620" t="s">
        <v>239</v>
      </c>
      <c r="AQ8" s="621"/>
      <c r="AR8" s="621"/>
      <c r="AS8" s="621"/>
      <c r="AT8" s="621"/>
      <c r="AU8" s="621"/>
      <c r="AV8" s="621"/>
      <c r="AW8" s="621"/>
      <c r="AX8" s="621"/>
      <c r="AY8" s="621"/>
      <c r="AZ8" s="621"/>
      <c r="BA8" s="621"/>
      <c r="BB8" s="621"/>
      <c r="BC8" s="621"/>
      <c r="BD8" s="621"/>
      <c r="BE8" s="621"/>
      <c r="BF8" s="622"/>
      <c r="BG8" s="623">
        <v>513740</v>
      </c>
      <c r="BH8" s="624"/>
      <c r="BI8" s="624"/>
      <c r="BJ8" s="624"/>
      <c r="BK8" s="624"/>
      <c r="BL8" s="624"/>
      <c r="BM8" s="624"/>
      <c r="BN8" s="625"/>
      <c r="BO8" s="626">
        <v>1</v>
      </c>
      <c r="BP8" s="626"/>
      <c r="BQ8" s="626"/>
      <c r="BR8" s="626"/>
      <c r="BS8" s="627" t="s">
        <v>233</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95348167</v>
      </c>
      <c r="CS8" s="624"/>
      <c r="CT8" s="624"/>
      <c r="CU8" s="624"/>
      <c r="CV8" s="624"/>
      <c r="CW8" s="624"/>
      <c r="CX8" s="624"/>
      <c r="CY8" s="625"/>
      <c r="CZ8" s="626">
        <v>53.4</v>
      </c>
      <c r="DA8" s="626"/>
      <c r="DB8" s="626"/>
      <c r="DC8" s="626"/>
      <c r="DD8" s="632">
        <v>895710</v>
      </c>
      <c r="DE8" s="624"/>
      <c r="DF8" s="624"/>
      <c r="DG8" s="624"/>
      <c r="DH8" s="624"/>
      <c r="DI8" s="624"/>
      <c r="DJ8" s="624"/>
      <c r="DK8" s="624"/>
      <c r="DL8" s="624"/>
      <c r="DM8" s="624"/>
      <c r="DN8" s="624"/>
      <c r="DO8" s="624"/>
      <c r="DP8" s="625"/>
      <c r="DQ8" s="632">
        <v>37021151</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76507</v>
      </c>
      <c r="S9" s="624"/>
      <c r="T9" s="624"/>
      <c r="U9" s="624"/>
      <c r="V9" s="624"/>
      <c r="W9" s="624"/>
      <c r="X9" s="624"/>
      <c r="Y9" s="625"/>
      <c r="Z9" s="626">
        <v>0</v>
      </c>
      <c r="AA9" s="626"/>
      <c r="AB9" s="626"/>
      <c r="AC9" s="626"/>
      <c r="AD9" s="627">
        <v>76507</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16435969</v>
      </c>
      <c r="BH9" s="624"/>
      <c r="BI9" s="624"/>
      <c r="BJ9" s="624"/>
      <c r="BK9" s="624"/>
      <c r="BL9" s="624"/>
      <c r="BM9" s="624"/>
      <c r="BN9" s="625"/>
      <c r="BO9" s="626">
        <v>30.4</v>
      </c>
      <c r="BP9" s="626"/>
      <c r="BQ9" s="626"/>
      <c r="BR9" s="626"/>
      <c r="BS9" s="627" t="s">
        <v>243</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13260521</v>
      </c>
      <c r="CS9" s="624"/>
      <c r="CT9" s="624"/>
      <c r="CU9" s="624"/>
      <c r="CV9" s="624"/>
      <c r="CW9" s="624"/>
      <c r="CX9" s="624"/>
      <c r="CY9" s="625"/>
      <c r="CZ9" s="626">
        <v>7.4</v>
      </c>
      <c r="DA9" s="626"/>
      <c r="DB9" s="626"/>
      <c r="DC9" s="626"/>
      <c r="DD9" s="632">
        <v>17391</v>
      </c>
      <c r="DE9" s="624"/>
      <c r="DF9" s="624"/>
      <c r="DG9" s="624"/>
      <c r="DH9" s="624"/>
      <c r="DI9" s="624"/>
      <c r="DJ9" s="624"/>
      <c r="DK9" s="624"/>
      <c r="DL9" s="624"/>
      <c r="DM9" s="624"/>
      <c r="DN9" s="624"/>
      <c r="DO9" s="624"/>
      <c r="DP9" s="625"/>
      <c r="DQ9" s="632">
        <v>8088945</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233</v>
      </c>
      <c r="S10" s="624"/>
      <c r="T10" s="624"/>
      <c r="U10" s="624"/>
      <c r="V10" s="624"/>
      <c r="W10" s="624"/>
      <c r="X10" s="624"/>
      <c r="Y10" s="625"/>
      <c r="Z10" s="626" t="s">
        <v>138</v>
      </c>
      <c r="AA10" s="626"/>
      <c r="AB10" s="626"/>
      <c r="AC10" s="626"/>
      <c r="AD10" s="627" t="s">
        <v>129</v>
      </c>
      <c r="AE10" s="627"/>
      <c r="AF10" s="627"/>
      <c r="AG10" s="627"/>
      <c r="AH10" s="627"/>
      <c r="AI10" s="627"/>
      <c r="AJ10" s="627"/>
      <c r="AK10" s="627"/>
      <c r="AL10" s="628" t="s">
        <v>138</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1313228</v>
      </c>
      <c r="BH10" s="624"/>
      <c r="BI10" s="624"/>
      <c r="BJ10" s="624"/>
      <c r="BK10" s="624"/>
      <c r="BL10" s="624"/>
      <c r="BM10" s="624"/>
      <c r="BN10" s="625"/>
      <c r="BO10" s="626">
        <v>2.4</v>
      </c>
      <c r="BP10" s="626"/>
      <c r="BQ10" s="626"/>
      <c r="BR10" s="626"/>
      <c r="BS10" s="627" t="s">
        <v>243</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35220</v>
      </c>
      <c r="CS10" s="624"/>
      <c r="CT10" s="624"/>
      <c r="CU10" s="624"/>
      <c r="CV10" s="624"/>
      <c r="CW10" s="624"/>
      <c r="CX10" s="624"/>
      <c r="CY10" s="625"/>
      <c r="CZ10" s="626">
        <v>0</v>
      </c>
      <c r="DA10" s="626"/>
      <c r="DB10" s="626"/>
      <c r="DC10" s="626"/>
      <c r="DD10" s="632" t="s">
        <v>129</v>
      </c>
      <c r="DE10" s="624"/>
      <c r="DF10" s="624"/>
      <c r="DG10" s="624"/>
      <c r="DH10" s="624"/>
      <c r="DI10" s="624"/>
      <c r="DJ10" s="624"/>
      <c r="DK10" s="624"/>
      <c r="DL10" s="624"/>
      <c r="DM10" s="624"/>
      <c r="DN10" s="624"/>
      <c r="DO10" s="624"/>
      <c r="DP10" s="625"/>
      <c r="DQ10" s="632">
        <v>26437</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7936083</v>
      </c>
      <c r="S11" s="624"/>
      <c r="T11" s="624"/>
      <c r="U11" s="624"/>
      <c r="V11" s="624"/>
      <c r="W11" s="624"/>
      <c r="X11" s="624"/>
      <c r="Y11" s="625"/>
      <c r="Z11" s="628">
        <v>4.2</v>
      </c>
      <c r="AA11" s="629"/>
      <c r="AB11" s="629"/>
      <c r="AC11" s="635"/>
      <c r="AD11" s="632">
        <v>7936083</v>
      </c>
      <c r="AE11" s="624"/>
      <c r="AF11" s="624"/>
      <c r="AG11" s="624"/>
      <c r="AH11" s="624"/>
      <c r="AI11" s="624"/>
      <c r="AJ11" s="624"/>
      <c r="AK11" s="625"/>
      <c r="AL11" s="628">
        <v>10.7</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2571946</v>
      </c>
      <c r="BH11" s="624"/>
      <c r="BI11" s="624"/>
      <c r="BJ11" s="624"/>
      <c r="BK11" s="624"/>
      <c r="BL11" s="624"/>
      <c r="BM11" s="624"/>
      <c r="BN11" s="625"/>
      <c r="BO11" s="626">
        <v>4.8</v>
      </c>
      <c r="BP11" s="626"/>
      <c r="BQ11" s="626"/>
      <c r="BR11" s="626"/>
      <c r="BS11" s="627" t="s">
        <v>129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184167</v>
      </c>
      <c r="CS11" s="624"/>
      <c r="CT11" s="624"/>
      <c r="CU11" s="624"/>
      <c r="CV11" s="624"/>
      <c r="CW11" s="624"/>
      <c r="CX11" s="624"/>
      <c r="CY11" s="625"/>
      <c r="CZ11" s="626">
        <v>0.1</v>
      </c>
      <c r="DA11" s="626"/>
      <c r="DB11" s="626"/>
      <c r="DC11" s="626"/>
      <c r="DD11" s="632">
        <v>33424</v>
      </c>
      <c r="DE11" s="624"/>
      <c r="DF11" s="624"/>
      <c r="DG11" s="624"/>
      <c r="DH11" s="624"/>
      <c r="DI11" s="624"/>
      <c r="DJ11" s="624"/>
      <c r="DK11" s="624"/>
      <c r="DL11" s="624"/>
      <c r="DM11" s="624"/>
      <c r="DN11" s="624"/>
      <c r="DO11" s="624"/>
      <c r="DP11" s="625"/>
      <c r="DQ11" s="632">
        <v>128726</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138</v>
      </c>
      <c r="S12" s="624"/>
      <c r="T12" s="624"/>
      <c r="U12" s="624"/>
      <c r="V12" s="624"/>
      <c r="W12" s="624"/>
      <c r="X12" s="624"/>
      <c r="Y12" s="625"/>
      <c r="Z12" s="626" t="s">
        <v>129</v>
      </c>
      <c r="AA12" s="626"/>
      <c r="AB12" s="626"/>
      <c r="AC12" s="626"/>
      <c r="AD12" s="627" t="s">
        <v>138</v>
      </c>
      <c r="AE12" s="627"/>
      <c r="AF12" s="627"/>
      <c r="AG12" s="627"/>
      <c r="AH12" s="627"/>
      <c r="AI12" s="627"/>
      <c r="AJ12" s="627"/>
      <c r="AK12" s="627"/>
      <c r="AL12" s="628" t="s">
        <v>243</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26606162</v>
      </c>
      <c r="BH12" s="624"/>
      <c r="BI12" s="624"/>
      <c r="BJ12" s="624"/>
      <c r="BK12" s="624"/>
      <c r="BL12" s="624"/>
      <c r="BM12" s="624"/>
      <c r="BN12" s="625"/>
      <c r="BO12" s="626">
        <v>49.2</v>
      </c>
      <c r="BP12" s="626"/>
      <c r="BQ12" s="626"/>
      <c r="BR12" s="626"/>
      <c r="BS12" s="627" t="s">
        <v>129</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3811966</v>
      </c>
      <c r="CS12" s="624"/>
      <c r="CT12" s="624"/>
      <c r="CU12" s="624"/>
      <c r="CV12" s="624"/>
      <c r="CW12" s="624"/>
      <c r="CX12" s="624"/>
      <c r="CY12" s="625"/>
      <c r="CZ12" s="626">
        <v>2.1</v>
      </c>
      <c r="DA12" s="626"/>
      <c r="DB12" s="626"/>
      <c r="DC12" s="626"/>
      <c r="DD12" s="632">
        <v>2344973</v>
      </c>
      <c r="DE12" s="624"/>
      <c r="DF12" s="624"/>
      <c r="DG12" s="624"/>
      <c r="DH12" s="624"/>
      <c r="DI12" s="624"/>
      <c r="DJ12" s="624"/>
      <c r="DK12" s="624"/>
      <c r="DL12" s="624"/>
      <c r="DM12" s="624"/>
      <c r="DN12" s="624"/>
      <c r="DO12" s="624"/>
      <c r="DP12" s="625"/>
      <c r="DQ12" s="632">
        <v>1054537</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138</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24813646</v>
      </c>
      <c r="BH13" s="624"/>
      <c r="BI13" s="624"/>
      <c r="BJ13" s="624"/>
      <c r="BK13" s="624"/>
      <c r="BL13" s="624"/>
      <c r="BM13" s="624"/>
      <c r="BN13" s="625"/>
      <c r="BO13" s="626">
        <v>45.9</v>
      </c>
      <c r="BP13" s="626"/>
      <c r="BQ13" s="626"/>
      <c r="BR13" s="626"/>
      <c r="BS13" s="627" t="s">
        <v>138</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14222793</v>
      </c>
      <c r="CS13" s="624"/>
      <c r="CT13" s="624"/>
      <c r="CU13" s="624"/>
      <c r="CV13" s="624"/>
      <c r="CW13" s="624"/>
      <c r="CX13" s="624"/>
      <c r="CY13" s="625"/>
      <c r="CZ13" s="626">
        <v>8</v>
      </c>
      <c r="DA13" s="626"/>
      <c r="DB13" s="626"/>
      <c r="DC13" s="626"/>
      <c r="DD13" s="632">
        <v>9097518</v>
      </c>
      <c r="DE13" s="624"/>
      <c r="DF13" s="624"/>
      <c r="DG13" s="624"/>
      <c r="DH13" s="624"/>
      <c r="DI13" s="624"/>
      <c r="DJ13" s="624"/>
      <c r="DK13" s="624"/>
      <c r="DL13" s="624"/>
      <c r="DM13" s="624"/>
      <c r="DN13" s="624"/>
      <c r="DO13" s="624"/>
      <c r="DP13" s="625"/>
      <c r="DQ13" s="632">
        <v>4337964</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489</v>
      </c>
      <c r="S14" s="624"/>
      <c r="T14" s="624"/>
      <c r="U14" s="624"/>
      <c r="V14" s="624"/>
      <c r="W14" s="624"/>
      <c r="X14" s="624"/>
      <c r="Y14" s="625"/>
      <c r="Z14" s="626">
        <v>0</v>
      </c>
      <c r="AA14" s="626"/>
      <c r="AB14" s="626"/>
      <c r="AC14" s="626"/>
      <c r="AD14" s="627">
        <v>489</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852164</v>
      </c>
      <c r="BH14" s="624"/>
      <c r="BI14" s="624"/>
      <c r="BJ14" s="624"/>
      <c r="BK14" s="624"/>
      <c r="BL14" s="624"/>
      <c r="BM14" s="624"/>
      <c r="BN14" s="625"/>
      <c r="BO14" s="626">
        <v>1.6</v>
      </c>
      <c r="BP14" s="626"/>
      <c r="BQ14" s="626"/>
      <c r="BR14" s="626"/>
      <c r="BS14" s="627" t="s">
        <v>233</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3112575</v>
      </c>
      <c r="CS14" s="624"/>
      <c r="CT14" s="624"/>
      <c r="CU14" s="624"/>
      <c r="CV14" s="624"/>
      <c r="CW14" s="624"/>
      <c r="CX14" s="624"/>
      <c r="CY14" s="625"/>
      <c r="CZ14" s="626">
        <v>1.7</v>
      </c>
      <c r="DA14" s="626"/>
      <c r="DB14" s="626"/>
      <c r="DC14" s="626"/>
      <c r="DD14" s="632">
        <v>356140</v>
      </c>
      <c r="DE14" s="624"/>
      <c r="DF14" s="624"/>
      <c r="DG14" s="624"/>
      <c r="DH14" s="624"/>
      <c r="DI14" s="624"/>
      <c r="DJ14" s="624"/>
      <c r="DK14" s="624"/>
      <c r="DL14" s="624"/>
      <c r="DM14" s="624"/>
      <c r="DN14" s="624"/>
      <c r="DO14" s="624"/>
      <c r="DP14" s="625"/>
      <c r="DQ14" s="632">
        <v>2845694</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233</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138</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4565671</v>
      </c>
      <c r="BH15" s="624"/>
      <c r="BI15" s="624"/>
      <c r="BJ15" s="624"/>
      <c r="BK15" s="624"/>
      <c r="BL15" s="624"/>
      <c r="BM15" s="624"/>
      <c r="BN15" s="625"/>
      <c r="BO15" s="626">
        <v>8.4</v>
      </c>
      <c r="BP15" s="626"/>
      <c r="BQ15" s="626"/>
      <c r="BR15" s="626"/>
      <c r="BS15" s="627" t="s">
        <v>129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16326612</v>
      </c>
      <c r="CS15" s="624"/>
      <c r="CT15" s="624"/>
      <c r="CU15" s="624"/>
      <c r="CV15" s="624"/>
      <c r="CW15" s="624"/>
      <c r="CX15" s="624"/>
      <c r="CY15" s="625"/>
      <c r="CZ15" s="626">
        <v>9.1</v>
      </c>
      <c r="DA15" s="626"/>
      <c r="DB15" s="626"/>
      <c r="DC15" s="626"/>
      <c r="DD15" s="632">
        <v>6796472</v>
      </c>
      <c r="DE15" s="624"/>
      <c r="DF15" s="624"/>
      <c r="DG15" s="624"/>
      <c r="DH15" s="624"/>
      <c r="DI15" s="624"/>
      <c r="DJ15" s="624"/>
      <c r="DK15" s="624"/>
      <c r="DL15" s="624"/>
      <c r="DM15" s="624"/>
      <c r="DN15" s="624"/>
      <c r="DO15" s="624"/>
      <c r="DP15" s="625"/>
      <c r="DQ15" s="632">
        <v>9623380</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45332</v>
      </c>
      <c r="S16" s="624"/>
      <c r="T16" s="624"/>
      <c r="U16" s="624"/>
      <c r="V16" s="624"/>
      <c r="W16" s="624"/>
      <c r="X16" s="624"/>
      <c r="Y16" s="625"/>
      <c r="Z16" s="626">
        <v>0</v>
      </c>
      <c r="AA16" s="626"/>
      <c r="AB16" s="626"/>
      <c r="AC16" s="626"/>
      <c r="AD16" s="627">
        <v>45332</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233</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243</v>
      </c>
      <c r="CS16" s="624"/>
      <c r="CT16" s="624"/>
      <c r="CU16" s="624"/>
      <c r="CV16" s="624"/>
      <c r="CW16" s="624"/>
      <c r="CX16" s="624"/>
      <c r="CY16" s="625"/>
      <c r="CZ16" s="626" t="s">
        <v>129</v>
      </c>
      <c r="DA16" s="626"/>
      <c r="DB16" s="626"/>
      <c r="DC16" s="626"/>
      <c r="DD16" s="632" t="s">
        <v>129</v>
      </c>
      <c r="DE16" s="624"/>
      <c r="DF16" s="624"/>
      <c r="DG16" s="624"/>
      <c r="DH16" s="624"/>
      <c r="DI16" s="624"/>
      <c r="DJ16" s="624"/>
      <c r="DK16" s="624"/>
      <c r="DL16" s="624"/>
      <c r="DM16" s="624"/>
      <c r="DN16" s="624"/>
      <c r="DO16" s="624"/>
      <c r="DP16" s="625"/>
      <c r="DQ16" s="632" t="s">
        <v>138</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805701</v>
      </c>
      <c r="S17" s="624"/>
      <c r="T17" s="624"/>
      <c r="U17" s="624"/>
      <c r="V17" s="624"/>
      <c r="W17" s="624"/>
      <c r="X17" s="624"/>
      <c r="Y17" s="625"/>
      <c r="Z17" s="626">
        <v>0.4</v>
      </c>
      <c r="AA17" s="626"/>
      <c r="AB17" s="626"/>
      <c r="AC17" s="626"/>
      <c r="AD17" s="627">
        <v>805701</v>
      </c>
      <c r="AE17" s="627"/>
      <c r="AF17" s="627"/>
      <c r="AG17" s="627"/>
      <c r="AH17" s="627"/>
      <c r="AI17" s="627"/>
      <c r="AJ17" s="627"/>
      <c r="AK17" s="627"/>
      <c r="AL17" s="628">
        <v>1.1000000000000001</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233</v>
      </c>
      <c r="BH17" s="624"/>
      <c r="BI17" s="624"/>
      <c r="BJ17" s="624"/>
      <c r="BK17" s="624"/>
      <c r="BL17" s="624"/>
      <c r="BM17" s="624"/>
      <c r="BN17" s="625"/>
      <c r="BO17" s="626" t="s">
        <v>233</v>
      </c>
      <c r="BP17" s="626"/>
      <c r="BQ17" s="626"/>
      <c r="BR17" s="626"/>
      <c r="BS17" s="627" t="s">
        <v>138</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12959415</v>
      </c>
      <c r="CS17" s="624"/>
      <c r="CT17" s="624"/>
      <c r="CU17" s="624"/>
      <c r="CV17" s="624"/>
      <c r="CW17" s="624"/>
      <c r="CX17" s="624"/>
      <c r="CY17" s="625"/>
      <c r="CZ17" s="626">
        <v>7.3</v>
      </c>
      <c r="DA17" s="626"/>
      <c r="DB17" s="626"/>
      <c r="DC17" s="626"/>
      <c r="DD17" s="632" t="s">
        <v>129</v>
      </c>
      <c r="DE17" s="624"/>
      <c r="DF17" s="624"/>
      <c r="DG17" s="624"/>
      <c r="DH17" s="624"/>
      <c r="DI17" s="624"/>
      <c r="DJ17" s="624"/>
      <c r="DK17" s="624"/>
      <c r="DL17" s="624"/>
      <c r="DM17" s="624"/>
      <c r="DN17" s="624"/>
      <c r="DO17" s="624"/>
      <c r="DP17" s="625"/>
      <c r="DQ17" s="632">
        <v>11566271</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140254</v>
      </c>
      <c r="S18" s="624"/>
      <c r="T18" s="624"/>
      <c r="U18" s="624"/>
      <c r="V18" s="624"/>
      <c r="W18" s="624"/>
      <c r="X18" s="624"/>
      <c r="Y18" s="625"/>
      <c r="Z18" s="626">
        <v>0.1</v>
      </c>
      <c r="AA18" s="626"/>
      <c r="AB18" s="626"/>
      <c r="AC18" s="626"/>
      <c r="AD18" s="627">
        <v>140254</v>
      </c>
      <c r="AE18" s="627"/>
      <c r="AF18" s="627"/>
      <c r="AG18" s="627"/>
      <c r="AH18" s="627"/>
      <c r="AI18" s="627"/>
      <c r="AJ18" s="627"/>
      <c r="AK18" s="627"/>
      <c r="AL18" s="628">
        <v>0.2</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138</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233</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140052</v>
      </c>
      <c r="S19" s="624"/>
      <c r="T19" s="624"/>
      <c r="U19" s="624"/>
      <c r="V19" s="624"/>
      <c r="W19" s="624"/>
      <c r="X19" s="624"/>
      <c r="Y19" s="625"/>
      <c r="Z19" s="626">
        <v>0.1</v>
      </c>
      <c r="AA19" s="626"/>
      <c r="AB19" s="626"/>
      <c r="AC19" s="626"/>
      <c r="AD19" s="627">
        <v>140052</v>
      </c>
      <c r="AE19" s="627"/>
      <c r="AF19" s="627"/>
      <c r="AG19" s="627"/>
      <c r="AH19" s="627"/>
      <c r="AI19" s="627"/>
      <c r="AJ19" s="627"/>
      <c r="AK19" s="627"/>
      <c r="AL19" s="628">
        <v>0.2</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1189440</v>
      </c>
      <c r="BH19" s="624"/>
      <c r="BI19" s="624"/>
      <c r="BJ19" s="624"/>
      <c r="BK19" s="624"/>
      <c r="BL19" s="624"/>
      <c r="BM19" s="624"/>
      <c r="BN19" s="625"/>
      <c r="BO19" s="626">
        <v>2.2000000000000002</v>
      </c>
      <c r="BP19" s="626"/>
      <c r="BQ19" s="626"/>
      <c r="BR19" s="626"/>
      <c r="BS19" s="627" t="s">
        <v>233</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138</v>
      </c>
      <c r="CS19" s="624"/>
      <c r="CT19" s="624"/>
      <c r="CU19" s="624"/>
      <c r="CV19" s="624"/>
      <c r="CW19" s="624"/>
      <c r="CX19" s="624"/>
      <c r="CY19" s="625"/>
      <c r="CZ19" s="626" t="s">
        <v>138</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202</v>
      </c>
      <c r="S20" s="624"/>
      <c r="T20" s="624"/>
      <c r="U20" s="624"/>
      <c r="V20" s="624"/>
      <c r="W20" s="624"/>
      <c r="X20" s="624"/>
      <c r="Y20" s="625"/>
      <c r="Z20" s="626">
        <v>0</v>
      </c>
      <c r="AA20" s="626"/>
      <c r="AB20" s="626"/>
      <c r="AC20" s="626"/>
      <c r="AD20" s="627">
        <v>202</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1189440</v>
      </c>
      <c r="BH20" s="624"/>
      <c r="BI20" s="624"/>
      <c r="BJ20" s="624"/>
      <c r="BK20" s="624"/>
      <c r="BL20" s="624"/>
      <c r="BM20" s="624"/>
      <c r="BN20" s="625"/>
      <c r="BO20" s="626">
        <v>2.2000000000000002</v>
      </c>
      <c r="BP20" s="626"/>
      <c r="BQ20" s="626"/>
      <c r="BR20" s="626"/>
      <c r="BS20" s="627" t="s">
        <v>129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178547046</v>
      </c>
      <c r="CS20" s="624"/>
      <c r="CT20" s="624"/>
      <c r="CU20" s="624"/>
      <c r="CV20" s="624"/>
      <c r="CW20" s="624"/>
      <c r="CX20" s="624"/>
      <c r="CY20" s="625"/>
      <c r="CZ20" s="626">
        <v>100</v>
      </c>
      <c r="DA20" s="626"/>
      <c r="DB20" s="626"/>
      <c r="DC20" s="626"/>
      <c r="DD20" s="632">
        <v>21150930</v>
      </c>
      <c r="DE20" s="624"/>
      <c r="DF20" s="624"/>
      <c r="DG20" s="624"/>
      <c r="DH20" s="624"/>
      <c r="DI20" s="624"/>
      <c r="DJ20" s="624"/>
      <c r="DK20" s="624"/>
      <c r="DL20" s="624"/>
      <c r="DM20" s="624"/>
      <c r="DN20" s="624"/>
      <c r="DO20" s="624"/>
      <c r="DP20" s="625"/>
      <c r="DQ20" s="632">
        <v>90382478</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9878818</v>
      </c>
      <c r="S21" s="624"/>
      <c r="T21" s="624"/>
      <c r="U21" s="624"/>
      <c r="V21" s="624"/>
      <c r="W21" s="624"/>
      <c r="X21" s="624"/>
      <c r="Y21" s="625"/>
      <c r="Z21" s="626">
        <v>5.3</v>
      </c>
      <c r="AA21" s="626"/>
      <c r="AB21" s="626"/>
      <c r="AC21" s="626"/>
      <c r="AD21" s="627">
        <v>9089834</v>
      </c>
      <c r="AE21" s="627"/>
      <c r="AF21" s="627"/>
      <c r="AG21" s="627"/>
      <c r="AH21" s="627"/>
      <c r="AI21" s="627"/>
      <c r="AJ21" s="627"/>
      <c r="AK21" s="627"/>
      <c r="AL21" s="628">
        <v>12.3</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29961</v>
      </c>
      <c r="BH21" s="624"/>
      <c r="BI21" s="624"/>
      <c r="BJ21" s="624"/>
      <c r="BK21" s="624"/>
      <c r="BL21" s="624"/>
      <c r="BM21" s="624"/>
      <c r="BN21" s="625"/>
      <c r="BO21" s="626">
        <v>0.1</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9089834</v>
      </c>
      <c r="S22" s="624"/>
      <c r="T22" s="624"/>
      <c r="U22" s="624"/>
      <c r="V22" s="624"/>
      <c r="W22" s="624"/>
      <c r="X22" s="624"/>
      <c r="Y22" s="625"/>
      <c r="Z22" s="626">
        <v>4.9000000000000004</v>
      </c>
      <c r="AA22" s="626"/>
      <c r="AB22" s="626"/>
      <c r="AC22" s="626"/>
      <c r="AD22" s="627">
        <v>9089834</v>
      </c>
      <c r="AE22" s="627"/>
      <c r="AF22" s="627"/>
      <c r="AG22" s="627"/>
      <c r="AH22" s="627"/>
      <c r="AI22" s="627"/>
      <c r="AJ22" s="627"/>
      <c r="AK22" s="627"/>
      <c r="AL22" s="628">
        <v>12.3</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v>1159479</v>
      </c>
      <c r="BH22" s="624"/>
      <c r="BI22" s="624"/>
      <c r="BJ22" s="624"/>
      <c r="BK22" s="624"/>
      <c r="BL22" s="624"/>
      <c r="BM22" s="624"/>
      <c r="BN22" s="625"/>
      <c r="BO22" s="626">
        <v>2.1</v>
      </c>
      <c r="BP22" s="626"/>
      <c r="BQ22" s="626"/>
      <c r="BR22" s="626"/>
      <c r="BS22" s="627" t="s">
        <v>138</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788869</v>
      </c>
      <c r="S23" s="624"/>
      <c r="T23" s="624"/>
      <c r="U23" s="624"/>
      <c r="V23" s="624"/>
      <c r="W23" s="624"/>
      <c r="X23" s="624"/>
      <c r="Y23" s="625"/>
      <c r="Z23" s="626">
        <v>0.4</v>
      </c>
      <c r="AA23" s="626"/>
      <c r="AB23" s="626"/>
      <c r="AC23" s="626"/>
      <c r="AD23" s="627" t="s">
        <v>129</v>
      </c>
      <c r="AE23" s="627"/>
      <c r="AF23" s="627"/>
      <c r="AG23" s="627"/>
      <c r="AH23" s="627"/>
      <c r="AI23" s="627"/>
      <c r="AJ23" s="627"/>
      <c r="AK23" s="627"/>
      <c r="AL23" s="628" t="s">
        <v>129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233</v>
      </c>
      <c r="BH23" s="624"/>
      <c r="BI23" s="624"/>
      <c r="BJ23" s="624"/>
      <c r="BK23" s="624"/>
      <c r="BL23" s="624"/>
      <c r="BM23" s="624"/>
      <c r="BN23" s="625"/>
      <c r="BO23" s="626" t="s">
        <v>233</v>
      </c>
      <c r="BP23" s="626"/>
      <c r="BQ23" s="626"/>
      <c r="BR23" s="626"/>
      <c r="BS23" s="627" t="s">
        <v>129</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115</v>
      </c>
      <c r="S24" s="624"/>
      <c r="T24" s="624"/>
      <c r="U24" s="624"/>
      <c r="V24" s="624"/>
      <c r="W24" s="624"/>
      <c r="X24" s="624"/>
      <c r="Y24" s="625"/>
      <c r="Z24" s="626">
        <v>0</v>
      </c>
      <c r="AA24" s="626"/>
      <c r="AB24" s="626"/>
      <c r="AC24" s="626"/>
      <c r="AD24" s="627" t="s">
        <v>233</v>
      </c>
      <c r="AE24" s="627"/>
      <c r="AF24" s="627"/>
      <c r="AG24" s="627"/>
      <c r="AH24" s="627"/>
      <c r="AI24" s="627"/>
      <c r="AJ24" s="627"/>
      <c r="AK24" s="627"/>
      <c r="AL24" s="628" t="s">
        <v>129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106670691</v>
      </c>
      <c r="CS24" s="613"/>
      <c r="CT24" s="613"/>
      <c r="CU24" s="613"/>
      <c r="CV24" s="613"/>
      <c r="CW24" s="613"/>
      <c r="CX24" s="613"/>
      <c r="CY24" s="614"/>
      <c r="CZ24" s="617">
        <v>59.7</v>
      </c>
      <c r="DA24" s="618"/>
      <c r="DB24" s="618"/>
      <c r="DC24" s="634"/>
      <c r="DD24" s="658">
        <v>50988912</v>
      </c>
      <c r="DE24" s="613"/>
      <c r="DF24" s="613"/>
      <c r="DG24" s="613"/>
      <c r="DH24" s="613"/>
      <c r="DI24" s="613"/>
      <c r="DJ24" s="613"/>
      <c r="DK24" s="614"/>
      <c r="DL24" s="658">
        <v>45392776</v>
      </c>
      <c r="DM24" s="613"/>
      <c r="DN24" s="613"/>
      <c r="DO24" s="613"/>
      <c r="DP24" s="613"/>
      <c r="DQ24" s="613"/>
      <c r="DR24" s="613"/>
      <c r="DS24" s="613"/>
      <c r="DT24" s="613"/>
      <c r="DU24" s="613"/>
      <c r="DV24" s="614"/>
      <c r="DW24" s="617">
        <v>60.4</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73746949</v>
      </c>
      <c r="S25" s="624"/>
      <c r="T25" s="624"/>
      <c r="U25" s="624"/>
      <c r="V25" s="624"/>
      <c r="W25" s="624"/>
      <c r="X25" s="624"/>
      <c r="Y25" s="625"/>
      <c r="Z25" s="626">
        <v>39.4</v>
      </c>
      <c r="AA25" s="626"/>
      <c r="AB25" s="626"/>
      <c r="AC25" s="626"/>
      <c r="AD25" s="627">
        <v>72957965</v>
      </c>
      <c r="AE25" s="627"/>
      <c r="AF25" s="627"/>
      <c r="AG25" s="627"/>
      <c r="AH25" s="627"/>
      <c r="AI25" s="627"/>
      <c r="AJ25" s="627"/>
      <c r="AK25" s="627"/>
      <c r="AL25" s="628">
        <v>98.7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233</v>
      </c>
      <c r="BH25" s="624"/>
      <c r="BI25" s="624"/>
      <c r="BJ25" s="624"/>
      <c r="BK25" s="624"/>
      <c r="BL25" s="624"/>
      <c r="BM25" s="624"/>
      <c r="BN25" s="625"/>
      <c r="BO25" s="626" t="s">
        <v>233</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20358745</v>
      </c>
      <c r="CS25" s="655"/>
      <c r="CT25" s="655"/>
      <c r="CU25" s="655"/>
      <c r="CV25" s="655"/>
      <c r="CW25" s="655"/>
      <c r="CX25" s="655"/>
      <c r="CY25" s="656"/>
      <c r="CZ25" s="628">
        <v>11.4</v>
      </c>
      <c r="DA25" s="653"/>
      <c r="DB25" s="653"/>
      <c r="DC25" s="657"/>
      <c r="DD25" s="632">
        <v>18621372</v>
      </c>
      <c r="DE25" s="655"/>
      <c r="DF25" s="655"/>
      <c r="DG25" s="655"/>
      <c r="DH25" s="655"/>
      <c r="DI25" s="655"/>
      <c r="DJ25" s="655"/>
      <c r="DK25" s="656"/>
      <c r="DL25" s="632">
        <v>17832161</v>
      </c>
      <c r="DM25" s="655"/>
      <c r="DN25" s="655"/>
      <c r="DO25" s="655"/>
      <c r="DP25" s="655"/>
      <c r="DQ25" s="655"/>
      <c r="DR25" s="655"/>
      <c r="DS25" s="655"/>
      <c r="DT25" s="655"/>
      <c r="DU25" s="655"/>
      <c r="DV25" s="656"/>
      <c r="DW25" s="628">
        <v>23.7</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31334</v>
      </c>
      <c r="S26" s="624"/>
      <c r="T26" s="624"/>
      <c r="U26" s="624"/>
      <c r="V26" s="624"/>
      <c r="W26" s="624"/>
      <c r="X26" s="624"/>
      <c r="Y26" s="625"/>
      <c r="Z26" s="626">
        <v>0</v>
      </c>
      <c r="AA26" s="626"/>
      <c r="AB26" s="626"/>
      <c r="AC26" s="626"/>
      <c r="AD26" s="627">
        <v>31334</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138</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12010190</v>
      </c>
      <c r="CS26" s="624"/>
      <c r="CT26" s="624"/>
      <c r="CU26" s="624"/>
      <c r="CV26" s="624"/>
      <c r="CW26" s="624"/>
      <c r="CX26" s="624"/>
      <c r="CY26" s="625"/>
      <c r="CZ26" s="628">
        <v>6.7</v>
      </c>
      <c r="DA26" s="653"/>
      <c r="DB26" s="653"/>
      <c r="DC26" s="657"/>
      <c r="DD26" s="632">
        <v>11228004</v>
      </c>
      <c r="DE26" s="624"/>
      <c r="DF26" s="624"/>
      <c r="DG26" s="624"/>
      <c r="DH26" s="624"/>
      <c r="DI26" s="624"/>
      <c r="DJ26" s="624"/>
      <c r="DK26" s="625"/>
      <c r="DL26" s="632" t="s">
        <v>138</v>
      </c>
      <c r="DM26" s="624"/>
      <c r="DN26" s="624"/>
      <c r="DO26" s="624"/>
      <c r="DP26" s="624"/>
      <c r="DQ26" s="624"/>
      <c r="DR26" s="624"/>
      <c r="DS26" s="624"/>
      <c r="DT26" s="624"/>
      <c r="DU26" s="624"/>
      <c r="DV26" s="625"/>
      <c r="DW26" s="628" t="s">
        <v>233</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702263</v>
      </c>
      <c r="S27" s="624"/>
      <c r="T27" s="624"/>
      <c r="U27" s="624"/>
      <c r="V27" s="624"/>
      <c r="W27" s="624"/>
      <c r="X27" s="624"/>
      <c r="Y27" s="625"/>
      <c r="Z27" s="626">
        <v>0.4</v>
      </c>
      <c r="AA27" s="626"/>
      <c r="AB27" s="626"/>
      <c r="AC27" s="626"/>
      <c r="AD27" s="627">
        <v>19</v>
      </c>
      <c r="AE27" s="627"/>
      <c r="AF27" s="627"/>
      <c r="AG27" s="627"/>
      <c r="AH27" s="627"/>
      <c r="AI27" s="627"/>
      <c r="AJ27" s="627"/>
      <c r="AK27" s="627"/>
      <c r="AL27" s="628">
        <v>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54048320</v>
      </c>
      <c r="BH27" s="624"/>
      <c r="BI27" s="624"/>
      <c r="BJ27" s="624"/>
      <c r="BK27" s="624"/>
      <c r="BL27" s="624"/>
      <c r="BM27" s="624"/>
      <c r="BN27" s="625"/>
      <c r="BO27" s="626">
        <v>100</v>
      </c>
      <c r="BP27" s="626"/>
      <c r="BQ27" s="626"/>
      <c r="BR27" s="626"/>
      <c r="BS27" s="627" t="s">
        <v>138</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73352531</v>
      </c>
      <c r="CS27" s="655"/>
      <c r="CT27" s="655"/>
      <c r="CU27" s="655"/>
      <c r="CV27" s="655"/>
      <c r="CW27" s="655"/>
      <c r="CX27" s="655"/>
      <c r="CY27" s="656"/>
      <c r="CZ27" s="628">
        <v>41.1</v>
      </c>
      <c r="DA27" s="653"/>
      <c r="DB27" s="653"/>
      <c r="DC27" s="657"/>
      <c r="DD27" s="632">
        <v>20801269</v>
      </c>
      <c r="DE27" s="655"/>
      <c r="DF27" s="655"/>
      <c r="DG27" s="655"/>
      <c r="DH27" s="655"/>
      <c r="DI27" s="655"/>
      <c r="DJ27" s="655"/>
      <c r="DK27" s="656"/>
      <c r="DL27" s="632">
        <v>16157587</v>
      </c>
      <c r="DM27" s="655"/>
      <c r="DN27" s="655"/>
      <c r="DO27" s="655"/>
      <c r="DP27" s="655"/>
      <c r="DQ27" s="655"/>
      <c r="DR27" s="655"/>
      <c r="DS27" s="655"/>
      <c r="DT27" s="655"/>
      <c r="DU27" s="655"/>
      <c r="DV27" s="656"/>
      <c r="DW27" s="628">
        <v>21.5</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2791096</v>
      </c>
      <c r="S28" s="624"/>
      <c r="T28" s="624"/>
      <c r="U28" s="624"/>
      <c r="V28" s="624"/>
      <c r="W28" s="624"/>
      <c r="X28" s="624"/>
      <c r="Y28" s="625"/>
      <c r="Z28" s="626">
        <v>1.5</v>
      </c>
      <c r="AA28" s="626"/>
      <c r="AB28" s="626"/>
      <c r="AC28" s="626"/>
      <c r="AD28" s="627">
        <v>14579</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12959415</v>
      </c>
      <c r="CS28" s="624"/>
      <c r="CT28" s="624"/>
      <c r="CU28" s="624"/>
      <c r="CV28" s="624"/>
      <c r="CW28" s="624"/>
      <c r="CX28" s="624"/>
      <c r="CY28" s="625"/>
      <c r="CZ28" s="628">
        <v>7.3</v>
      </c>
      <c r="DA28" s="653"/>
      <c r="DB28" s="653"/>
      <c r="DC28" s="657"/>
      <c r="DD28" s="632">
        <v>11566271</v>
      </c>
      <c r="DE28" s="624"/>
      <c r="DF28" s="624"/>
      <c r="DG28" s="624"/>
      <c r="DH28" s="624"/>
      <c r="DI28" s="624"/>
      <c r="DJ28" s="624"/>
      <c r="DK28" s="625"/>
      <c r="DL28" s="632">
        <v>11403028</v>
      </c>
      <c r="DM28" s="624"/>
      <c r="DN28" s="624"/>
      <c r="DO28" s="624"/>
      <c r="DP28" s="624"/>
      <c r="DQ28" s="624"/>
      <c r="DR28" s="624"/>
      <c r="DS28" s="624"/>
      <c r="DT28" s="624"/>
      <c r="DU28" s="624"/>
      <c r="DV28" s="625"/>
      <c r="DW28" s="628">
        <v>15.2</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703505</v>
      </c>
      <c r="S29" s="624"/>
      <c r="T29" s="624"/>
      <c r="U29" s="624"/>
      <c r="V29" s="624"/>
      <c r="W29" s="624"/>
      <c r="X29" s="624"/>
      <c r="Y29" s="625"/>
      <c r="Z29" s="626">
        <v>0.4</v>
      </c>
      <c r="AA29" s="626"/>
      <c r="AB29" s="626"/>
      <c r="AC29" s="626"/>
      <c r="AD29" s="627">
        <v>6544</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306</v>
      </c>
      <c r="CG29" s="621"/>
      <c r="CH29" s="621"/>
      <c r="CI29" s="621"/>
      <c r="CJ29" s="621"/>
      <c r="CK29" s="621"/>
      <c r="CL29" s="621"/>
      <c r="CM29" s="621"/>
      <c r="CN29" s="621"/>
      <c r="CO29" s="621"/>
      <c r="CP29" s="621"/>
      <c r="CQ29" s="622"/>
      <c r="CR29" s="623">
        <v>12959415</v>
      </c>
      <c r="CS29" s="655"/>
      <c r="CT29" s="655"/>
      <c r="CU29" s="655"/>
      <c r="CV29" s="655"/>
      <c r="CW29" s="655"/>
      <c r="CX29" s="655"/>
      <c r="CY29" s="656"/>
      <c r="CZ29" s="628">
        <v>7.3</v>
      </c>
      <c r="DA29" s="653"/>
      <c r="DB29" s="653"/>
      <c r="DC29" s="657"/>
      <c r="DD29" s="632">
        <v>11566271</v>
      </c>
      <c r="DE29" s="655"/>
      <c r="DF29" s="655"/>
      <c r="DG29" s="655"/>
      <c r="DH29" s="655"/>
      <c r="DI29" s="655"/>
      <c r="DJ29" s="655"/>
      <c r="DK29" s="656"/>
      <c r="DL29" s="632">
        <v>11403028</v>
      </c>
      <c r="DM29" s="655"/>
      <c r="DN29" s="655"/>
      <c r="DO29" s="655"/>
      <c r="DP29" s="655"/>
      <c r="DQ29" s="655"/>
      <c r="DR29" s="655"/>
      <c r="DS29" s="655"/>
      <c r="DT29" s="655"/>
      <c r="DU29" s="655"/>
      <c r="DV29" s="656"/>
      <c r="DW29" s="628">
        <v>15.2</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62424083</v>
      </c>
      <c r="S30" s="624"/>
      <c r="T30" s="624"/>
      <c r="U30" s="624"/>
      <c r="V30" s="624"/>
      <c r="W30" s="624"/>
      <c r="X30" s="624"/>
      <c r="Y30" s="625"/>
      <c r="Z30" s="626">
        <v>33.4</v>
      </c>
      <c r="AA30" s="626"/>
      <c r="AB30" s="626"/>
      <c r="AC30" s="626"/>
      <c r="AD30" s="627" t="s">
        <v>233</v>
      </c>
      <c r="AE30" s="627"/>
      <c r="AF30" s="627"/>
      <c r="AG30" s="627"/>
      <c r="AH30" s="627"/>
      <c r="AI30" s="627"/>
      <c r="AJ30" s="627"/>
      <c r="AK30" s="627"/>
      <c r="AL30" s="628" t="s">
        <v>129</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12277900</v>
      </c>
      <c r="CS30" s="624"/>
      <c r="CT30" s="624"/>
      <c r="CU30" s="624"/>
      <c r="CV30" s="624"/>
      <c r="CW30" s="624"/>
      <c r="CX30" s="624"/>
      <c r="CY30" s="625"/>
      <c r="CZ30" s="628">
        <v>6.9</v>
      </c>
      <c r="DA30" s="653"/>
      <c r="DB30" s="653"/>
      <c r="DC30" s="657"/>
      <c r="DD30" s="632">
        <v>11028689</v>
      </c>
      <c r="DE30" s="624"/>
      <c r="DF30" s="624"/>
      <c r="DG30" s="624"/>
      <c r="DH30" s="624"/>
      <c r="DI30" s="624"/>
      <c r="DJ30" s="624"/>
      <c r="DK30" s="625"/>
      <c r="DL30" s="632">
        <v>10865446</v>
      </c>
      <c r="DM30" s="624"/>
      <c r="DN30" s="624"/>
      <c r="DO30" s="624"/>
      <c r="DP30" s="624"/>
      <c r="DQ30" s="624"/>
      <c r="DR30" s="624"/>
      <c r="DS30" s="624"/>
      <c r="DT30" s="624"/>
      <c r="DU30" s="624"/>
      <c r="DV30" s="625"/>
      <c r="DW30" s="628">
        <v>14.5</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v>338332</v>
      </c>
      <c r="S31" s="624"/>
      <c r="T31" s="624"/>
      <c r="U31" s="624"/>
      <c r="V31" s="624"/>
      <c r="W31" s="624"/>
      <c r="X31" s="624"/>
      <c r="Y31" s="625"/>
      <c r="Z31" s="626">
        <v>0.2</v>
      </c>
      <c r="AA31" s="626"/>
      <c r="AB31" s="626"/>
      <c r="AC31" s="626"/>
      <c r="AD31" s="627">
        <v>338332</v>
      </c>
      <c r="AE31" s="627"/>
      <c r="AF31" s="627"/>
      <c r="AG31" s="627"/>
      <c r="AH31" s="627"/>
      <c r="AI31" s="627"/>
      <c r="AJ31" s="627"/>
      <c r="AK31" s="627"/>
      <c r="AL31" s="628">
        <v>0.5</v>
      </c>
      <c r="AM31" s="629"/>
      <c r="AN31" s="629"/>
      <c r="AO31" s="630"/>
      <c r="AP31" s="669" t="s">
        <v>312</v>
      </c>
      <c r="AQ31" s="670"/>
      <c r="AR31" s="670"/>
      <c r="AS31" s="670"/>
      <c r="AT31" s="675" t="s">
        <v>313</v>
      </c>
      <c r="AU31" s="201"/>
      <c r="AV31" s="201"/>
      <c r="AW31" s="201"/>
      <c r="AX31" s="609" t="s">
        <v>187</v>
      </c>
      <c r="AY31" s="610"/>
      <c r="AZ31" s="610"/>
      <c r="BA31" s="610"/>
      <c r="BB31" s="610"/>
      <c r="BC31" s="610"/>
      <c r="BD31" s="610"/>
      <c r="BE31" s="610"/>
      <c r="BF31" s="611"/>
      <c r="BG31" s="679">
        <v>99.4</v>
      </c>
      <c r="BH31" s="667"/>
      <c r="BI31" s="667"/>
      <c r="BJ31" s="667"/>
      <c r="BK31" s="667"/>
      <c r="BL31" s="667"/>
      <c r="BM31" s="618">
        <v>98.5</v>
      </c>
      <c r="BN31" s="667"/>
      <c r="BO31" s="667"/>
      <c r="BP31" s="667"/>
      <c r="BQ31" s="668"/>
      <c r="BR31" s="679">
        <v>99.5</v>
      </c>
      <c r="BS31" s="667"/>
      <c r="BT31" s="667"/>
      <c r="BU31" s="667"/>
      <c r="BV31" s="667"/>
      <c r="BW31" s="667"/>
      <c r="BX31" s="618">
        <v>98.4</v>
      </c>
      <c r="BY31" s="667"/>
      <c r="BZ31" s="667"/>
      <c r="CA31" s="667"/>
      <c r="CB31" s="668"/>
      <c r="CD31" s="661"/>
      <c r="CE31" s="662"/>
      <c r="CF31" s="620" t="s">
        <v>314</v>
      </c>
      <c r="CG31" s="621"/>
      <c r="CH31" s="621"/>
      <c r="CI31" s="621"/>
      <c r="CJ31" s="621"/>
      <c r="CK31" s="621"/>
      <c r="CL31" s="621"/>
      <c r="CM31" s="621"/>
      <c r="CN31" s="621"/>
      <c r="CO31" s="621"/>
      <c r="CP31" s="621"/>
      <c r="CQ31" s="622"/>
      <c r="CR31" s="623">
        <v>681515</v>
      </c>
      <c r="CS31" s="655"/>
      <c r="CT31" s="655"/>
      <c r="CU31" s="655"/>
      <c r="CV31" s="655"/>
      <c r="CW31" s="655"/>
      <c r="CX31" s="655"/>
      <c r="CY31" s="656"/>
      <c r="CZ31" s="628">
        <v>0.4</v>
      </c>
      <c r="DA31" s="653"/>
      <c r="DB31" s="653"/>
      <c r="DC31" s="657"/>
      <c r="DD31" s="632">
        <v>537582</v>
      </c>
      <c r="DE31" s="655"/>
      <c r="DF31" s="655"/>
      <c r="DG31" s="655"/>
      <c r="DH31" s="655"/>
      <c r="DI31" s="655"/>
      <c r="DJ31" s="655"/>
      <c r="DK31" s="656"/>
      <c r="DL31" s="632">
        <v>537582</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16119145</v>
      </c>
      <c r="S32" s="624"/>
      <c r="T32" s="624"/>
      <c r="U32" s="624"/>
      <c r="V32" s="624"/>
      <c r="W32" s="624"/>
      <c r="X32" s="624"/>
      <c r="Y32" s="625"/>
      <c r="Z32" s="626">
        <v>8.6</v>
      </c>
      <c r="AA32" s="626"/>
      <c r="AB32" s="626"/>
      <c r="AC32" s="626"/>
      <c r="AD32" s="627" t="s">
        <v>138</v>
      </c>
      <c r="AE32" s="627"/>
      <c r="AF32" s="627"/>
      <c r="AG32" s="627"/>
      <c r="AH32" s="627"/>
      <c r="AI32" s="627"/>
      <c r="AJ32" s="627"/>
      <c r="AK32" s="627"/>
      <c r="AL32" s="628" t="s">
        <v>129</v>
      </c>
      <c r="AM32" s="629"/>
      <c r="AN32" s="629"/>
      <c r="AO32" s="630"/>
      <c r="AP32" s="671"/>
      <c r="AQ32" s="672"/>
      <c r="AR32" s="672"/>
      <c r="AS32" s="672"/>
      <c r="AT32" s="676"/>
      <c r="AU32" s="197" t="s">
        <v>316</v>
      </c>
      <c r="AX32" s="620" t="s">
        <v>317</v>
      </c>
      <c r="AY32" s="621"/>
      <c r="AZ32" s="621"/>
      <c r="BA32" s="621"/>
      <c r="BB32" s="621"/>
      <c r="BC32" s="621"/>
      <c r="BD32" s="621"/>
      <c r="BE32" s="621"/>
      <c r="BF32" s="622"/>
      <c r="BG32" s="680">
        <v>99.3</v>
      </c>
      <c r="BH32" s="655"/>
      <c r="BI32" s="655"/>
      <c r="BJ32" s="655"/>
      <c r="BK32" s="655"/>
      <c r="BL32" s="655"/>
      <c r="BM32" s="629">
        <v>97.7</v>
      </c>
      <c r="BN32" s="655"/>
      <c r="BO32" s="655"/>
      <c r="BP32" s="655"/>
      <c r="BQ32" s="678"/>
      <c r="BR32" s="680">
        <v>99.6</v>
      </c>
      <c r="BS32" s="655"/>
      <c r="BT32" s="655"/>
      <c r="BU32" s="655"/>
      <c r="BV32" s="655"/>
      <c r="BW32" s="655"/>
      <c r="BX32" s="629">
        <v>97.8</v>
      </c>
      <c r="BY32" s="655"/>
      <c r="BZ32" s="655"/>
      <c r="CA32" s="655"/>
      <c r="CB32" s="678"/>
      <c r="CD32" s="663"/>
      <c r="CE32" s="664"/>
      <c r="CF32" s="620" t="s">
        <v>318</v>
      </c>
      <c r="CG32" s="621"/>
      <c r="CH32" s="621"/>
      <c r="CI32" s="621"/>
      <c r="CJ32" s="621"/>
      <c r="CK32" s="621"/>
      <c r="CL32" s="621"/>
      <c r="CM32" s="621"/>
      <c r="CN32" s="621"/>
      <c r="CO32" s="621"/>
      <c r="CP32" s="621"/>
      <c r="CQ32" s="622"/>
      <c r="CR32" s="623" t="s">
        <v>129</v>
      </c>
      <c r="CS32" s="624"/>
      <c r="CT32" s="624"/>
      <c r="CU32" s="624"/>
      <c r="CV32" s="624"/>
      <c r="CW32" s="624"/>
      <c r="CX32" s="624"/>
      <c r="CY32" s="625"/>
      <c r="CZ32" s="628" t="s">
        <v>233</v>
      </c>
      <c r="DA32" s="653"/>
      <c r="DB32" s="653"/>
      <c r="DC32" s="657"/>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765051</v>
      </c>
      <c r="S33" s="624"/>
      <c r="T33" s="624"/>
      <c r="U33" s="624"/>
      <c r="V33" s="624"/>
      <c r="W33" s="624"/>
      <c r="X33" s="624"/>
      <c r="Y33" s="625"/>
      <c r="Z33" s="626">
        <v>0.4</v>
      </c>
      <c r="AA33" s="626"/>
      <c r="AB33" s="626"/>
      <c r="AC33" s="626"/>
      <c r="AD33" s="627">
        <v>426063</v>
      </c>
      <c r="AE33" s="627"/>
      <c r="AF33" s="627"/>
      <c r="AG33" s="627"/>
      <c r="AH33" s="627"/>
      <c r="AI33" s="627"/>
      <c r="AJ33" s="627"/>
      <c r="AK33" s="627"/>
      <c r="AL33" s="628">
        <v>0.6</v>
      </c>
      <c r="AM33" s="629"/>
      <c r="AN33" s="629"/>
      <c r="AO33" s="630"/>
      <c r="AP33" s="673"/>
      <c r="AQ33" s="674"/>
      <c r="AR33" s="674"/>
      <c r="AS33" s="674"/>
      <c r="AT33" s="677"/>
      <c r="AU33" s="202"/>
      <c r="AV33" s="202"/>
      <c r="AW33" s="202"/>
      <c r="AX33" s="644" t="s">
        <v>320</v>
      </c>
      <c r="AY33" s="645"/>
      <c r="AZ33" s="645"/>
      <c r="BA33" s="645"/>
      <c r="BB33" s="645"/>
      <c r="BC33" s="645"/>
      <c r="BD33" s="645"/>
      <c r="BE33" s="645"/>
      <c r="BF33" s="646"/>
      <c r="BG33" s="681">
        <v>99.5</v>
      </c>
      <c r="BH33" s="682"/>
      <c r="BI33" s="682"/>
      <c r="BJ33" s="682"/>
      <c r="BK33" s="682"/>
      <c r="BL33" s="682"/>
      <c r="BM33" s="683">
        <v>98.9</v>
      </c>
      <c r="BN33" s="682"/>
      <c r="BO33" s="682"/>
      <c r="BP33" s="682"/>
      <c r="BQ33" s="684"/>
      <c r="BR33" s="681">
        <v>99.4</v>
      </c>
      <c r="BS33" s="682"/>
      <c r="BT33" s="682"/>
      <c r="BU33" s="682"/>
      <c r="BV33" s="682"/>
      <c r="BW33" s="682"/>
      <c r="BX33" s="683">
        <v>98.8</v>
      </c>
      <c r="BY33" s="682"/>
      <c r="BZ33" s="682"/>
      <c r="CA33" s="682"/>
      <c r="CB33" s="684"/>
      <c r="CD33" s="620" t="s">
        <v>321</v>
      </c>
      <c r="CE33" s="621"/>
      <c r="CF33" s="621"/>
      <c r="CG33" s="621"/>
      <c r="CH33" s="621"/>
      <c r="CI33" s="621"/>
      <c r="CJ33" s="621"/>
      <c r="CK33" s="621"/>
      <c r="CL33" s="621"/>
      <c r="CM33" s="621"/>
      <c r="CN33" s="621"/>
      <c r="CO33" s="621"/>
      <c r="CP33" s="621"/>
      <c r="CQ33" s="622"/>
      <c r="CR33" s="623">
        <v>50725425</v>
      </c>
      <c r="CS33" s="655"/>
      <c r="CT33" s="655"/>
      <c r="CU33" s="655"/>
      <c r="CV33" s="655"/>
      <c r="CW33" s="655"/>
      <c r="CX33" s="655"/>
      <c r="CY33" s="656"/>
      <c r="CZ33" s="628">
        <v>28.4</v>
      </c>
      <c r="DA33" s="653"/>
      <c r="DB33" s="653"/>
      <c r="DC33" s="657"/>
      <c r="DD33" s="632">
        <v>36849739</v>
      </c>
      <c r="DE33" s="655"/>
      <c r="DF33" s="655"/>
      <c r="DG33" s="655"/>
      <c r="DH33" s="655"/>
      <c r="DI33" s="655"/>
      <c r="DJ33" s="655"/>
      <c r="DK33" s="656"/>
      <c r="DL33" s="632">
        <v>22501077</v>
      </c>
      <c r="DM33" s="655"/>
      <c r="DN33" s="655"/>
      <c r="DO33" s="655"/>
      <c r="DP33" s="655"/>
      <c r="DQ33" s="655"/>
      <c r="DR33" s="655"/>
      <c r="DS33" s="655"/>
      <c r="DT33" s="655"/>
      <c r="DU33" s="655"/>
      <c r="DV33" s="656"/>
      <c r="DW33" s="628">
        <v>30</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553798</v>
      </c>
      <c r="S34" s="624"/>
      <c r="T34" s="624"/>
      <c r="U34" s="624"/>
      <c r="V34" s="624"/>
      <c r="W34" s="624"/>
      <c r="X34" s="624"/>
      <c r="Y34" s="625"/>
      <c r="Z34" s="626">
        <v>0.3</v>
      </c>
      <c r="AA34" s="626"/>
      <c r="AB34" s="626"/>
      <c r="AC34" s="626"/>
      <c r="AD34" s="627" t="s">
        <v>233</v>
      </c>
      <c r="AE34" s="627"/>
      <c r="AF34" s="627"/>
      <c r="AG34" s="627"/>
      <c r="AH34" s="627"/>
      <c r="AI34" s="627"/>
      <c r="AJ34" s="627"/>
      <c r="AK34" s="627"/>
      <c r="AL34" s="628" t="s">
        <v>129</v>
      </c>
      <c r="AM34" s="629"/>
      <c r="AN34" s="629"/>
      <c r="AO34" s="630"/>
      <c r="AP34" s="203"/>
      <c r="AQ34" s="204"/>
      <c r="AS34" s="201"/>
      <c r="AT34" s="201"/>
      <c r="AU34" s="201"/>
      <c r="AV34" s="201"/>
      <c r="AW34" s="201"/>
      <c r="AX34" s="201"/>
      <c r="AY34" s="201"/>
      <c r="AZ34" s="201"/>
      <c r="BA34" s="201"/>
      <c r="BB34" s="201"/>
      <c r="BC34" s="201"/>
      <c r="BD34" s="201"/>
      <c r="BE34" s="201"/>
      <c r="BF34" s="201"/>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D34" s="620" t="s">
        <v>323</v>
      </c>
      <c r="CE34" s="621"/>
      <c r="CF34" s="621"/>
      <c r="CG34" s="621"/>
      <c r="CH34" s="621"/>
      <c r="CI34" s="621"/>
      <c r="CJ34" s="621"/>
      <c r="CK34" s="621"/>
      <c r="CL34" s="621"/>
      <c r="CM34" s="621"/>
      <c r="CN34" s="621"/>
      <c r="CO34" s="621"/>
      <c r="CP34" s="621"/>
      <c r="CQ34" s="622"/>
      <c r="CR34" s="623">
        <v>16083964</v>
      </c>
      <c r="CS34" s="624"/>
      <c r="CT34" s="624"/>
      <c r="CU34" s="624"/>
      <c r="CV34" s="624"/>
      <c r="CW34" s="624"/>
      <c r="CX34" s="624"/>
      <c r="CY34" s="625"/>
      <c r="CZ34" s="628">
        <v>9</v>
      </c>
      <c r="DA34" s="653"/>
      <c r="DB34" s="653"/>
      <c r="DC34" s="657"/>
      <c r="DD34" s="632">
        <v>12113308</v>
      </c>
      <c r="DE34" s="624"/>
      <c r="DF34" s="624"/>
      <c r="DG34" s="624"/>
      <c r="DH34" s="624"/>
      <c r="DI34" s="624"/>
      <c r="DJ34" s="624"/>
      <c r="DK34" s="625"/>
      <c r="DL34" s="632">
        <v>10416390</v>
      </c>
      <c r="DM34" s="624"/>
      <c r="DN34" s="624"/>
      <c r="DO34" s="624"/>
      <c r="DP34" s="624"/>
      <c r="DQ34" s="624"/>
      <c r="DR34" s="624"/>
      <c r="DS34" s="624"/>
      <c r="DT34" s="624"/>
      <c r="DU34" s="624"/>
      <c r="DV34" s="625"/>
      <c r="DW34" s="628">
        <v>13.9</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7023958</v>
      </c>
      <c r="S35" s="624"/>
      <c r="T35" s="624"/>
      <c r="U35" s="624"/>
      <c r="V35" s="624"/>
      <c r="W35" s="624"/>
      <c r="X35" s="624"/>
      <c r="Y35" s="625"/>
      <c r="Z35" s="626">
        <v>3.8</v>
      </c>
      <c r="AA35" s="626"/>
      <c r="AB35" s="626"/>
      <c r="AC35" s="626"/>
      <c r="AD35" s="627" t="s">
        <v>129</v>
      </c>
      <c r="AE35" s="627"/>
      <c r="AF35" s="627"/>
      <c r="AG35" s="627"/>
      <c r="AH35" s="627"/>
      <c r="AI35" s="627"/>
      <c r="AJ35" s="627"/>
      <c r="AK35" s="627"/>
      <c r="AL35" s="628" t="s">
        <v>129</v>
      </c>
      <c r="AM35" s="629"/>
      <c r="AN35" s="629"/>
      <c r="AO35" s="630"/>
      <c r="AP35" s="205"/>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1280112</v>
      </c>
      <c r="CS35" s="655"/>
      <c r="CT35" s="655"/>
      <c r="CU35" s="655"/>
      <c r="CV35" s="655"/>
      <c r="CW35" s="655"/>
      <c r="CX35" s="655"/>
      <c r="CY35" s="656"/>
      <c r="CZ35" s="628">
        <v>0.7</v>
      </c>
      <c r="DA35" s="653"/>
      <c r="DB35" s="653"/>
      <c r="DC35" s="657"/>
      <c r="DD35" s="632">
        <v>443205</v>
      </c>
      <c r="DE35" s="655"/>
      <c r="DF35" s="655"/>
      <c r="DG35" s="655"/>
      <c r="DH35" s="655"/>
      <c r="DI35" s="655"/>
      <c r="DJ35" s="655"/>
      <c r="DK35" s="656"/>
      <c r="DL35" s="632">
        <v>421917</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11397210</v>
      </c>
      <c r="S36" s="624"/>
      <c r="T36" s="624"/>
      <c r="U36" s="624"/>
      <c r="V36" s="624"/>
      <c r="W36" s="624"/>
      <c r="X36" s="624"/>
      <c r="Y36" s="625"/>
      <c r="Z36" s="626">
        <v>6.1</v>
      </c>
      <c r="AA36" s="626"/>
      <c r="AB36" s="626"/>
      <c r="AC36" s="626"/>
      <c r="AD36" s="627" t="s">
        <v>243</v>
      </c>
      <c r="AE36" s="627"/>
      <c r="AF36" s="627"/>
      <c r="AG36" s="627"/>
      <c r="AH36" s="627"/>
      <c r="AI36" s="627"/>
      <c r="AJ36" s="627"/>
      <c r="AK36" s="627"/>
      <c r="AL36" s="628" t="s">
        <v>129</v>
      </c>
      <c r="AM36" s="629"/>
      <c r="AN36" s="629"/>
      <c r="AO36" s="630"/>
      <c r="AP36" s="205"/>
      <c r="AQ36" s="689" t="s">
        <v>329</v>
      </c>
      <c r="AR36" s="690"/>
      <c r="AS36" s="690"/>
      <c r="AT36" s="690"/>
      <c r="AU36" s="690"/>
      <c r="AV36" s="690"/>
      <c r="AW36" s="690"/>
      <c r="AX36" s="690"/>
      <c r="AY36" s="691"/>
      <c r="AZ36" s="612">
        <v>14040384</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95990</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11001004</v>
      </c>
      <c r="CS36" s="624"/>
      <c r="CT36" s="624"/>
      <c r="CU36" s="624"/>
      <c r="CV36" s="624"/>
      <c r="CW36" s="624"/>
      <c r="CX36" s="624"/>
      <c r="CY36" s="625"/>
      <c r="CZ36" s="628">
        <v>6.2</v>
      </c>
      <c r="DA36" s="653"/>
      <c r="DB36" s="653"/>
      <c r="DC36" s="657"/>
      <c r="DD36" s="632">
        <v>7244814</v>
      </c>
      <c r="DE36" s="624"/>
      <c r="DF36" s="624"/>
      <c r="DG36" s="624"/>
      <c r="DH36" s="624"/>
      <c r="DI36" s="624"/>
      <c r="DJ36" s="624"/>
      <c r="DK36" s="625"/>
      <c r="DL36" s="632">
        <v>3033365</v>
      </c>
      <c r="DM36" s="624"/>
      <c r="DN36" s="624"/>
      <c r="DO36" s="624"/>
      <c r="DP36" s="624"/>
      <c r="DQ36" s="624"/>
      <c r="DR36" s="624"/>
      <c r="DS36" s="624"/>
      <c r="DT36" s="624"/>
      <c r="DU36" s="624"/>
      <c r="DV36" s="625"/>
      <c r="DW36" s="628">
        <v>4</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2153802</v>
      </c>
      <c r="S37" s="624"/>
      <c r="T37" s="624"/>
      <c r="U37" s="624"/>
      <c r="V37" s="624"/>
      <c r="W37" s="624"/>
      <c r="X37" s="624"/>
      <c r="Y37" s="625"/>
      <c r="Z37" s="626">
        <v>1.2</v>
      </c>
      <c r="AA37" s="626"/>
      <c r="AB37" s="626"/>
      <c r="AC37" s="626"/>
      <c r="AD37" s="627">
        <v>132818</v>
      </c>
      <c r="AE37" s="627"/>
      <c r="AF37" s="627"/>
      <c r="AG37" s="627"/>
      <c r="AH37" s="627"/>
      <c r="AI37" s="627"/>
      <c r="AJ37" s="627"/>
      <c r="AK37" s="627"/>
      <c r="AL37" s="628">
        <v>0.2</v>
      </c>
      <c r="AM37" s="629"/>
      <c r="AN37" s="629"/>
      <c r="AO37" s="630"/>
      <c r="AQ37" s="686" t="s">
        <v>333</v>
      </c>
      <c r="AR37" s="687"/>
      <c r="AS37" s="687"/>
      <c r="AT37" s="687"/>
      <c r="AU37" s="687"/>
      <c r="AV37" s="687"/>
      <c r="AW37" s="687"/>
      <c r="AX37" s="687"/>
      <c r="AY37" s="688"/>
      <c r="AZ37" s="623">
        <v>944245</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-1571599</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1704504</v>
      </c>
      <c r="CS37" s="655"/>
      <c r="CT37" s="655"/>
      <c r="CU37" s="655"/>
      <c r="CV37" s="655"/>
      <c r="CW37" s="655"/>
      <c r="CX37" s="655"/>
      <c r="CY37" s="656"/>
      <c r="CZ37" s="628">
        <v>1</v>
      </c>
      <c r="DA37" s="653"/>
      <c r="DB37" s="653"/>
      <c r="DC37" s="657"/>
      <c r="DD37" s="632">
        <v>1573390</v>
      </c>
      <c r="DE37" s="655"/>
      <c r="DF37" s="655"/>
      <c r="DG37" s="655"/>
      <c r="DH37" s="655"/>
      <c r="DI37" s="655"/>
      <c r="DJ37" s="655"/>
      <c r="DK37" s="656"/>
      <c r="DL37" s="632">
        <v>1540401</v>
      </c>
      <c r="DM37" s="655"/>
      <c r="DN37" s="655"/>
      <c r="DO37" s="655"/>
      <c r="DP37" s="655"/>
      <c r="DQ37" s="655"/>
      <c r="DR37" s="655"/>
      <c r="DS37" s="655"/>
      <c r="DT37" s="655"/>
      <c r="DU37" s="655"/>
      <c r="DV37" s="656"/>
      <c r="DW37" s="628">
        <v>2.1</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8318300</v>
      </c>
      <c r="S38" s="624"/>
      <c r="T38" s="624"/>
      <c r="U38" s="624"/>
      <c r="V38" s="624"/>
      <c r="W38" s="624"/>
      <c r="X38" s="624"/>
      <c r="Y38" s="625"/>
      <c r="Z38" s="626">
        <v>4.4000000000000004</v>
      </c>
      <c r="AA38" s="626"/>
      <c r="AB38" s="626"/>
      <c r="AC38" s="626"/>
      <c r="AD38" s="627" t="s">
        <v>129</v>
      </c>
      <c r="AE38" s="627"/>
      <c r="AF38" s="627"/>
      <c r="AG38" s="627"/>
      <c r="AH38" s="627"/>
      <c r="AI38" s="627"/>
      <c r="AJ38" s="627"/>
      <c r="AK38" s="627"/>
      <c r="AL38" s="628" t="s">
        <v>138</v>
      </c>
      <c r="AM38" s="629"/>
      <c r="AN38" s="629"/>
      <c r="AO38" s="630"/>
      <c r="AQ38" s="686" t="s">
        <v>337</v>
      </c>
      <c r="AR38" s="687"/>
      <c r="AS38" s="687"/>
      <c r="AT38" s="687"/>
      <c r="AU38" s="687"/>
      <c r="AV38" s="687"/>
      <c r="AW38" s="687"/>
      <c r="AX38" s="687"/>
      <c r="AY38" s="688"/>
      <c r="AZ38" s="623">
        <v>301350</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48283</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12794789</v>
      </c>
      <c r="CS38" s="624"/>
      <c r="CT38" s="624"/>
      <c r="CU38" s="624"/>
      <c r="CV38" s="624"/>
      <c r="CW38" s="624"/>
      <c r="CX38" s="624"/>
      <c r="CY38" s="625"/>
      <c r="CZ38" s="628">
        <v>7.2</v>
      </c>
      <c r="DA38" s="653"/>
      <c r="DB38" s="653"/>
      <c r="DC38" s="657"/>
      <c r="DD38" s="632">
        <v>10365160</v>
      </c>
      <c r="DE38" s="624"/>
      <c r="DF38" s="624"/>
      <c r="DG38" s="624"/>
      <c r="DH38" s="624"/>
      <c r="DI38" s="624"/>
      <c r="DJ38" s="624"/>
      <c r="DK38" s="625"/>
      <c r="DL38" s="632">
        <v>8596316</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233</v>
      </c>
      <c r="S39" s="624"/>
      <c r="T39" s="624"/>
      <c r="U39" s="624"/>
      <c r="V39" s="624"/>
      <c r="W39" s="624"/>
      <c r="X39" s="624"/>
      <c r="Y39" s="625"/>
      <c r="Z39" s="626" t="s">
        <v>243</v>
      </c>
      <c r="AA39" s="626"/>
      <c r="AB39" s="626"/>
      <c r="AC39" s="626"/>
      <c r="AD39" s="627" t="s">
        <v>233</v>
      </c>
      <c r="AE39" s="627"/>
      <c r="AF39" s="627"/>
      <c r="AG39" s="627"/>
      <c r="AH39" s="627"/>
      <c r="AI39" s="627"/>
      <c r="AJ39" s="627"/>
      <c r="AK39" s="627"/>
      <c r="AL39" s="628" t="s">
        <v>129</v>
      </c>
      <c r="AM39" s="629"/>
      <c r="AN39" s="629"/>
      <c r="AO39" s="630"/>
      <c r="AQ39" s="686" t="s">
        <v>341</v>
      </c>
      <c r="AR39" s="687"/>
      <c r="AS39" s="687"/>
      <c r="AT39" s="687"/>
      <c r="AU39" s="687"/>
      <c r="AV39" s="687"/>
      <c r="AW39" s="687"/>
      <c r="AX39" s="687"/>
      <c r="AY39" s="688"/>
      <c r="AZ39" s="623" t="s">
        <v>243</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73200</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7535962</v>
      </c>
      <c r="CS39" s="655"/>
      <c r="CT39" s="655"/>
      <c r="CU39" s="655"/>
      <c r="CV39" s="655"/>
      <c r="CW39" s="655"/>
      <c r="CX39" s="655"/>
      <c r="CY39" s="656"/>
      <c r="CZ39" s="628">
        <v>4.2</v>
      </c>
      <c r="DA39" s="653"/>
      <c r="DB39" s="653"/>
      <c r="DC39" s="657"/>
      <c r="DD39" s="632">
        <v>6650163</v>
      </c>
      <c r="DE39" s="655"/>
      <c r="DF39" s="655"/>
      <c r="DG39" s="655"/>
      <c r="DH39" s="655"/>
      <c r="DI39" s="655"/>
      <c r="DJ39" s="655"/>
      <c r="DK39" s="656"/>
      <c r="DL39" s="632" t="s">
        <v>233</v>
      </c>
      <c r="DM39" s="655"/>
      <c r="DN39" s="655"/>
      <c r="DO39" s="655"/>
      <c r="DP39" s="655"/>
      <c r="DQ39" s="655"/>
      <c r="DR39" s="655"/>
      <c r="DS39" s="655"/>
      <c r="DT39" s="655"/>
      <c r="DU39" s="655"/>
      <c r="DV39" s="656"/>
      <c r="DW39" s="628" t="s">
        <v>138</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1200000</v>
      </c>
      <c r="S40" s="624"/>
      <c r="T40" s="624"/>
      <c r="U40" s="624"/>
      <c r="V40" s="624"/>
      <c r="W40" s="624"/>
      <c r="X40" s="624"/>
      <c r="Y40" s="625"/>
      <c r="Z40" s="626">
        <v>0.6</v>
      </c>
      <c r="AA40" s="626"/>
      <c r="AB40" s="626"/>
      <c r="AC40" s="626"/>
      <c r="AD40" s="627" t="s">
        <v>233</v>
      </c>
      <c r="AE40" s="627"/>
      <c r="AF40" s="627"/>
      <c r="AG40" s="627"/>
      <c r="AH40" s="627"/>
      <c r="AI40" s="627"/>
      <c r="AJ40" s="627"/>
      <c r="AK40" s="627"/>
      <c r="AL40" s="628" t="s">
        <v>129</v>
      </c>
      <c r="AM40" s="629"/>
      <c r="AN40" s="629"/>
      <c r="AO40" s="630"/>
      <c r="AQ40" s="686" t="s">
        <v>345</v>
      </c>
      <c r="AR40" s="687"/>
      <c r="AS40" s="687"/>
      <c r="AT40" s="687"/>
      <c r="AU40" s="687"/>
      <c r="AV40" s="687"/>
      <c r="AW40" s="687"/>
      <c r="AX40" s="687"/>
      <c r="AY40" s="688"/>
      <c r="AZ40" s="623" t="s">
        <v>129</v>
      </c>
      <c r="BA40" s="624"/>
      <c r="BB40" s="624"/>
      <c r="BC40" s="624"/>
      <c r="BD40" s="655"/>
      <c r="BE40" s="655"/>
      <c r="BF40" s="678"/>
      <c r="BG40" s="671" t="s">
        <v>346</v>
      </c>
      <c r="BH40" s="672"/>
      <c r="BI40" s="672"/>
      <c r="BJ40" s="672"/>
      <c r="BK40" s="672"/>
      <c r="BL40" s="206"/>
      <c r="BM40" s="621" t="s">
        <v>347</v>
      </c>
      <c r="BN40" s="621"/>
      <c r="BO40" s="621"/>
      <c r="BP40" s="621"/>
      <c r="BQ40" s="621"/>
      <c r="BR40" s="621"/>
      <c r="BS40" s="621"/>
      <c r="BT40" s="621"/>
      <c r="BU40" s="622"/>
      <c r="BV40" s="623">
        <v>89</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2029594</v>
      </c>
      <c r="CS40" s="624"/>
      <c r="CT40" s="624"/>
      <c r="CU40" s="624"/>
      <c r="CV40" s="624"/>
      <c r="CW40" s="624"/>
      <c r="CX40" s="624"/>
      <c r="CY40" s="625"/>
      <c r="CZ40" s="628">
        <v>1.1000000000000001</v>
      </c>
      <c r="DA40" s="653"/>
      <c r="DB40" s="653"/>
      <c r="DC40" s="657"/>
      <c r="DD40" s="632">
        <v>33089</v>
      </c>
      <c r="DE40" s="624"/>
      <c r="DF40" s="624"/>
      <c r="DG40" s="624"/>
      <c r="DH40" s="624"/>
      <c r="DI40" s="624"/>
      <c r="DJ40" s="624"/>
      <c r="DK40" s="625"/>
      <c r="DL40" s="632">
        <v>33089</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187068826</v>
      </c>
      <c r="S41" s="696"/>
      <c r="T41" s="696"/>
      <c r="U41" s="696"/>
      <c r="V41" s="696"/>
      <c r="W41" s="696"/>
      <c r="X41" s="696"/>
      <c r="Y41" s="700"/>
      <c r="Z41" s="701">
        <v>100</v>
      </c>
      <c r="AA41" s="701"/>
      <c r="AB41" s="701"/>
      <c r="AC41" s="701"/>
      <c r="AD41" s="702">
        <v>73907654</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4488414</v>
      </c>
      <c r="BA41" s="624"/>
      <c r="BB41" s="624"/>
      <c r="BC41" s="624"/>
      <c r="BD41" s="655"/>
      <c r="BE41" s="655"/>
      <c r="BF41" s="678"/>
      <c r="BG41" s="671"/>
      <c r="BH41" s="672"/>
      <c r="BI41" s="672"/>
      <c r="BJ41" s="672"/>
      <c r="BK41" s="672"/>
      <c r="BL41" s="206"/>
      <c r="BM41" s="621" t="s">
        <v>351</v>
      </c>
      <c r="BN41" s="621"/>
      <c r="BO41" s="621"/>
      <c r="BP41" s="621"/>
      <c r="BQ41" s="621"/>
      <c r="BR41" s="621"/>
      <c r="BS41" s="621"/>
      <c r="BT41" s="621"/>
      <c r="BU41" s="622"/>
      <c r="BV41" s="623" t="s">
        <v>129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129</v>
      </c>
      <c r="CS41" s="655"/>
      <c r="CT41" s="655"/>
      <c r="CU41" s="655"/>
      <c r="CV41" s="655"/>
      <c r="CW41" s="655"/>
      <c r="CX41" s="655"/>
      <c r="CY41" s="656"/>
      <c r="CZ41" s="628" t="s">
        <v>243</v>
      </c>
      <c r="DA41" s="653"/>
      <c r="DB41" s="653"/>
      <c r="DC41" s="657"/>
      <c r="DD41" s="632" t="s">
        <v>129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8306375</v>
      </c>
      <c r="BA42" s="696"/>
      <c r="BB42" s="696"/>
      <c r="BC42" s="696"/>
      <c r="BD42" s="682"/>
      <c r="BE42" s="682"/>
      <c r="BF42" s="684"/>
      <c r="BG42" s="673"/>
      <c r="BH42" s="674"/>
      <c r="BI42" s="674"/>
      <c r="BJ42" s="674"/>
      <c r="BK42" s="674"/>
      <c r="BL42" s="207"/>
      <c r="BM42" s="645" t="s">
        <v>354</v>
      </c>
      <c r="BN42" s="645"/>
      <c r="BO42" s="645"/>
      <c r="BP42" s="645"/>
      <c r="BQ42" s="645"/>
      <c r="BR42" s="645"/>
      <c r="BS42" s="645"/>
      <c r="BT42" s="645"/>
      <c r="BU42" s="646"/>
      <c r="BV42" s="695">
        <v>337</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21150930</v>
      </c>
      <c r="CS42" s="655"/>
      <c r="CT42" s="655"/>
      <c r="CU42" s="655"/>
      <c r="CV42" s="655"/>
      <c r="CW42" s="655"/>
      <c r="CX42" s="655"/>
      <c r="CY42" s="656"/>
      <c r="CZ42" s="628">
        <v>11.8</v>
      </c>
      <c r="DA42" s="653"/>
      <c r="DB42" s="653"/>
      <c r="DC42" s="657"/>
      <c r="DD42" s="632">
        <v>2543827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197" t="s">
        <v>356</v>
      </c>
      <c r="CD43" s="620" t="s">
        <v>357</v>
      </c>
      <c r="CE43" s="621"/>
      <c r="CF43" s="621"/>
      <c r="CG43" s="621"/>
      <c r="CH43" s="621"/>
      <c r="CI43" s="621"/>
      <c r="CJ43" s="621"/>
      <c r="CK43" s="621"/>
      <c r="CL43" s="621"/>
      <c r="CM43" s="621"/>
      <c r="CN43" s="621"/>
      <c r="CO43" s="621"/>
      <c r="CP43" s="621"/>
      <c r="CQ43" s="622"/>
      <c r="CR43" s="623">
        <v>35614</v>
      </c>
      <c r="CS43" s="655"/>
      <c r="CT43" s="655"/>
      <c r="CU43" s="655"/>
      <c r="CV43" s="655"/>
      <c r="CW43" s="655"/>
      <c r="CX43" s="655"/>
      <c r="CY43" s="656"/>
      <c r="CZ43" s="628">
        <v>0</v>
      </c>
      <c r="DA43" s="653"/>
      <c r="DB43" s="653"/>
      <c r="DC43" s="657"/>
      <c r="DD43" s="632">
        <v>28461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21150930</v>
      </c>
      <c r="CS44" s="624"/>
      <c r="CT44" s="624"/>
      <c r="CU44" s="624"/>
      <c r="CV44" s="624"/>
      <c r="CW44" s="624"/>
      <c r="CX44" s="624"/>
      <c r="CY44" s="625"/>
      <c r="CZ44" s="628">
        <v>11.8</v>
      </c>
      <c r="DA44" s="629"/>
      <c r="DB44" s="629"/>
      <c r="DC44" s="635"/>
      <c r="DD44" s="632">
        <v>2543827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16357919</v>
      </c>
      <c r="CS45" s="655"/>
      <c r="CT45" s="655"/>
      <c r="CU45" s="655"/>
      <c r="CV45" s="655"/>
      <c r="CW45" s="655"/>
      <c r="CX45" s="655"/>
      <c r="CY45" s="656"/>
      <c r="CZ45" s="628">
        <v>9.1999999999999993</v>
      </c>
      <c r="DA45" s="653"/>
      <c r="DB45" s="653"/>
      <c r="DC45" s="657"/>
      <c r="DD45" s="632">
        <v>524535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08"/>
      <c r="CD46" s="661"/>
      <c r="CE46" s="662"/>
      <c r="CF46" s="620" t="s">
        <v>362</v>
      </c>
      <c r="CG46" s="621"/>
      <c r="CH46" s="621"/>
      <c r="CI46" s="621"/>
      <c r="CJ46" s="621"/>
      <c r="CK46" s="621"/>
      <c r="CL46" s="621"/>
      <c r="CM46" s="621"/>
      <c r="CN46" s="621"/>
      <c r="CO46" s="621"/>
      <c r="CP46" s="621"/>
      <c r="CQ46" s="622"/>
      <c r="CR46" s="623">
        <v>4793011</v>
      </c>
      <c r="CS46" s="624"/>
      <c r="CT46" s="624"/>
      <c r="CU46" s="624"/>
      <c r="CV46" s="624"/>
      <c r="CW46" s="624"/>
      <c r="CX46" s="624"/>
      <c r="CY46" s="625"/>
      <c r="CZ46" s="628">
        <v>2.7</v>
      </c>
      <c r="DA46" s="629"/>
      <c r="DB46" s="629"/>
      <c r="DC46" s="635"/>
      <c r="DD46" s="632">
        <v>2019292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08"/>
      <c r="CD47" s="661"/>
      <c r="CE47" s="662"/>
      <c r="CF47" s="620" t="s">
        <v>363</v>
      </c>
      <c r="CG47" s="621"/>
      <c r="CH47" s="621"/>
      <c r="CI47" s="621"/>
      <c r="CJ47" s="621"/>
      <c r="CK47" s="621"/>
      <c r="CL47" s="621"/>
      <c r="CM47" s="621"/>
      <c r="CN47" s="621"/>
      <c r="CO47" s="621"/>
      <c r="CP47" s="621"/>
      <c r="CQ47" s="622"/>
      <c r="CR47" s="623" t="s">
        <v>129</v>
      </c>
      <c r="CS47" s="655"/>
      <c r="CT47" s="655"/>
      <c r="CU47" s="655"/>
      <c r="CV47" s="655"/>
      <c r="CW47" s="655"/>
      <c r="CX47" s="655"/>
      <c r="CY47" s="656"/>
      <c r="CZ47" s="628" t="s">
        <v>129</v>
      </c>
      <c r="DA47" s="653"/>
      <c r="DB47" s="653"/>
      <c r="DC47" s="657"/>
      <c r="DD47" s="632" t="s">
        <v>138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08"/>
      <c r="CD48" s="663"/>
      <c r="CE48" s="664"/>
      <c r="CF48" s="620" t="s">
        <v>364</v>
      </c>
      <c r="CG48" s="621"/>
      <c r="CH48" s="621"/>
      <c r="CI48" s="621"/>
      <c r="CJ48" s="621"/>
      <c r="CK48" s="621"/>
      <c r="CL48" s="621"/>
      <c r="CM48" s="621"/>
      <c r="CN48" s="621"/>
      <c r="CO48" s="621"/>
      <c r="CP48" s="621"/>
      <c r="CQ48" s="622"/>
      <c r="CR48" s="623" t="s">
        <v>138</v>
      </c>
      <c r="CS48" s="624"/>
      <c r="CT48" s="624"/>
      <c r="CU48" s="624"/>
      <c r="CV48" s="624"/>
      <c r="CW48" s="624"/>
      <c r="CX48" s="624"/>
      <c r="CY48" s="625"/>
      <c r="CZ48" s="628" t="s">
        <v>243</v>
      </c>
      <c r="DA48" s="629"/>
      <c r="DB48" s="629"/>
      <c r="DC48" s="635"/>
      <c r="DD48" s="632" t="s">
        <v>243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08"/>
      <c r="CD49" s="644" t="s">
        <v>365</v>
      </c>
      <c r="CE49" s="645"/>
      <c r="CF49" s="645"/>
      <c r="CG49" s="645"/>
      <c r="CH49" s="645"/>
      <c r="CI49" s="645"/>
      <c r="CJ49" s="645"/>
      <c r="CK49" s="645"/>
      <c r="CL49" s="645"/>
      <c r="CM49" s="645"/>
      <c r="CN49" s="645"/>
      <c r="CO49" s="645"/>
      <c r="CP49" s="645"/>
      <c r="CQ49" s="646"/>
      <c r="CR49" s="695">
        <v>178547046</v>
      </c>
      <c r="CS49" s="682"/>
      <c r="CT49" s="682"/>
      <c r="CU49" s="682"/>
      <c r="CV49" s="682"/>
      <c r="CW49" s="682"/>
      <c r="CX49" s="682"/>
      <c r="CY49" s="711"/>
      <c r="CZ49" s="703">
        <v>100</v>
      </c>
      <c r="DA49" s="712"/>
      <c r="DB49" s="712"/>
      <c r="DC49" s="713"/>
      <c r="DD49" s="714">
        <v>90382478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AZVQC6W52lICfvBN0Q8QWQWNJwatng2DREB0j126m3IOePhLSiRsosatZOjSNTyGtkNSx7LHvPv8XkE80QuZ2A==" saltValue="Nb6IDgIQOmIYSrOKfMTgJ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14" customWidth="1"/>
    <col min="131" max="131" width="1.625" style="214" customWidth="1"/>
    <col min="132" max="16384" width="9" style="214" hidden="1"/>
  </cols>
  <sheetData>
    <row r="1" spans="1:131" ht="11.25" customHeight="1" thickBot="1" x14ac:dyDescent="0.2">
      <c r="A1" s="210"/>
      <c r="B1" s="210"/>
      <c r="C1" s="210"/>
      <c r="D1" s="210"/>
      <c r="E1" s="210"/>
      <c r="F1" s="210"/>
      <c r="G1" s="210"/>
      <c r="H1" s="210"/>
      <c r="I1" s="210"/>
      <c r="J1" s="210"/>
      <c r="K1" s="210"/>
      <c r="L1" s="210"/>
      <c r="M1" s="210"/>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2"/>
      <c r="DR1" s="212"/>
      <c r="DS1" s="212"/>
      <c r="DT1" s="212"/>
      <c r="DU1" s="212"/>
      <c r="DV1" s="212"/>
      <c r="DW1" s="212"/>
      <c r="DX1" s="212"/>
      <c r="DY1" s="212"/>
      <c r="DZ1" s="212"/>
      <c r="EA1" s="213"/>
    </row>
    <row r="2" spans="1:131" ht="26.25" customHeight="1" thickBot="1" x14ac:dyDescent="0.2">
      <c r="A2" s="775" t="s">
        <v>366</v>
      </c>
      <c r="B2" s="775"/>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c r="BD2" s="775"/>
      <c r="BE2" s="775"/>
      <c r="BF2" s="775"/>
      <c r="BG2" s="775"/>
      <c r="BH2" s="775"/>
      <c r="BI2" s="775"/>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776" t="s">
        <v>367</v>
      </c>
      <c r="DK2" s="777"/>
      <c r="DL2" s="777"/>
      <c r="DM2" s="777"/>
      <c r="DN2" s="777"/>
      <c r="DO2" s="778"/>
      <c r="DP2" s="211"/>
      <c r="DQ2" s="776" t="s">
        <v>368</v>
      </c>
      <c r="DR2" s="777"/>
      <c r="DS2" s="777"/>
      <c r="DT2" s="777"/>
      <c r="DU2" s="777"/>
      <c r="DV2" s="777"/>
      <c r="DW2" s="777"/>
      <c r="DX2" s="777"/>
      <c r="DY2" s="777"/>
      <c r="DZ2" s="778"/>
      <c r="EA2" s="213"/>
    </row>
    <row r="3" spans="1:131" ht="11.25" customHeight="1" x14ac:dyDescent="0.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3"/>
    </row>
    <row r="4" spans="1:131" s="218" customFormat="1" ht="26.25" customHeight="1" thickBot="1" x14ac:dyDescent="0.2">
      <c r="A4" s="779" t="s">
        <v>369</v>
      </c>
      <c r="B4" s="779"/>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79"/>
      <c r="AV4" s="779"/>
      <c r="AW4" s="779"/>
      <c r="AX4" s="779"/>
      <c r="AY4" s="779"/>
      <c r="AZ4" s="215"/>
      <c r="BA4" s="215"/>
      <c r="BB4" s="215"/>
      <c r="BC4" s="215"/>
      <c r="BD4" s="215"/>
      <c r="BE4" s="216"/>
      <c r="BF4" s="216"/>
      <c r="BG4" s="216"/>
      <c r="BH4" s="216"/>
      <c r="BI4" s="216"/>
      <c r="BJ4" s="216"/>
      <c r="BK4" s="216"/>
      <c r="BL4" s="216"/>
      <c r="BM4" s="216"/>
      <c r="BN4" s="216"/>
      <c r="BO4" s="216"/>
      <c r="BP4" s="216"/>
      <c r="BQ4" s="780" t="s">
        <v>370</v>
      </c>
      <c r="BR4" s="780"/>
      <c r="BS4" s="780"/>
      <c r="BT4" s="780"/>
      <c r="BU4" s="780"/>
      <c r="BV4" s="780"/>
      <c r="BW4" s="780"/>
      <c r="BX4" s="780"/>
      <c r="BY4" s="780"/>
      <c r="BZ4" s="780"/>
      <c r="CA4" s="780"/>
      <c r="CB4" s="780"/>
      <c r="CC4" s="780"/>
      <c r="CD4" s="780"/>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217"/>
    </row>
    <row r="5" spans="1:131" s="218" customFormat="1" ht="26.25" customHeight="1" x14ac:dyDescent="0.15">
      <c r="A5" s="781" t="s">
        <v>371</v>
      </c>
      <c r="B5" s="782"/>
      <c r="C5" s="782"/>
      <c r="D5" s="782"/>
      <c r="E5" s="782"/>
      <c r="F5" s="782"/>
      <c r="G5" s="782"/>
      <c r="H5" s="782"/>
      <c r="I5" s="782"/>
      <c r="J5" s="782"/>
      <c r="K5" s="782"/>
      <c r="L5" s="782"/>
      <c r="M5" s="782"/>
      <c r="N5" s="782"/>
      <c r="O5" s="782"/>
      <c r="P5" s="783"/>
      <c r="Q5" s="787" t="s">
        <v>372</v>
      </c>
      <c r="R5" s="788"/>
      <c r="S5" s="788"/>
      <c r="T5" s="788"/>
      <c r="U5" s="789"/>
      <c r="V5" s="787" t="s">
        <v>373</v>
      </c>
      <c r="W5" s="788"/>
      <c r="X5" s="788"/>
      <c r="Y5" s="788"/>
      <c r="Z5" s="789"/>
      <c r="AA5" s="787" t="s">
        <v>374</v>
      </c>
      <c r="AB5" s="788"/>
      <c r="AC5" s="788"/>
      <c r="AD5" s="788"/>
      <c r="AE5" s="788"/>
      <c r="AF5" s="793" t="s">
        <v>375</v>
      </c>
      <c r="AG5" s="788"/>
      <c r="AH5" s="788"/>
      <c r="AI5" s="788"/>
      <c r="AJ5" s="794"/>
      <c r="AK5" s="788" t="s">
        <v>376</v>
      </c>
      <c r="AL5" s="788"/>
      <c r="AM5" s="788"/>
      <c r="AN5" s="788"/>
      <c r="AO5" s="789"/>
      <c r="AP5" s="787" t="s">
        <v>377</v>
      </c>
      <c r="AQ5" s="788"/>
      <c r="AR5" s="788"/>
      <c r="AS5" s="788"/>
      <c r="AT5" s="789"/>
      <c r="AU5" s="787" t="s">
        <v>378</v>
      </c>
      <c r="AV5" s="788"/>
      <c r="AW5" s="788"/>
      <c r="AX5" s="788"/>
      <c r="AY5" s="794"/>
      <c r="AZ5" s="215"/>
      <c r="BA5" s="215"/>
      <c r="BB5" s="215"/>
      <c r="BC5" s="215"/>
      <c r="BD5" s="215"/>
      <c r="BE5" s="216"/>
      <c r="BF5" s="216"/>
      <c r="BG5" s="216"/>
      <c r="BH5" s="216"/>
      <c r="BI5" s="216"/>
      <c r="BJ5" s="216"/>
      <c r="BK5" s="216"/>
      <c r="BL5" s="216"/>
      <c r="BM5" s="216"/>
      <c r="BN5" s="216"/>
      <c r="BO5" s="216"/>
      <c r="BP5" s="216"/>
      <c r="BQ5" s="781" t="s">
        <v>379</v>
      </c>
      <c r="BR5" s="782"/>
      <c r="BS5" s="782"/>
      <c r="BT5" s="782"/>
      <c r="BU5" s="782"/>
      <c r="BV5" s="782"/>
      <c r="BW5" s="782"/>
      <c r="BX5" s="782"/>
      <c r="BY5" s="782"/>
      <c r="BZ5" s="782"/>
      <c r="CA5" s="782"/>
      <c r="CB5" s="782"/>
      <c r="CC5" s="782"/>
      <c r="CD5" s="782"/>
      <c r="CE5" s="782"/>
      <c r="CF5" s="782"/>
      <c r="CG5" s="783"/>
      <c r="CH5" s="787" t="s">
        <v>380</v>
      </c>
      <c r="CI5" s="788"/>
      <c r="CJ5" s="788"/>
      <c r="CK5" s="788"/>
      <c r="CL5" s="789"/>
      <c r="CM5" s="787" t="s">
        <v>381</v>
      </c>
      <c r="CN5" s="788"/>
      <c r="CO5" s="788"/>
      <c r="CP5" s="788"/>
      <c r="CQ5" s="789"/>
      <c r="CR5" s="787" t="s">
        <v>382</v>
      </c>
      <c r="CS5" s="788"/>
      <c r="CT5" s="788"/>
      <c r="CU5" s="788"/>
      <c r="CV5" s="789"/>
      <c r="CW5" s="787" t="s">
        <v>383</v>
      </c>
      <c r="CX5" s="788"/>
      <c r="CY5" s="788"/>
      <c r="CZ5" s="788"/>
      <c r="DA5" s="789"/>
      <c r="DB5" s="787" t="s">
        <v>384</v>
      </c>
      <c r="DC5" s="788"/>
      <c r="DD5" s="788"/>
      <c r="DE5" s="788"/>
      <c r="DF5" s="789"/>
      <c r="DG5" s="822" t="s">
        <v>385</v>
      </c>
      <c r="DH5" s="823"/>
      <c r="DI5" s="823"/>
      <c r="DJ5" s="823"/>
      <c r="DK5" s="824"/>
      <c r="DL5" s="822" t="s">
        <v>386</v>
      </c>
      <c r="DM5" s="823"/>
      <c r="DN5" s="823"/>
      <c r="DO5" s="823"/>
      <c r="DP5" s="824"/>
      <c r="DQ5" s="787" t="s">
        <v>387</v>
      </c>
      <c r="DR5" s="788"/>
      <c r="DS5" s="788"/>
      <c r="DT5" s="788"/>
      <c r="DU5" s="789"/>
      <c r="DV5" s="787" t="s">
        <v>378</v>
      </c>
      <c r="DW5" s="788"/>
      <c r="DX5" s="788"/>
      <c r="DY5" s="788"/>
      <c r="DZ5" s="794"/>
      <c r="EA5" s="217"/>
    </row>
    <row r="6" spans="1:131" s="218" customFormat="1" ht="26.25" customHeight="1" thickBot="1" x14ac:dyDescent="0.2">
      <c r="A6" s="784"/>
      <c r="B6" s="785"/>
      <c r="C6" s="785"/>
      <c r="D6" s="785"/>
      <c r="E6" s="785"/>
      <c r="F6" s="785"/>
      <c r="G6" s="785"/>
      <c r="H6" s="785"/>
      <c r="I6" s="785"/>
      <c r="J6" s="785"/>
      <c r="K6" s="785"/>
      <c r="L6" s="785"/>
      <c r="M6" s="785"/>
      <c r="N6" s="785"/>
      <c r="O6" s="785"/>
      <c r="P6" s="786"/>
      <c r="Q6" s="790"/>
      <c r="R6" s="791"/>
      <c r="S6" s="791"/>
      <c r="T6" s="791"/>
      <c r="U6" s="792"/>
      <c r="V6" s="790"/>
      <c r="W6" s="791"/>
      <c r="X6" s="791"/>
      <c r="Y6" s="791"/>
      <c r="Z6" s="792"/>
      <c r="AA6" s="790"/>
      <c r="AB6" s="791"/>
      <c r="AC6" s="791"/>
      <c r="AD6" s="791"/>
      <c r="AE6" s="791"/>
      <c r="AF6" s="795"/>
      <c r="AG6" s="791"/>
      <c r="AH6" s="791"/>
      <c r="AI6" s="791"/>
      <c r="AJ6" s="796"/>
      <c r="AK6" s="791"/>
      <c r="AL6" s="791"/>
      <c r="AM6" s="791"/>
      <c r="AN6" s="791"/>
      <c r="AO6" s="792"/>
      <c r="AP6" s="790"/>
      <c r="AQ6" s="791"/>
      <c r="AR6" s="791"/>
      <c r="AS6" s="791"/>
      <c r="AT6" s="792"/>
      <c r="AU6" s="790"/>
      <c r="AV6" s="791"/>
      <c r="AW6" s="791"/>
      <c r="AX6" s="791"/>
      <c r="AY6" s="796"/>
      <c r="AZ6" s="215"/>
      <c r="BA6" s="215"/>
      <c r="BB6" s="215"/>
      <c r="BC6" s="215"/>
      <c r="BD6" s="215"/>
      <c r="BE6" s="216"/>
      <c r="BF6" s="216"/>
      <c r="BG6" s="216"/>
      <c r="BH6" s="216"/>
      <c r="BI6" s="216"/>
      <c r="BJ6" s="216"/>
      <c r="BK6" s="216"/>
      <c r="BL6" s="216"/>
      <c r="BM6" s="216"/>
      <c r="BN6" s="216"/>
      <c r="BO6" s="216"/>
      <c r="BP6" s="216"/>
      <c r="BQ6" s="784"/>
      <c r="BR6" s="785"/>
      <c r="BS6" s="785"/>
      <c r="BT6" s="785"/>
      <c r="BU6" s="785"/>
      <c r="BV6" s="785"/>
      <c r="BW6" s="785"/>
      <c r="BX6" s="785"/>
      <c r="BY6" s="785"/>
      <c r="BZ6" s="785"/>
      <c r="CA6" s="785"/>
      <c r="CB6" s="785"/>
      <c r="CC6" s="785"/>
      <c r="CD6" s="785"/>
      <c r="CE6" s="785"/>
      <c r="CF6" s="785"/>
      <c r="CG6" s="786"/>
      <c r="CH6" s="790"/>
      <c r="CI6" s="791"/>
      <c r="CJ6" s="791"/>
      <c r="CK6" s="791"/>
      <c r="CL6" s="792"/>
      <c r="CM6" s="790"/>
      <c r="CN6" s="791"/>
      <c r="CO6" s="791"/>
      <c r="CP6" s="791"/>
      <c r="CQ6" s="792"/>
      <c r="CR6" s="790"/>
      <c r="CS6" s="791"/>
      <c r="CT6" s="791"/>
      <c r="CU6" s="791"/>
      <c r="CV6" s="792"/>
      <c r="CW6" s="790"/>
      <c r="CX6" s="791"/>
      <c r="CY6" s="791"/>
      <c r="CZ6" s="791"/>
      <c r="DA6" s="792"/>
      <c r="DB6" s="790"/>
      <c r="DC6" s="791"/>
      <c r="DD6" s="791"/>
      <c r="DE6" s="791"/>
      <c r="DF6" s="792"/>
      <c r="DG6" s="825"/>
      <c r="DH6" s="826"/>
      <c r="DI6" s="826"/>
      <c r="DJ6" s="826"/>
      <c r="DK6" s="827"/>
      <c r="DL6" s="825"/>
      <c r="DM6" s="826"/>
      <c r="DN6" s="826"/>
      <c r="DO6" s="826"/>
      <c r="DP6" s="827"/>
      <c r="DQ6" s="790"/>
      <c r="DR6" s="791"/>
      <c r="DS6" s="791"/>
      <c r="DT6" s="791"/>
      <c r="DU6" s="792"/>
      <c r="DV6" s="790"/>
      <c r="DW6" s="791"/>
      <c r="DX6" s="791"/>
      <c r="DY6" s="791"/>
      <c r="DZ6" s="796"/>
      <c r="EA6" s="217"/>
    </row>
    <row r="7" spans="1:131" s="218" customFormat="1" ht="26.25" customHeight="1" thickTop="1" x14ac:dyDescent="0.15">
      <c r="A7" s="219">
        <v>1</v>
      </c>
      <c r="B7" s="817" t="s">
        <v>388</v>
      </c>
      <c r="C7" s="818"/>
      <c r="D7" s="818"/>
      <c r="E7" s="818"/>
      <c r="F7" s="818"/>
      <c r="G7" s="818"/>
      <c r="H7" s="818"/>
      <c r="I7" s="818"/>
      <c r="J7" s="818"/>
      <c r="K7" s="818"/>
      <c r="L7" s="818"/>
      <c r="M7" s="818"/>
      <c r="N7" s="818"/>
      <c r="O7" s="818"/>
      <c r="P7" s="819"/>
      <c r="Q7" s="743">
        <v>187996</v>
      </c>
      <c r="R7" s="744"/>
      <c r="S7" s="744"/>
      <c r="T7" s="744"/>
      <c r="U7" s="744"/>
      <c r="V7" s="744">
        <v>179528</v>
      </c>
      <c r="W7" s="744"/>
      <c r="X7" s="744"/>
      <c r="Y7" s="744"/>
      <c r="Z7" s="744"/>
      <c r="AA7" s="744">
        <v>8467</v>
      </c>
      <c r="AB7" s="744"/>
      <c r="AC7" s="744"/>
      <c r="AD7" s="744"/>
      <c r="AE7" s="745"/>
      <c r="AF7" s="772">
        <v>7522</v>
      </c>
      <c r="AG7" s="773"/>
      <c r="AH7" s="773"/>
      <c r="AI7" s="773"/>
      <c r="AJ7" s="774"/>
      <c r="AK7" s="766">
        <v>7009</v>
      </c>
      <c r="AL7" s="767"/>
      <c r="AM7" s="767"/>
      <c r="AN7" s="767"/>
      <c r="AO7" s="767"/>
      <c r="AP7" s="767">
        <v>124440</v>
      </c>
      <c r="AQ7" s="767"/>
      <c r="AR7" s="767"/>
      <c r="AS7" s="767"/>
      <c r="AT7" s="767"/>
      <c r="AU7" s="820"/>
      <c r="AV7" s="820"/>
      <c r="AW7" s="820"/>
      <c r="AX7" s="820"/>
      <c r="AY7" s="821"/>
      <c r="AZ7" s="215"/>
      <c r="BA7" s="215"/>
      <c r="BB7" s="215"/>
      <c r="BC7" s="215"/>
      <c r="BD7" s="215"/>
      <c r="BE7" s="216"/>
      <c r="BF7" s="216"/>
      <c r="BG7" s="216"/>
      <c r="BH7" s="216"/>
      <c r="BI7" s="216"/>
      <c r="BJ7" s="216"/>
      <c r="BK7" s="216"/>
      <c r="BL7" s="216"/>
      <c r="BM7" s="216"/>
      <c r="BN7" s="216"/>
      <c r="BO7" s="216"/>
      <c r="BP7" s="216"/>
      <c r="BQ7" s="219">
        <v>1</v>
      </c>
      <c r="BR7" s="220"/>
      <c r="BS7" s="724" t="s">
        <v>588</v>
      </c>
      <c r="BT7" s="725"/>
      <c r="BU7" s="725"/>
      <c r="BV7" s="725"/>
      <c r="BW7" s="725"/>
      <c r="BX7" s="725"/>
      <c r="BY7" s="725"/>
      <c r="BZ7" s="725"/>
      <c r="CA7" s="725"/>
      <c r="CB7" s="725"/>
      <c r="CC7" s="725"/>
      <c r="CD7" s="725"/>
      <c r="CE7" s="725"/>
      <c r="CF7" s="725"/>
      <c r="CG7" s="726"/>
      <c r="CH7" s="721">
        <v>-269</v>
      </c>
      <c r="CI7" s="722"/>
      <c r="CJ7" s="722"/>
      <c r="CK7" s="722"/>
      <c r="CL7" s="723"/>
      <c r="CM7" s="721">
        <v>516</v>
      </c>
      <c r="CN7" s="722"/>
      <c r="CO7" s="722"/>
      <c r="CP7" s="722"/>
      <c r="CQ7" s="723"/>
      <c r="CR7" s="721">
        <v>600</v>
      </c>
      <c r="CS7" s="722"/>
      <c r="CT7" s="722"/>
      <c r="CU7" s="722"/>
      <c r="CV7" s="723"/>
      <c r="CW7" s="721" t="s">
        <v>516</v>
      </c>
      <c r="CX7" s="722"/>
      <c r="CY7" s="722"/>
      <c r="CZ7" s="722"/>
      <c r="DA7" s="723"/>
      <c r="DB7" s="721" t="s">
        <v>516</v>
      </c>
      <c r="DC7" s="722"/>
      <c r="DD7" s="722"/>
      <c r="DE7" s="722"/>
      <c r="DF7" s="723"/>
      <c r="DG7" s="721" t="s">
        <v>516</v>
      </c>
      <c r="DH7" s="722"/>
      <c r="DI7" s="722"/>
      <c r="DJ7" s="722"/>
      <c r="DK7" s="723"/>
      <c r="DL7" s="721" t="s">
        <v>516</v>
      </c>
      <c r="DM7" s="722"/>
      <c r="DN7" s="722"/>
      <c r="DO7" s="722"/>
      <c r="DP7" s="723"/>
      <c r="DQ7" s="721" t="s">
        <v>516</v>
      </c>
      <c r="DR7" s="722"/>
      <c r="DS7" s="722"/>
      <c r="DT7" s="722"/>
      <c r="DU7" s="723"/>
      <c r="DV7" s="724"/>
      <c r="DW7" s="725"/>
      <c r="DX7" s="725"/>
      <c r="DY7" s="725"/>
      <c r="DZ7" s="816"/>
      <c r="EA7" s="217"/>
    </row>
    <row r="8" spans="1:131" s="218" customFormat="1" ht="26.25" customHeight="1" x14ac:dyDescent="0.15">
      <c r="A8" s="221">
        <v>2</v>
      </c>
      <c r="B8" s="762" t="s">
        <v>389</v>
      </c>
      <c r="C8" s="763"/>
      <c r="D8" s="763"/>
      <c r="E8" s="763"/>
      <c r="F8" s="763"/>
      <c r="G8" s="763"/>
      <c r="H8" s="763"/>
      <c r="I8" s="763"/>
      <c r="J8" s="763"/>
      <c r="K8" s="763"/>
      <c r="L8" s="763"/>
      <c r="M8" s="763"/>
      <c r="N8" s="763"/>
      <c r="O8" s="763"/>
      <c r="P8" s="764"/>
      <c r="Q8" s="748">
        <v>11</v>
      </c>
      <c r="R8" s="741"/>
      <c r="S8" s="741"/>
      <c r="T8" s="741"/>
      <c r="U8" s="741"/>
      <c r="V8" s="741">
        <v>9</v>
      </c>
      <c r="W8" s="741"/>
      <c r="X8" s="741"/>
      <c r="Y8" s="741"/>
      <c r="Z8" s="741"/>
      <c r="AA8" s="741">
        <v>2</v>
      </c>
      <c r="AB8" s="741"/>
      <c r="AC8" s="741"/>
      <c r="AD8" s="741"/>
      <c r="AE8" s="742"/>
      <c r="AF8" s="749">
        <v>2</v>
      </c>
      <c r="AG8" s="750"/>
      <c r="AH8" s="750"/>
      <c r="AI8" s="750"/>
      <c r="AJ8" s="751"/>
      <c r="AK8" s="746">
        <v>4</v>
      </c>
      <c r="AL8" s="747"/>
      <c r="AM8" s="747"/>
      <c r="AN8" s="747"/>
      <c r="AO8" s="747"/>
      <c r="AP8" s="747">
        <v>0</v>
      </c>
      <c r="AQ8" s="747"/>
      <c r="AR8" s="747"/>
      <c r="AS8" s="747"/>
      <c r="AT8" s="747"/>
      <c r="AU8" s="828"/>
      <c r="AV8" s="828"/>
      <c r="AW8" s="828"/>
      <c r="AX8" s="828"/>
      <c r="AY8" s="829"/>
      <c r="AZ8" s="215"/>
      <c r="BA8" s="215"/>
      <c r="BB8" s="215"/>
      <c r="BC8" s="215"/>
      <c r="BD8" s="215"/>
      <c r="BE8" s="216"/>
      <c r="BF8" s="216"/>
      <c r="BG8" s="216"/>
      <c r="BH8" s="216"/>
      <c r="BI8" s="216"/>
      <c r="BJ8" s="216"/>
      <c r="BK8" s="216"/>
      <c r="BL8" s="216"/>
      <c r="BM8" s="216"/>
      <c r="BN8" s="216"/>
      <c r="BO8" s="216"/>
      <c r="BP8" s="216"/>
      <c r="BQ8" s="221">
        <v>2</v>
      </c>
      <c r="BR8" s="222"/>
      <c r="BS8" s="733" t="s">
        <v>589</v>
      </c>
      <c r="BT8" s="734"/>
      <c r="BU8" s="734"/>
      <c r="BV8" s="734"/>
      <c r="BW8" s="734"/>
      <c r="BX8" s="734"/>
      <c r="BY8" s="734"/>
      <c r="BZ8" s="734"/>
      <c r="CA8" s="734"/>
      <c r="CB8" s="734"/>
      <c r="CC8" s="734"/>
      <c r="CD8" s="734"/>
      <c r="CE8" s="734"/>
      <c r="CF8" s="734"/>
      <c r="CG8" s="735"/>
      <c r="CH8" s="730">
        <v>1</v>
      </c>
      <c r="CI8" s="731"/>
      <c r="CJ8" s="731"/>
      <c r="CK8" s="731"/>
      <c r="CL8" s="732"/>
      <c r="CM8" s="730">
        <v>496</v>
      </c>
      <c r="CN8" s="731"/>
      <c r="CO8" s="731"/>
      <c r="CP8" s="731"/>
      <c r="CQ8" s="732"/>
      <c r="CR8" s="730">
        <v>10</v>
      </c>
      <c r="CS8" s="731"/>
      <c r="CT8" s="731"/>
      <c r="CU8" s="731"/>
      <c r="CV8" s="732"/>
      <c r="CW8" s="730" t="s">
        <v>516</v>
      </c>
      <c r="CX8" s="731"/>
      <c r="CY8" s="731"/>
      <c r="CZ8" s="731"/>
      <c r="DA8" s="732"/>
      <c r="DB8" s="730" t="s">
        <v>516</v>
      </c>
      <c r="DC8" s="731"/>
      <c r="DD8" s="731"/>
      <c r="DE8" s="731"/>
      <c r="DF8" s="732"/>
      <c r="DG8" s="730" t="s">
        <v>516</v>
      </c>
      <c r="DH8" s="731"/>
      <c r="DI8" s="731"/>
      <c r="DJ8" s="731"/>
      <c r="DK8" s="732"/>
      <c r="DL8" s="730" t="s">
        <v>516</v>
      </c>
      <c r="DM8" s="731"/>
      <c r="DN8" s="731"/>
      <c r="DO8" s="731"/>
      <c r="DP8" s="732"/>
      <c r="DQ8" s="730" t="s">
        <v>516</v>
      </c>
      <c r="DR8" s="731"/>
      <c r="DS8" s="731"/>
      <c r="DT8" s="731"/>
      <c r="DU8" s="732"/>
      <c r="DV8" s="733"/>
      <c r="DW8" s="734"/>
      <c r="DX8" s="734"/>
      <c r="DY8" s="734"/>
      <c r="DZ8" s="830"/>
      <c r="EA8" s="217"/>
    </row>
    <row r="9" spans="1:131" s="218" customFormat="1" ht="26.25" customHeight="1" x14ac:dyDescent="0.15">
      <c r="A9" s="221">
        <v>3</v>
      </c>
      <c r="B9" s="762" t="s">
        <v>390</v>
      </c>
      <c r="C9" s="763"/>
      <c r="D9" s="763"/>
      <c r="E9" s="763"/>
      <c r="F9" s="763"/>
      <c r="G9" s="763"/>
      <c r="H9" s="763"/>
      <c r="I9" s="763"/>
      <c r="J9" s="763"/>
      <c r="K9" s="763"/>
      <c r="L9" s="763"/>
      <c r="M9" s="763"/>
      <c r="N9" s="763"/>
      <c r="O9" s="763"/>
      <c r="P9" s="764"/>
      <c r="Q9" s="748">
        <v>352</v>
      </c>
      <c r="R9" s="741"/>
      <c r="S9" s="741"/>
      <c r="T9" s="741"/>
      <c r="U9" s="741"/>
      <c r="V9" s="741">
        <v>352</v>
      </c>
      <c r="W9" s="741"/>
      <c r="X9" s="741"/>
      <c r="Y9" s="741"/>
      <c r="Z9" s="741"/>
      <c r="AA9" s="741">
        <v>0</v>
      </c>
      <c r="AB9" s="741"/>
      <c r="AC9" s="741"/>
      <c r="AD9" s="741"/>
      <c r="AE9" s="742"/>
      <c r="AF9" s="749">
        <v>0</v>
      </c>
      <c r="AG9" s="750"/>
      <c r="AH9" s="750"/>
      <c r="AI9" s="750"/>
      <c r="AJ9" s="751"/>
      <c r="AK9" s="746">
        <v>352</v>
      </c>
      <c r="AL9" s="747"/>
      <c r="AM9" s="747"/>
      <c r="AN9" s="747"/>
      <c r="AO9" s="747"/>
      <c r="AP9" s="747">
        <v>3343</v>
      </c>
      <c r="AQ9" s="747"/>
      <c r="AR9" s="747"/>
      <c r="AS9" s="747"/>
      <c r="AT9" s="747"/>
      <c r="AU9" s="828"/>
      <c r="AV9" s="828"/>
      <c r="AW9" s="828"/>
      <c r="AX9" s="828"/>
      <c r="AY9" s="829"/>
      <c r="AZ9" s="215"/>
      <c r="BA9" s="215"/>
      <c r="BB9" s="215"/>
      <c r="BC9" s="215"/>
      <c r="BD9" s="215"/>
      <c r="BE9" s="216"/>
      <c r="BF9" s="216"/>
      <c r="BG9" s="216"/>
      <c r="BH9" s="216"/>
      <c r="BI9" s="216"/>
      <c r="BJ9" s="216"/>
      <c r="BK9" s="216"/>
      <c r="BL9" s="216"/>
      <c r="BM9" s="216"/>
      <c r="BN9" s="216"/>
      <c r="BO9" s="216"/>
      <c r="BP9" s="216"/>
      <c r="BQ9" s="221">
        <v>3</v>
      </c>
      <c r="BR9" s="222"/>
      <c r="BS9" s="733" t="s">
        <v>590</v>
      </c>
      <c r="BT9" s="734"/>
      <c r="BU9" s="734"/>
      <c r="BV9" s="734"/>
      <c r="BW9" s="734"/>
      <c r="BX9" s="734"/>
      <c r="BY9" s="734"/>
      <c r="BZ9" s="734"/>
      <c r="CA9" s="734"/>
      <c r="CB9" s="734"/>
      <c r="CC9" s="734"/>
      <c r="CD9" s="734"/>
      <c r="CE9" s="734"/>
      <c r="CF9" s="734"/>
      <c r="CG9" s="735"/>
      <c r="CH9" s="730">
        <v>556</v>
      </c>
      <c r="CI9" s="731"/>
      <c r="CJ9" s="731"/>
      <c r="CK9" s="731"/>
      <c r="CL9" s="732"/>
      <c r="CM9" s="730">
        <v>11003</v>
      </c>
      <c r="CN9" s="731"/>
      <c r="CO9" s="731"/>
      <c r="CP9" s="731"/>
      <c r="CQ9" s="732"/>
      <c r="CR9" s="730">
        <v>1299</v>
      </c>
      <c r="CS9" s="731"/>
      <c r="CT9" s="731"/>
      <c r="CU9" s="731"/>
      <c r="CV9" s="732"/>
      <c r="CW9" s="730">
        <v>216</v>
      </c>
      <c r="CX9" s="731"/>
      <c r="CY9" s="731"/>
      <c r="CZ9" s="731"/>
      <c r="DA9" s="732"/>
      <c r="DB9" s="730">
        <v>4930</v>
      </c>
      <c r="DC9" s="731"/>
      <c r="DD9" s="731"/>
      <c r="DE9" s="731"/>
      <c r="DF9" s="732"/>
      <c r="DG9" s="730" t="s">
        <v>516</v>
      </c>
      <c r="DH9" s="731"/>
      <c r="DI9" s="731"/>
      <c r="DJ9" s="731"/>
      <c r="DK9" s="732"/>
      <c r="DL9" s="730" t="s">
        <v>516</v>
      </c>
      <c r="DM9" s="731"/>
      <c r="DN9" s="731"/>
      <c r="DO9" s="731"/>
      <c r="DP9" s="732"/>
      <c r="DQ9" s="730" t="s">
        <v>516</v>
      </c>
      <c r="DR9" s="731"/>
      <c r="DS9" s="731"/>
      <c r="DT9" s="731"/>
      <c r="DU9" s="732"/>
      <c r="DV9" s="733"/>
      <c r="DW9" s="734"/>
      <c r="DX9" s="734"/>
      <c r="DY9" s="734"/>
      <c r="DZ9" s="830"/>
      <c r="EA9" s="217"/>
    </row>
    <row r="10" spans="1:131" s="218" customFormat="1" ht="26.25" customHeight="1" x14ac:dyDescent="0.15">
      <c r="A10" s="221">
        <v>4</v>
      </c>
      <c r="B10" s="762" t="s">
        <v>391</v>
      </c>
      <c r="C10" s="763"/>
      <c r="D10" s="763"/>
      <c r="E10" s="763"/>
      <c r="F10" s="763"/>
      <c r="G10" s="763"/>
      <c r="H10" s="763"/>
      <c r="I10" s="763"/>
      <c r="J10" s="763"/>
      <c r="K10" s="763"/>
      <c r="L10" s="763"/>
      <c r="M10" s="763"/>
      <c r="N10" s="763"/>
      <c r="O10" s="763"/>
      <c r="P10" s="764"/>
      <c r="Q10" s="748">
        <v>272</v>
      </c>
      <c r="R10" s="741"/>
      <c r="S10" s="741"/>
      <c r="T10" s="741"/>
      <c r="U10" s="741"/>
      <c r="V10" s="741">
        <v>272</v>
      </c>
      <c r="W10" s="741"/>
      <c r="X10" s="741"/>
      <c r="Y10" s="741"/>
      <c r="Z10" s="741"/>
      <c r="AA10" s="741" t="s">
        <v>516</v>
      </c>
      <c r="AB10" s="741"/>
      <c r="AC10" s="741"/>
      <c r="AD10" s="741"/>
      <c r="AE10" s="742"/>
      <c r="AF10" s="749" t="s">
        <v>392</v>
      </c>
      <c r="AG10" s="750"/>
      <c r="AH10" s="750"/>
      <c r="AI10" s="750"/>
      <c r="AJ10" s="751"/>
      <c r="AK10" s="746" t="s">
        <v>516</v>
      </c>
      <c r="AL10" s="747"/>
      <c r="AM10" s="747"/>
      <c r="AN10" s="747"/>
      <c r="AO10" s="747"/>
      <c r="AP10" s="747">
        <v>4930</v>
      </c>
      <c r="AQ10" s="747"/>
      <c r="AR10" s="747"/>
      <c r="AS10" s="747"/>
      <c r="AT10" s="747"/>
      <c r="AU10" s="828"/>
      <c r="AV10" s="828"/>
      <c r="AW10" s="828"/>
      <c r="AX10" s="828"/>
      <c r="AY10" s="829"/>
      <c r="AZ10" s="215"/>
      <c r="BA10" s="215"/>
      <c r="BB10" s="215"/>
      <c r="BC10" s="215"/>
      <c r="BD10" s="215"/>
      <c r="BE10" s="216"/>
      <c r="BF10" s="216"/>
      <c r="BG10" s="216"/>
      <c r="BH10" s="216"/>
      <c r="BI10" s="216"/>
      <c r="BJ10" s="216"/>
      <c r="BK10" s="216"/>
      <c r="BL10" s="216"/>
      <c r="BM10" s="216"/>
      <c r="BN10" s="216"/>
      <c r="BO10" s="216"/>
      <c r="BP10" s="216"/>
      <c r="BQ10" s="221">
        <v>4</v>
      </c>
      <c r="BR10" s="222"/>
      <c r="BS10" s="733" t="s">
        <v>591</v>
      </c>
      <c r="BT10" s="734"/>
      <c r="BU10" s="734"/>
      <c r="BV10" s="734"/>
      <c r="BW10" s="734"/>
      <c r="BX10" s="734"/>
      <c r="BY10" s="734"/>
      <c r="BZ10" s="734"/>
      <c r="CA10" s="734"/>
      <c r="CB10" s="734"/>
      <c r="CC10" s="734"/>
      <c r="CD10" s="734"/>
      <c r="CE10" s="734"/>
      <c r="CF10" s="734"/>
      <c r="CG10" s="735"/>
      <c r="CH10" s="730">
        <v>-288</v>
      </c>
      <c r="CI10" s="731"/>
      <c r="CJ10" s="731"/>
      <c r="CK10" s="731"/>
      <c r="CL10" s="732"/>
      <c r="CM10" s="730">
        <v>-1494</v>
      </c>
      <c r="CN10" s="731"/>
      <c r="CO10" s="731"/>
      <c r="CP10" s="731"/>
      <c r="CQ10" s="732"/>
      <c r="CR10" s="730">
        <v>4614</v>
      </c>
      <c r="CS10" s="731"/>
      <c r="CT10" s="731"/>
      <c r="CU10" s="731"/>
      <c r="CV10" s="732"/>
      <c r="CW10" s="730">
        <v>2326</v>
      </c>
      <c r="CX10" s="731"/>
      <c r="CY10" s="731"/>
      <c r="CZ10" s="731"/>
      <c r="DA10" s="732"/>
      <c r="DB10" s="730">
        <v>6646</v>
      </c>
      <c r="DC10" s="731"/>
      <c r="DD10" s="731"/>
      <c r="DE10" s="731"/>
      <c r="DF10" s="732"/>
      <c r="DG10" s="730" t="s">
        <v>516</v>
      </c>
      <c r="DH10" s="731"/>
      <c r="DI10" s="731"/>
      <c r="DJ10" s="731"/>
      <c r="DK10" s="732"/>
      <c r="DL10" s="730" t="s">
        <v>516</v>
      </c>
      <c r="DM10" s="731"/>
      <c r="DN10" s="731"/>
      <c r="DO10" s="731"/>
      <c r="DP10" s="732"/>
      <c r="DQ10" s="730" t="s">
        <v>516</v>
      </c>
      <c r="DR10" s="731"/>
      <c r="DS10" s="731"/>
      <c r="DT10" s="731"/>
      <c r="DU10" s="732"/>
      <c r="DV10" s="733"/>
      <c r="DW10" s="734"/>
      <c r="DX10" s="734"/>
      <c r="DY10" s="734"/>
      <c r="DZ10" s="830"/>
      <c r="EA10" s="217"/>
    </row>
    <row r="11" spans="1:131" s="218" customFormat="1" ht="26.25" customHeight="1" x14ac:dyDescent="0.15">
      <c r="A11" s="221">
        <v>5</v>
      </c>
      <c r="B11" s="762" t="s">
        <v>393</v>
      </c>
      <c r="C11" s="763"/>
      <c r="D11" s="763"/>
      <c r="E11" s="763"/>
      <c r="F11" s="763"/>
      <c r="G11" s="763"/>
      <c r="H11" s="763"/>
      <c r="I11" s="763"/>
      <c r="J11" s="763"/>
      <c r="K11" s="763"/>
      <c r="L11" s="763"/>
      <c r="M11" s="763"/>
      <c r="N11" s="763"/>
      <c r="O11" s="763"/>
      <c r="P11" s="764"/>
      <c r="Q11" s="748">
        <v>118</v>
      </c>
      <c r="R11" s="741"/>
      <c r="S11" s="741"/>
      <c r="T11" s="741"/>
      <c r="U11" s="741"/>
      <c r="V11" s="741">
        <v>65</v>
      </c>
      <c r="W11" s="741"/>
      <c r="X11" s="741"/>
      <c r="Y11" s="741"/>
      <c r="Z11" s="741"/>
      <c r="AA11" s="741">
        <v>52</v>
      </c>
      <c r="AB11" s="741"/>
      <c r="AC11" s="741"/>
      <c r="AD11" s="741"/>
      <c r="AE11" s="742"/>
      <c r="AF11" s="749">
        <v>1</v>
      </c>
      <c r="AG11" s="750"/>
      <c r="AH11" s="750"/>
      <c r="AI11" s="750"/>
      <c r="AJ11" s="751"/>
      <c r="AK11" s="746">
        <v>12</v>
      </c>
      <c r="AL11" s="747"/>
      <c r="AM11" s="747"/>
      <c r="AN11" s="747"/>
      <c r="AO11" s="747"/>
      <c r="AP11" s="747">
        <v>461</v>
      </c>
      <c r="AQ11" s="747"/>
      <c r="AR11" s="747"/>
      <c r="AS11" s="747"/>
      <c r="AT11" s="747"/>
      <c r="AU11" s="828"/>
      <c r="AV11" s="828"/>
      <c r="AW11" s="828"/>
      <c r="AX11" s="828"/>
      <c r="AY11" s="829"/>
      <c r="AZ11" s="215"/>
      <c r="BA11" s="215"/>
      <c r="BB11" s="215"/>
      <c r="BC11" s="215"/>
      <c r="BD11" s="215"/>
      <c r="BE11" s="216"/>
      <c r="BF11" s="216"/>
      <c r="BG11" s="216"/>
      <c r="BH11" s="216"/>
      <c r="BI11" s="216"/>
      <c r="BJ11" s="216"/>
      <c r="BK11" s="216"/>
      <c r="BL11" s="216"/>
      <c r="BM11" s="216"/>
      <c r="BN11" s="216"/>
      <c r="BO11" s="216"/>
      <c r="BP11" s="216"/>
      <c r="BQ11" s="221">
        <v>5</v>
      </c>
      <c r="BR11" s="222"/>
      <c r="BS11" s="733"/>
      <c r="BT11" s="734"/>
      <c r="BU11" s="734"/>
      <c r="BV11" s="734"/>
      <c r="BW11" s="734"/>
      <c r="BX11" s="734"/>
      <c r="BY11" s="734"/>
      <c r="BZ11" s="734"/>
      <c r="CA11" s="734"/>
      <c r="CB11" s="734"/>
      <c r="CC11" s="734"/>
      <c r="CD11" s="734"/>
      <c r="CE11" s="734"/>
      <c r="CF11" s="734"/>
      <c r="CG11" s="735"/>
      <c r="CH11" s="730"/>
      <c r="CI11" s="731"/>
      <c r="CJ11" s="731"/>
      <c r="CK11" s="731"/>
      <c r="CL11" s="732"/>
      <c r="CM11" s="730"/>
      <c r="CN11" s="731"/>
      <c r="CO11" s="731"/>
      <c r="CP11" s="731"/>
      <c r="CQ11" s="732"/>
      <c r="CR11" s="730"/>
      <c r="CS11" s="731"/>
      <c r="CT11" s="731"/>
      <c r="CU11" s="731"/>
      <c r="CV11" s="732"/>
      <c r="CW11" s="730"/>
      <c r="CX11" s="731"/>
      <c r="CY11" s="731"/>
      <c r="CZ11" s="731"/>
      <c r="DA11" s="732"/>
      <c r="DB11" s="730"/>
      <c r="DC11" s="731"/>
      <c r="DD11" s="731"/>
      <c r="DE11" s="731"/>
      <c r="DF11" s="732"/>
      <c r="DG11" s="730"/>
      <c r="DH11" s="731"/>
      <c r="DI11" s="731"/>
      <c r="DJ11" s="731"/>
      <c r="DK11" s="732"/>
      <c r="DL11" s="730"/>
      <c r="DM11" s="731"/>
      <c r="DN11" s="731"/>
      <c r="DO11" s="731"/>
      <c r="DP11" s="732"/>
      <c r="DQ11" s="730"/>
      <c r="DR11" s="731"/>
      <c r="DS11" s="731"/>
      <c r="DT11" s="731"/>
      <c r="DU11" s="732"/>
      <c r="DV11" s="733"/>
      <c r="DW11" s="734"/>
      <c r="DX11" s="734"/>
      <c r="DY11" s="734"/>
      <c r="DZ11" s="830"/>
      <c r="EA11" s="217"/>
    </row>
    <row r="12" spans="1:131" s="218" customFormat="1" ht="26.25" customHeight="1" x14ac:dyDescent="0.15">
      <c r="A12" s="221">
        <v>6</v>
      </c>
      <c r="B12" s="762"/>
      <c r="C12" s="763"/>
      <c r="D12" s="763"/>
      <c r="E12" s="763"/>
      <c r="F12" s="763"/>
      <c r="G12" s="763"/>
      <c r="H12" s="763"/>
      <c r="I12" s="763"/>
      <c r="J12" s="763"/>
      <c r="K12" s="763"/>
      <c r="L12" s="763"/>
      <c r="M12" s="763"/>
      <c r="N12" s="763"/>
      <c r="O12" s="763"/>
      <c r="P12" s="764"/>
      <c r="Q12" s="768"/>
      <c r="R12" s="750"/>
      <c r="S12" s="750"/>
      <c r="T12" s="750"/>
      <c r="U12" s="769"/>
      <c r="V12" s="742"/>
      <c r="W12" s="750"/>
      <c r="X12" s="750"/>
      <c r="Y12" s="750"/>
      <c r="Z12" s="769"/>
      <c r="AA12" s="742"/>
      <c r="AB12" s="750"/>
      <c r="AC12" s="750"/>
      <c r="AD12" s="750"/>
      <c r="AE12" s="751"/>
      <c r="AF12" s="749"/>
      <c r="AG12" s="750"/>
      <c r="AH12" s="750"/>
      <c r="AI12" s="750"/>
      <c r="AJ12" s="751"/>
      <c r="AK12" s="770"/>
      <c r="AL12" s="731"/>
      <c r="AM12" s="731"/>
      <c r="AN12" s="731"/>
      <c r="AO12" s="746"/>
      <c r="AP12" s="771"/>
      <c r="AQ12" s="731"/>
      <c r="AR12" s="731"/>
      <c r="AS12" s="731"/>
      <c r="AT12" s="746"/>
      <c r="AU12" s="828"/>
      <c r="AV12" s="828"/>
      <c r="AW12" s="828"/>
      <c r="AX12" s="828"/>
      <c r="AY12" s="829"/>
      <c r="AZ12" s="215"/>
      <c r="BA12" s="215"/>
      <c r="BB12" s="215"/>
      <c r="BC12" s="215"/>
      <c r="BD12" s="215"/>
      <c r="BE12" s="216"/>
      <c r="BF12" s="216"/>
      <c r="BG12" s="216"/>
      <c r="BH12" s="216"/>
      <c r="BI12" s="216"/>
      <c r="BJ12" s="216"/>
      <c r="BK12" s="216"/>
      <c r="BL12" s="216"/>
      <c r="BM12" s="216"/>
      <c r="BN12" s="216"/>
      <c r="BO12" s="216"/>
      <c r="BP12" s="216"/>
      <c r="BQ12" s="221">
        <v>6</v>
      </c>
      <c r="BR12" s="222"/>
      <c r="BS12" s="733"/>
      <c r="BT12" s="734"/>
      <c r="BU12" s="734"/>
      <c r="BV12" s="734"/>
      <c r="BW12" s="734"/>
      <c r="BX12" s="734"/>
      <c r="BY12" s="734"/>
      <c r="BZ12" s="734"/>
      <c r="CA12" s="734"/>
      <c r="CB12" s="734"/>
      <c r="CC12" s="734"/>
      <c r="CD12" s="734"/>
      <c r="CE12" s="734"/>
      <c r="CF12" s="734"/>
      <c r="CG12" s="735"/>
      <c r="CH12" s="730"/>
      <c r="CI12" s="731"/>
      <c r="CJ12" s="731"/>
      <c r="CK12" s="731"/>
      <c r="CL12" s="732"/>
      <c r="CM12" s="730"/>
      <c r="CN12" s="731"/>
      <c r="CO12" s="731"/>
      <c r="CP12" s="731"/>
      <c r="CQ12" s="732"/>
      <c r="CR12" s="730"/>
      <c r="CS12" s="731"/>
      <c r="CT12" s="731"/>
      <c r="CU12" s="731"/>
      <c r="CV12" s="732"/>
      <c r="CW12" s="730"/>
      <c r="CX12" s="731"/>
      <c r="CY12" s="731"/>
      <c r="CZ12" s="731"/>
      <c r="DA12" s="732"/>
      <c r="DB12" s="730"/>
      <c r="DC12" s="731"/>
      <c r="DD12" s="731"/>
      <c r="DE12" s="731"/>
      <c r="DF12" s="732"/>
      <c r="DG12" s="730"/>
      <c r="DH12" s="731"/>
      <c r="DI12" s="731"/>
      <c r="DJ12" s="731"/>
      <c r="DK12" s="732"/>
      <c r="DL12" s="730"/>
      <c r="DM12" s="731"/>
      <c r="DN12" s="731"/>
      <c r="DO12" s="731"/>
      <c r="DP12" s="732"/>
      <c r="DQ12" s="730"/>
      <c r="DR12" s="731"/>
      <c r="DS12" s="731"/>
      <c r="DT12" s="731"/>
      <c r="DU12" s="732"/>
      <c r="DV12" s="733"/>
      <c r="DW12" s="734"/>
      <c r="DX12" s="734"/>
      <c r="DY12" s="734"/>
      <c r="DZ12" s="830"/>
      <c r="EA12" s="217"/>
    </row>
    <row r="13" spans="1:131" s="218" customFormat="1" ht="26.25" customHeight="1" x14ac:dyDescent="0.15">
      <c r="A13" s="221">
        <v>7</v>
      </c>
      <c r="B13" s="762"/>
      <c r="C13" s="763"/>
      <c r="D13" s="763"/>
      <c r="E13" s="763"/>
      <c r="F13" s="763"/>
      <c r="G13" s="763"/>
      <c r="H13" s="763"/>
      <c r="I13" s="763"/>
      <c r="J13" s="763"/>
      <c r="K13" s="763"/>
      <c r="L13" s="763"/>
      <c r="M13" s="763"/>
      <c r="N13" s="763"/>
      <c r="O13" s="763"/>
      <c r="P13" s="764"/>
      <c r="Q13" s="768"/>
      <c r="R13" s="750"/>
      <c r="S13" s="750"/>
      <c r="T13" s="750"/>
      <c r="U13" s="769"/>
      <c r="V13" s="742"/>
      <c r="W13" s="750"/>
      <c r="X13" s="750"/>
      <c r="Y13" s="750"/>
      <c r="Z13" s="769"/>
      <c r="AA13" s="742"/>
      <c r="AB13" s="750"/>
      <c r="AC13" s="750"/>
      <c r="AD13" s="750"/>
      <c r="AE13" s="751"/>
      <c r="AF13" s="749"/>
      <c r="AG13" s="750"/>
      <c r="AH13" s="750"/>
      <c r="AI13" s="750"/>
      <c r="AJ13" s="751"/>
      <c r="AK13" s="770"/>
      <c r="AL13" s="731"/>
      <c r="AM13" s="731"/>
      <c r="AN13" s="731"/>
      <c r="AO13" s="746"/>
      <c r="AP13" s="771"/>
      <c r="AQ13" s="731"/>
      <c r="AR13" s="731"/>
      <c r="AS13" s="731"/>
      <c r="AT13" s="746"/>
      <c r="AU13" s="828"/>
      <c r="AV13" s="828"/>
      <c r="AW13" s="828"/>
      <c r="AX13" s="828"/>
      <c r="AY13" s="829"/>
      <c r="AZ13" s="215"/>
      <c r="BA13" s="215"/>
      <c r="BB13" s="215"/>
      <c r="BC13" s="215"/>
      <c r="BD13" s="215"/>
      <c r="BE13" s="216"/>
      <c r="BF13" s="216"/>
      <c r="BG13" s="216"/>
      <c r="BH13" s="216"/>
      <c r="BI13" s="216"/>
      <c r="BJ13" s="216"/>
      <c r="BK13" s="216"/>
      <c r="BL13" s="216"/>
      <c r="BM13" s="216"/>
      <c r="BN13" s="216"/>
      <c r="BO13" s="216"/>
      <c r="BP13" s="216"/>
      <c r="BQ13" s="221">
        <v>7</v>
      </c>
      <c r="BR13" s="222"/>
      <c r="BS13" s="733"/>
      <c r="BT13" s="734"/>
      <c r="BU13" s="734"/>
      <c r="BV13" s="734"/>
      <c r="BW13" s="734"/>
      <c r="BX13" s="734"/>
      <c r="BY13" s="734"/>
      <c r="BZ13" s="734"/>
      <c r="CA13" s="734"/>
      <c r="CB13" s="734"/>
      <c r="CC13" s="734"/>
      <c r="CD13" s="734"/>
      <c r="CE13" s="734"/>
      <c r="CF13" s="734"/>
      <c r="CG13" s="735"/>
      <c r="CH13" s="730"/>
      <c r="CI13" s="731"/>
      <c r="CJ13" s="731"/>
      <c r="CK13" s="731"/>
      <c r="CL13" s="732"/>
      <c r="CM13" s="730"/>
      <c r="CN13" s="731"/>
      <c r="CO13" s="731"/>
      <c r="CP13" s="731"/>
      <c r="CQ13" s="732"/>
      <c r="CR13" s="730"/>
      <c r="CS13" s="731"/>
      <c r="CT13" s="731"/>
      <c r="CU13" s="731"/>
      <c r="CV13" s="732"/>
      <c r="CW13" s="730"/>
      <c r="CX13" s="731"/>
      <c r="CY13" s="731"/>
      <c r="CZ13" s="731"/>
      <c r="DA13" s="732"/>
      <c r="DB13" s="730"/>
      <c r="DC13" s="731"/>
      <c r="DD13" s="731"/>
      <c r="DE13" s="731"/>
      <c r="DF13" s="732"/>
      <c r="DG13" s="730"/>
      <c r="DH13" s="731"/>
      <c r="DI13" s="731"/>
      <c r="DJ13" s="731"/>
      <c r="DK13" s="732"/>
      <c r="DL13" s="730"/>
      <c r="DM13" s="731"/>
      <c r="DN13" s="731"/>
      <c r="DO13" s="731"/>
      <c r="DP13" s="732"/>
      <c r="DQ13" s="730"/>
      <c r="DR13" s="731"/>
      <c r="DS13" s="731"/>
      <c r="DT13" s="731"/>
      <c r="DU13" s="732"/>
      <c r="DV13" s="733"/>
      <c r="DW13" s="734"/>
      <c r="DX13" s="734"/>
      <c r="DY13" s="734"/>
      <c r="DZ13" s="830"/>
      <c r="EA13" s="217"/>
    </row>
    <row r="14" spans="1:131" s="218" customFormat="1" ht="26.25" customHeight="1" x14ac:dyDescent="0.15">
      <c r="A14" s="221">
        <v>8</v>
      </c>
      <c r="B14" s="762"/>
      <c r="C14" s="763"/>
      <c r="D14" s="763"/>
      <c r="E14" s="763"/>
      <c r="F14" s="763"/>
      <c r="G14" s="763"/>
      <c r="H14" s="763"/>
      <c r="I14" s="763"/>
      <c r="J14" s="763"/>
      <c r="K14" s="763"/>
      <c r="L14" s="763"/>
      <c r="M14" s="763"/>
      <c r="N14" s="763"/>
      <c r="O14" s="763"/>
      <c r="P14" s="764"/>
      <c r="Q14" s="768"/>
      <c r="R14" s="750"/>
      <c r="S14" s="750"/>
      <c r="T14" s="750"/>
      <c r="U14" s="769"/>
      <c r="V14" s="742"/>
      <c r="W14" s="750"/>
      <c r="X14" s="750"/>
      <c r="Y14" s="750"/>
      <c r="Z14" s="769"/>
      <c r="AA14" s="742"/>
      <c r="AB14" s="750"/>
      <c r="AC14" s="750"/>
      <c r="AD14" s="750"/>
      <c r="AE14" s="751"/>
      <c r="AF14" s="749"/>
      <c r="AG14" s="750"/>
      <c r="AH14" s="750"/>
      <c r="AI14" s="750"/>
      <c r="AJ14" s="751"/>
      <c r="AK14" s="770"/>
      <c r="AL14" s="731"/>
      <c r="AM14" s="731"/>
      <c r="AN14" s="731"/>
      <c r="AO14" s="746"/>
      <c r="AP14" s="771"/>
      <c r="AQ14" s="731"/>
      <c r="AR14" s="731"/>
      <c r="AS14" s="731"/>
      <c r="AT14" s="746"/>
      <c r="AU14" s="828"/>
      <c r="AV14" s="828"/>
      <c r="AW14" s="828"/>
      <c r="AX14" s="828"/>
      <c r="AY14" s="829"/>
      <c r="AZ14" s="215"/>
      <c r="BA14" s="215"/>
      <c r="BB14" s="215"/>
      <c r="BC14" s="215"/>
      <c r="BD14" s="215"/>
      <c r="BE14" s="216"/>
      <c r="BF14" s="216"/>
      <c r="BG14" s="216"/>
      <c r="BH14" s="216"/>
      <c r="BI14" s="216"/>
      <c r="BJ14" s="216"/>
      <c r="BK14" s="216"/>
      <c r="BL14" s="216"/>
      <c r="BM14" s="216"/>
      <c r="BN14" s="216"/>
      <c r="BO14" s="216"/>
      <c r="BP14" s="216"/>
      <c r="BQ14" s="221">
        <v>8</v>
      </c>
      <c r="BR14" s="222"/>
      <c r="BS14" s="733"/>
      <c r="BT14" s="734"/>
      <c r="BU14" s="734"/>
      <c r="BV14" s="734"/>
      <c r="BW14" s="734"/>
      <c r="BX14" s="734"/>
      <c r="BY14" s="734"/>
      <c r="BZ14" s="734"/>
      <c r="CA14" s="734"/>
      <c r="CB14" s="734"/>
      <c r="CC14" s="734"/>
      <c r="CD14" s="734"/>
      <c r="CE14" s="734"/>
      <c r="CF14" s="734"/>
      <c r="CG14" s="735"/>
      <c r="CH14" s="730"/>
      <c r="CI14" s="731"/>
      <c r="CJ14" s="731"/>
      <c r="CK14" s="731"/>
      <c r="CL14" s="732"/>
      <c r="CM14" s="730"/>
      <c r="CN14" s="731"/>
      <c r="CO14" s="731"/>
      <c r="CP14" s="731"/>
      <c r="CQ14" s="732"/>
      <c r="CR14" s="730"/>
      <c r="CS14" s="731"/>
      <c r="CT14" s="731"/>
      <c r="CU14" s="731"/>
      <c r="CV14" s="732"/>
      <c r="CW14" s="730"/>
      <c r="CX14" s="731"/>
      <c r="CY14" s="731"/>
      <c r="CZ14" s="731"/>
      <c r="DA14" s="732"/>
      <c r="DB14" s="730"/>
      <c r="DC14" s="731"/>
      <c r="DD14" s="731"/>
      <c r="DE14" s="731"/>
      <c r="DF14" s="732"/>
      <c r="DG14" s="730"/>
      <c r="DH14" s="731"/>
      <c r="DI14" s="731"/>
      <c r="DJ14" s="731"/>
      <c r="DK14" s="732"/>
      <c r="DL14" s="730"/>
      <c r="DM14" s="731"/>
      <c r="DN14" s="731"/>
      <c r="DO14" s="731"/>
      <c r="DP14" s="732"/>
      <c r="DQ14" s="730"/>
      <c r="DR14" s="731"/>
      <c r="DS14" s="731"/>
      <c r="DT14" s="731"/>
      <c r="DU14" s="732"/>
      <c r="DV14" s="733"/>
      <c r="DW14" s="734"/>
      <c r="DX14" s="734"/>
      <c r="DY14" s="734"/>
      <c r="DZ14" s="830"/>
      <c r="EA14" s="217"/>
    </row>
    <row r="15" spans="1:131" s="218" customFormat="1" ht="26.25" customHeight="1" x14ac:dyDescent="0.15">
      <c r="A15" s="221">
        <v>9</v>
      </c>
      <c r="B15" s="762"/>
      <c r="C15" s="763"/>
      <c r="D15" s="763"/>
      <c r="E15" s="763"/>
      <c r="F15" s="763"/>
      <c r="G15" s="763"/>
      <c r="H15" s="763"/>
      <c r="I15" s="763"/>
      <c r="J15" s="763"/>
      <c r="K15" s="763"/>
      <c r="L15" s="763"/>
      <c r="M15" s="763"/>
      <c r="N15" s="763"/>
      <c r="O15" s="763"/>
      <c r="P15" s="764"/>
      <c r="Q15" s="768"/>
      <c r="R15" s="750"/>
      <c r="S15" s="750"/>
      <c r="T15" s="750"/>
      <c r="U15" s="769"/>
      <c r="V15" s="742"/>
      <c r="W15" s="750"/>
      <c r="X15" s="750"/>
      <c r="Y15" s="750"/>
      <c r="Z15" s="769"/>
      <c r="AA15" s="742"/>
      <c r="AB15" s="750"/>
      <c r="AC15" s="750"/>
      <c r="AD15" s="750"/>
      <c r="AE15" s="751"/>
      <c r="AF15" s="749"/>
      <c r="AG15" s="750"/>
      <c r="AH15" s="750"/>
      <c r="AI15" s="750"/>
      <c r="AJ15" s="751"/>
      <c r="AK15" s="770"/>
      <c r="AL15" s="731"/>
      <c r="AM15" s="731"/>
      <c r="AN15" s="731"/>
      <c r="AO15" s="746"/>
      <c r="AP15" s="771"/>
      <c r="AQ15" s="731"/>
      <c r="AR15" s="731"/>
      <c r="AS15" s="731"/>
      <c r="AT15" s="746"/>
      <c r="AU15" s="828"/>
      <c r="AV15" s="828"/>
      <c r="AW15" s="828"/>
      <c r="AX15" s="828"/>
      <c r="AY15" s="829"/>
      <c r="AZ15" s="215"/>
      <c r="BA15" s="215"/>
      <c r="BB15" s="215"/>
      <c r="BC15" s="215"/>
      <c r="BD15" s="215"/>
      <c r="BE15" s="216"/>
      <c r="BF15" s="216"/>
      <c r="BG15" s="216"/>
      <c r="BH15" s="216"/>
      <c r="BI15" s="216"/>
      <c r="BJ15" s="216"/>
      <c r="BK15" s="216"/>
      <c r="BL15" s="216"/>
      <c r="BM15" s="216"/>
      <c r="BN15" s="216"/>
      <c r="BO15" s="216"/>
      <c r="BP15" s="216"/>
      <c r="BQ15" s="221">
        <v>9</v>
      </c>
      <c r="BR15" s="222"/>
      <c r="BS15" s="733"/>
      <c r="BT15" s="734"/>
      <c r="BU15" s="734"/>
      <c r="BV15" s="734"/>
      <c r="BW15" s="734"/>
      <c r="BX15" s="734"/>
      <c r="BY15" s="734"/>
      <c r="BZ15" s="734"/>
      <c r="CA15" s="734"/>
      <c r="CB15" s="734"/>
      <c r="CC15" s="734"/>
      <c r="CD15" s="734"/>
      <c r="CE15" s="734"/>
      <c r="CF15" s="734"/>
      <c r="CG15" s="735"/>
      <c r="CH15" s="730"/>
      <c r="CI15" s="731"/>
      <c r="CJ15" s="731"/>
      <c r="CK15" s="731"/>
      <c r="CL15" s="732"/>
      <c r="CM15" s="730"/>
      <c r="CN15" s="731"/>
      <c r="CO15" s="731"/>
      <c r="CP15" s="731"/>
      <c r="CQ15" s="732"/>
      <c r="CR15" s="730"/>
      <c r="CS15" s="731"/>
      <c r="CT15" s="731"/>
      <c r="CU15" s="731"/>
      <c r="CV15" s="732"/>
      <c r="CW15" s="730"/>
      <c r="CX15" s="731"/>
      <c r="CY15" s="731"/>
      <c r="CZ15" s="731"/>
      <c r="DA15" s="732"/>
      <c r="DB15" s="730"/>
      <c r="DC15" s="731"/>
      <c r="DD15" s="731"/>
      <c r="DE15" s="731"/>
      <c r="DF15" s="732"/>
      <c r="DG15" s="730"/>
      <c r="DH15" s="731"/>
      <c r="DI15" s="731"/>
      <c r="DJ15" s="731"/>
      <c r="DK15" s="732"/>
      <c r="DL15" s="730"/>
      <c r="DM15" s="731"/>
      <c r="DN15" s="731"/>
      <c r="DO15" s="731"/>
      <c r="DP15" s="732"/>
      <c r="DQ15" s="730"/>
      <c r="DR15" s="731"/>
      <c r="DS15" s="731"/>
      <c r="DT15" s="731"/>
      <c r="DU15" s="732"/>
      <c r="DV15" s="733"/>
      <c r="DW15" s="734"/>
      <c r="DX15" s="734"/>
      <c r="DY15" s="734"/>
      <c r="DZ15" s="830"/>
      <c r="EA15" s="217"/>
    </row>
    <row r="16" spans="1:131" s="218" customFormat="1" ht="26.25" customHeight="1" x14ac:dyDescent="0.15">
      <c r="A16" s="221">
        <v>10</v>
      </c>
      <c r="B16" s="762"/>
      <c r="C16" s="763"/>
      <c r="D16" s="763"/>
      <c r="E16" s="763"/>
      <c r="F16" s="763"/>
      <c r="G16" s="763"/>
      <c r="H16" s="763"/>
      <c r="I16" s="763"/>
      <c r="J16" s="763"/>
      <c r="K16" s="763"/>
      <c r="L16" s="763"/>
      <c r="M16" s="763"/>
      <c r="N16" s="763"/>
      <c r="O16" s="763"/>
      <c r="P16" s="764"/>
      <c r="Q16" s="768"/>
      <c r="R16" s="750"/>
      <c r="S16" s="750"/>
      <c r="T16" s="750"/>
      <c r="U16" s="769"/>
      <c r="V16" s="742"/>
      <c r="W16" s="750"/>
      <c r="X16" s="750"/>
      <c r="Y16" s="750"/>
      <c r="Z16" s="769"/>
      <c r="AA16" s="742"/>
      <c r="AB16" s="750"/>
      <c r="AC16" s="750"/>
      <c r="AD16" s="750"/>
      <c r="AE16" s="751"/>
      <c r="AF16" s="749"/>
      <c r="AG16" s="750"/>
      <c r="AH16" s="750"/>
      <c r="AI16" s="750"/>
      <c r="AJ16" s="751"/>
      <c r="AK16" s="770"/>
      <c r="AL16" s="731"/>
      <c r="AM16" s="731"/>
      <c r="AN16" s="731"/>
      <c r="AO16" s="746"/>
      <c r="AP16" s="771"/>
      <c r="AQ16" s="731"/>
      <c r="AR16" s="731"/>
      <c r="AS16" s="731"/>
      <c r="AT16" s="746"/>
      <c r="AU16" s="828"/>
      <c r="AV16" s="828"/>
      <c r="AW16" s="828"/>
      <c r="AX16" s="828"/>
      <c r="AY16" s="829"/>
      <c r="AZ16" s="215"/>
      <c r="BA16" s="215"/>
      <c r="BB16" s="215"/>
      <c r="BC16" s="215"/>
      <c r="BD16" s="215"/>
      <c r="BE16" s="216"/>
      <c r="BF16" s="216"/>
      <c r="BG16" s="216"/>
      <c r="BH16" s="216"/>
      <c r="BI16" s="216"/>
      <c r="BJ16" s="216"/>
      <c r="BK16" s="216"/>
      <c r="BL16" s="216"/>
      <c r="BM16" s="216"/>
      <c r="BN16" s="216"/>
      <c r="BO16" s="216"/>
      <c r="BP16" s="216"/>
      <c r="BQ16" s="221">
        <v>10</v>
      </c>
      <c r="BR16" s="222"/>
      <c r="BS16" s="733"/>
      <c r="BT16" s="734"/>
      <c r="BU16" s="734"/>
      <c r="BV16" s="734"/>
      <c r="BW16" s="734"/>
      <c r="BX16" s="734"/>
      <c r="BY16" s="734"/>
      <c r="BZ16" s="734"/>
      <c r="CA16" s="734"/>
      <c r="CB16" s="734"/>
      <c r="CC16" s="734"/>
      <c r="CD16" s="734"/>
      <c r="CE16" s="734"/>
      <c r="CF16" s="734"/>
      <c r="CG16" s="735"/>
      <c r="CH16" s="730"/>
      <c r="CI16" s="731"/>
      <c r="CJ16" s="731"/>
      <c r="CK16" s="731"/>
      <c r="CL16" s="732"/>
      <c r="CM16" s="730"/>
      <c r="CN16" s="731"/>
      <c r="CO16" s="731"/>
      <c r="CP16" s="731"/>
      <c r="CQ16" s="732"/>
      <c r="CR16" s="730"/>
      <c r="CS16" s="731"/>
      <c r="CT16" s="731"/>
      <c r="CU16" s="731"/>
      <c r="CV16" s="732"/>
      <c r="CW16" s="730"/>
      <c r="CX16" s="731"/>
      <c r="CY16" s="731"/>
      <c r="CZ16" s="731"/>
      <c r="DA16" s="732"/>
      <c r="DB16" s="730"/>
      <c r="DC16" s="731"/>
      <c r="DD16" s="731"/>
      <c r="DE16" s="731"/>
      <c r="DF16" s="732"/>
      <c r="DG16" s="730"/>
      <c r="DH16" s="731"/>
      <c r="DI16" s="731"/>
      <c r="DJ16" s="731"/>
      <c r="DK16" s="732"/>
      <c r="DL16" s="730"/>
      <c r="DM16" s="731"/>
      <c r="DN16" s="731"/>
      <c r="DO16" s="731"/>
      <c r="DP16" s="732"/>
      <c r="DQ16" s="730"/>
      <c r="DR16" s="731"/>
      <c r="DS16" s="731"/>
      <c r="DT16" s="731"/>
      <c r="DU16" s="732"/>
      <c r="DV16" s="733"/>
      <c r="DW16" s="734"/>
      <c r="DX16" s="734"/>
      <c r="DY16" s="734"/>
      <c r="DZ16" s="830"/>
      <c r="EA16" s="217"/>
    </row>
    <row r="17" spans="1:131" s="218" customFormat="1" ht="26.25" customHeight="1" x14ac:dyDescent="0.15">
      <c r="A17" s="221">
        <v>11</v>
      </c>
      <c r="B17" s="762"/>
      <c r="C17" s="763"/>
      <c r="D17" s="763"/>
      <c r="E17" s="763"/>
      <c r="F17" s="763"/>
      <c r="G17" s="763"/>
      <c r="H17" s="763"/>
      <c r="I17" s="763"/>
      <c r="J17" s="763"/>
      <c r="K17" s="763"/>
      <c r="L17" s="763"/>
      <c r="M17" s="763"/>
      <c r="N17" s="763"/>
      <c r="O17" s="763"/>
      <c r="P17" s="764"/>
      <c r="Q17" s="768"/>
      <c r="R17" s="750"/>
      <c r="S17" s="750"/>
      <c r="T17" s="750"/>
      <c r="U17" s="769"/>
      <c r="V17" s="742"/>
      <c r="W17" s="750"/>
      <c r="X17" s="750"/>
      <c r="Y17" s="750"/>
      <c r="Z17" s="769"/>
      <c r="AA17" s="742"/>
      <c r="AB17" s="750"/>
      <c r="AC17" s="750"/>
      <c r="AD17" s="750"/>
      <c r="AE17" s="751"/>
      <c r="AF17" s="749"/>
      <c r="AG17" s="750"/>
      <c r="AH17" s="750"/>
      <c r="AI17" s="750"/>
      <c r="AJ17" s="751"/>
      <c r="AK17" s="770"/>
      <c r="AL17" s="731"/>
      <c r="AM17" s="731"/>
      <c r="AN17" s="731"/>
      <c r="AO17" s="746"/>
      <c r="AP17" s="771"/>
      <c r="AQ17" s="731"/>
      <c r="AR17" s="731"/>
      <c r="AS17" s="731"/>
      <c r="AT17" s="746"/>
      <c r="AU17" s="828"/>
      <c r="AV17" s="828"/>
      <c r="AW17" s="828"/>
      <c r="AX17" s="828"/>
      <c r="AY17" s="829"/>
      <c r="AZ17" s="215"/>
      <c r="BA17" s="215"/>
      <c r="BB17" s="215"/>
      <c r="BC17" s="215"/>
      <c r="BD17" s="215"/>
      <c r="BE17" s="216"/>
      <c r="BF17" s="216"/>
      <c r="BG17" s="216"/>
      <c r="BH17" s="216"/>
      <c r="BI17" s="216"/>
      <c r="BJ17" s="216"/>
      <c r="BK17" s="216"/>
      <c r="BL17" s="216"/>
      <c r="BM17" s="216"/>
      <c r="BN17" s="216"/>
      <c r="BO17" s="216"/>
      <c r="BP17" s="216"/>
      <c r="BQ17" s="221">
        <v>11</v>
      </c>
      <c r="BR17" s="222"/>
      <c r="BS17" s="733"/>
      <c r="BT17" s="734"/>
      <c r="BU17" s="734"/>
      <c r="BV17" s="734"/>
      <c r="BW17" s="734"/>
      <c r="BX17" s="734"/>
      <c r="BY17" s="734"/>
      <c r="BZ17" s="734"/>
      <c r="CA17" s="734"/>
      <c r="CB17" s="734"/>
      <c r="CC17" s="734"/>
      <c r="CD17" s="734"/>
      <c r="CE17" s="734"/>
      <c r="CF17" s="734"/>
      <c r="CG17" s="735"/>
      <c r="CH17" s="730"/>
      <c r="CI17" s="731"/>
      <c r="CJ17" s="731"/>
      <c r="CK17" s="731"/>
      <c r="CL17" s="732"/>
      <c r="CM17" s="730"/>
      <c r="CN17" s="731"/>
      <c r="CO17" s="731"/>
      <c r="CP17" s="731"/>
      <c r="CQ17" s="732"/>
      <c r="CR17" s="730"/>
      <c r="CS17" s="731"/>
      <c r="CT17" s="731"/>
      <c r="CU17" s="731"/>
      <c r="CV17" s="732"/>
      <c r="CW17" s="730"/>
      <c r="CX17" s="731"/>
      <c r="CY17" s="731"/>
      <c r="CZ17" s="731"/>
      <c r="DA17" s="732"/>
      <c r="DB17" s="730"/>
      <c r="DC17" s="731"/>
      <c r="DD17" s="731"/>
      <c r="DE17" s="731"/>
      <c r="DF17" s="732"/>
      <c r="DG17" s="730"/>
      <c r="DH17" s="731"/>
      <c r="DI17" s="731"/>
      <c r="DJ17" s="731"/>
      <c r="DK17" s="732"/>
      <c r="DL17" s="730"/>
      <c r="DM17" s="731"/>
      <c r="DN17" s="731"/>
      <c r="DO17" s="731"/>
      <c r="DP17" s="732"/>
      <c r="DQ17" s="730"/>
      <c r="DR17" s="731"/>
      <c r="DS17" s="731"/>
      <c r="DT17" s="731"/>
      <c r="DU17" s="732"/>
      <c r="DV17" s="733"/>
      <c r="DW17" s="734"/>
      <c r="DX17" s="734"/>
      <c r="DY17" s="734"/>
      <c r="DZ17" s="830"/>
      <c r="EA17" s="217"/>
    </row>
    <row r="18" spans="1:131" s="218" customFormat="1" ht="26.25" customHeight="1" x14ac:dyDescent="0.15">
      <c r="A18" s="221">
        <v>12</v>
      </c>
      <c r="B18" s="762"/>
      <c r="C18" s="763"/>
      <c r="D18" s="763"/>
      <c r="E18" s="763"/>
      <c r="F18" s="763"/>
      <c r="G18" s="763"/>
      <c r="H18" s="763"/>
      <c r="I18" s="763"/>
      <c r="J18" s="763"/>
      <c r="K18" s="763"/>
      <c r="L18" s="763"/>
      <c r="M18" s="763"/>
      <c r="N18" s="763"/>
      <c r="O18" s="763"/>
      <c r="P18" s="764"/>
      <c r="Q18" s="768"/>
      <c r="R18" s="750"/>
      <c r="S18" s="750"/>
      <c r="T18" s="750"/>
      <c r="U18" s="769"/>
      <c r="V18" s="742"/>
      <c r="W18" s="750"/>
      <c r="X18" s="750"/>
      <c r="Y18" s="750"/>
      <c r="Z18" s="769"/>
      <c r="AA18" s="742"/>
      <c r="AB18" s="750"/>
      <c r="AC18" s="750"/>
      <c r="AD18" s="750"/>
      <c r="AE18" s="751"/>
      <c r="AF18" s="749"/>
      <c r="AG18" s="750"/>
      <c r="AH18" s="750"/>
      <c r="AI18" s="750"/>
      <c r="AJ18" s="751"/>
      <c r="AK18" s="770"/>
      <c r="AL18" s="731"/>
      <c r="AM18" s="731"/>
      <c r="AN18" s="731"/>
      <c r="AO18" s="746"/>
      <c r="AP18" s="771"/>
      <c r="AQ18" s="731"/>
      <c r="AR18" s="731"/>
      <c r="AS18" s="731"/>
      <c r="AT18" s="746"/>
      <c r="AU18" s="828"/>
      <c r="AV18" s="828"/>
      <c r="AW18" s="828"/>
      <c r="AX18" s="828"/>
      <c r="AY18" s="829"/>
      <c r="AZ18" s="215"/>
      <c r="BA18" s="215"/>
      <c r="BB18" s="215"/>
      <c r="BC18" s="215"/>
      <c r="BD18" s="215"/>
      <c r="BE18" s="216"/>
      <c r="BF18" s="216"/>
      <c r="BG18" s="216"/>
      <c r="BH18" s="216"/>
      <c r="BI18" s="216"/>
      <c r="BJ18" s="216"/>
      <c r="BK18" s="216"/>
      <c r="BL18" s="216"/>
      <c r="BM18" s="216"/>
      <c r="BN18" s="216"/>
      <c r="BO18" s="216"/>
      <c r="BP18" s="216"/>
      <c r="BQ18" s="221">
        <v>12</v>
      </c>
      <c r="BR18" s="222"/>
      <c r="BS18" s="733"/>
      <c r="BT18" s="734"/>
      <c r="BU18" s="734"/>
      <c r="BV18" s="734"/>
      <c r="BW18" s="734"/>
      <c r="BX18" s="734"/>
      <c r="BY18" s="734"/>
      <c r="BZ18" s="734"/>
      <c r="CA18" s="734"/>
      <c r="CB18" s="734"/>
      <c r="CC18" s="734"/>
      <c r="CD18" s="734"/>
      <c r="CE18" s="734"/>
      <c r="CF18" s="734"/>
      <c r="CG18" s="735"/>
      <c r="CH18" s="730"/>
      <c r="CI18" s="731"/>
      <c r="CJ18" s="731"/>
      <c r="CK18" s="731"/>
      <c r="CL18" s="732"/>
      <c r="CM18" s="730"/>
      <c r="CN18" s="731"/>
      <c r="CO18" s="731"/>
      <c r="CP18" s="731"/>
      <c r="CQ18" s="732"/>
      <c r="CR18" s="730"/>
      <c r="CS18" s="731"/>
      <c r="CT18" s="731"/>
      <c r="CU18" s="731"/>
      <c r="CV18" s="732"/>
      <c r="CW18" s="730"/>
      <c r="CX18" s="731"/>
      <c r="CY18" s="731"/>
      <c r="CZ18" s="731"/>
      <c r="DA18" s="732"/>
      <c r="DB18" s="730"/>
      <c r="DC18" s="731"/>
      <c r="DD18" s="731"/>
      <c r="DE18" s="731"/>
      <c r="DF18" s="732"/>
      <c r="DG18" s="730"/>
      <c r="DH18" s="731"/>
      <c r="DI18" s="731"/>
      <c r="DJ18" s="731"/>
      <c r="DK18" s="732"/>
      <c r="DL18" s="730"/>
      <c r="DM18" s="731"/>
      <c r="DN18" s="731"/>
      <c r="DO18" s="731"/>
      <c r="DP18" s="732"/>
      <c r="DQ18" s="730"/>
      <c r="DR18" s="731"/>
      <c r="DS18" s="731"/>
      <c r="DT18" s="731"/>
      <c r="DU18" s="732"/>
      <c r="DV18" s="733"/>
      <c r="DW18" s="734"/>
      <c r="DX18" s="734"/>
      <c r="DY18" s="734"/>
      <c r="DZ18" s="830"/>
      <c r="EA18" s="217"/>
    </row>
    <row r="19" spans="1:131" s="218" customFormat="1" ht="26.25" customHeight="1" x14ac:dyDescent="0.15">
      <c r="A19" s="221">
        <v>13</v>
      </c>
      <c r="B19" s="762"/>
      <c r="C19" s="763"/>
      <c r="D19" s="763"/>
      <c r="E19" s="763"/>
      <c r="F19" s="763"/>
      <c r="G19" s="763"/>
      <c r="H19" s="763"/>
      <c r="I19" s="763"/>
      <c r="J19" s="763"/>
      <c r="K19" s="763"/>
      <c r="L19" s="763"/>
      <c r="M19" s="763"/>
      <c r="N19" s="763"/>
      <c r="O19" s="763"/>
      <c r="P19" s="764"/>
      <c r="Q19" s="768"/>
      <c r="R19" s="750"/>
      <c r="S19" s="750"/>
      <c r="T19" s="750"/>
      <c r="U19" s="769"/>
      <c r="V19" s="742"/>
      <c r="W19" s="750"/>
      <c r="X19" s="750"/>
      <c r="Y19" s="750"/>
      <c r="Z19" s="769"/>
      <c r="AA19" s="742"/>
      <c r="AB19" s="750"/>
      <c r="AC19" s="750"/>
      <c r="AD19" s="750"/>
      <c r="AE19" s="751"/>
      <c r="AF19" s="749"/>
      <c r="AG19" s="750"/>
      <c r="AH19" s="750"/>
      <c r="AI19" s="750"/>
      <c r="AJ19" s="751"/>
      <c r="AK19" s="770"/>
      <c r="AL19" s="731"/>
      <c r="AM19" s="731"/>
      <c r="AN19" s="731"/>
      <c r="AO19" s="746"/>
      <c r="AP19" s="771"/>
      <c r="AQ19" s="731"/>
      <c r="AR19" s="731"/>
      <c r="AS19" s="731"/>
      <c r="AT19" s="746"/>
      <c r="AU19" s="828"/>
      <c r="AV19" s="828"/>
      <c r="AW19" s="828"/>
      <c r="AX19" s="828"/>
      <c r="AY19" s="829"/>
      <c r="AZ19" s="215"/>
      <c r="BA19" s="215"/>
      <c r="BB19" s="215"/>
      <c r="BC19" s="215"/>
      <c r="BD19" s="215"/>
      <c r="BE19" s="216"/>
      <c r="BF19" s="216"/>
      <c r="BG19" s="216"/>
      <c r="BH19" s="216"/>
      <c r="BI19" s="216"/>
      <c r="BJ19" s="216"/>
      <c r="BK19" s="216"/>
      <c r="BL19" s="216"/>
      <c r="BM19" s="216"/>
      <c r="BN19" s="216"/>
      <c r="BO19" s="216"/>
      <c r="BP19" s="216"/>
      <c r="BQ19" s="221">
        <v>13</v>
      </c>
      <c r="BR19" s="222"/>
      <c r="BS19" s="733"/>
      <c r="BT19" s="734"/>
      <c r="BU19" s="734"/>
      <c r="BV19" s="734"/>
      <c r="BW19" s="734"/>
      <c r="BX19" s="734"/>
      <c r="BY19" s="734"/>
      <c r="BZ19" s="734"/>
      <c r="CA19" s="734"/>
      <c r="CB19" s="734"/>
      <c r="CC19" s="734"/>
      <c r="CD19" s="734"/>
      <c r="CE19" s="734"/>
      <c r="CF19" s="734"/>
      <c r="CG19" s="735"/>
      <c r="CH19" s="730"/>
      <c r="CI19" s="731"/>
      <c r="CJ19" s="731"/>
      <c r="CK19" s="731"/>
      <c r="CL19" s="732"/>
      <c r="CM19" s="730"/>
      <c r="CN19" s="731"/>
      <c r="CO19" s="731"/>
      <c r="CP19" s="731"/>
      <c r="CQ19" s="732"/>
      <c r="CR19" s="730"/>
      <c r="CS19" s="731"/>
      <c r="CT19" s="731"/>
      <c r="CU19" s="731"/>
      <c r="CV19" s="732"/>
      <c r="CW19" s="730"/>
      <c r="CX19" s="731"/>
      <c r="CY19" s="731"/>
      <c r="CZ19" s="731"/>
      <c r="DA19" s="732"/>
      <c r="DB19" s="730"/>
      <c r="DC19" s="731"/>
      <c r="DD19" s="731"/>
      <c r="DE19" s="731"/>
      <c r="DF19" s="732"/>
      <c r="DG19" s="730"/>
      <c r="DH19" s="731"/>
      <c r="DI19" s="731"/>
      <c r="DJ19" s="731"/>
      <c r="DK19" s="732"/>
      <c r="DL19" s="730"/>
      <c r="DM19" s="731"/>
      <c r="DN19" s="731"/>
      <c r="DO19" s="731"/>
      <c r="DP19" s="732"/>
      <c r="DQ19" s="730"/>
      <c r="DR19" s="731"/>
      <c r="DS19" s="731"/>
      <c r="DT19" s="731"/>
      <c r="DU19" s="732"/>
      <c r="DV19" s="733"/>
      <c r="DW19" s="734"/>
      <c r="DX19" s="734"/>
      <c r="DY19" s="734"/>
      <c r="DZ19" s="830"/>
      <c r="EA19" s="217"/>
    </row>
    <row r="20" spans="1:131" s="218" customFormat="1" ht="26.25" customHeight="1" x14ac:dyDescent="0.15">
      <c r="A20" s="221">
        <v>14</v>
      </c>
      <c r="B20" s="762"/>
      <c r="C20" s="763"/>
      <c r="D20" s="763"/>
      <c r="E20" s="763"/>
      <c r="F20" s="763"/>
      <c r="G20" s="763"/>
      <c r="H20" s="763"/>
      <c r="I20" s="763"/>
      <c r="J20" s="763"/>
      <c r="K20" s="763"/>
      <c r="L20" s="763"/>
      <c r="M20" s="763"/>
      <c r="N20" s="763"/>
      <c r="O20" s="763"/>
      <c r="P20" s="764"/>
      <c r="Q20" s="768"/>
      <c r="R20" s="750"/>
      <c r="S20" s="750"/>
      <c r="T20" s="750"/>
      <c r="U20" s="769"/>
      <c r="V20" s="742"/>
      <c r="W20" s="750"/>
      <c r="X20" s="750"/>
      <c r="Y20" s="750"/>
      <c r="Z20" s="769"/>
      <c r="AA20" s="742"/>
      <c r="AB20" s="750"/>
      <c r="AC20" s="750"/>
      <c r="AD20" s="750"/>
      <c r="AE20" s="751"/>
      <c r="AF20" s="749"/>
      <c r="AG20" s="750"/>
      <c r="AH20" s="750"/>
      <c r="AI20" s="750"/>
      <c r="AJ20" s="751"/>
      <c r="AK20" s="770"/>
      <c r="AL20" s="731"/>
      <c r="AM20" s="731"/>
      <c r="AN20" s="731"/>
      <c r="AO20" s="746"/>
      <c r="AP20" s="771"/>
      <c r="AQ20" s="731"/>
      <c r="AR20" s="731"/>
      <c r="AS20" s="731"/>
      <c r="AT20" s="746"/>
      <c r="AU20" s="828"/>
      <c r="AV20" s="828"/>
      <c r="AW20" s="828"/>
      <c r="AX20" s="828"/>
      <c r="AY20" s="829"/>
      <c r="AZ20" s="215"/>
      <c r="BA20" s="215"/>
      <c r="BB20" s="215"/>
      <c r="BC20" s="215"/>
      <c r="BD20" s="215"/>
      <c r="BE20" s="216"/>
      <c r="BF20" s="216"/>
      <c r="BG20" s="216"/>
      <c r="BH20" s="216"/>
      <c r="BI20" s="216"/>
      <c r="BJ20" s="216"/>
      <c r="BK20" s="216"/>
      <c r="BL20" s="216"/>
      <c r="BM20" s="216"/>
      <c r="BN20" s="216"/>
      <c r="BO20" s="216"/>
      <c r="BP20" s="216"/>
      <c r="BQ20" s="221">
        <v>14</v>
      </c>
      <c r="BR20" s="222"/>
      <c r="BS20" s="733"/>
      <c r="BT20" s="734"/>
      <c r="BU20" s="734"/>
      <c r="BV20" s="734"/>
      <c r="BW20" s="734"/>
      <c r="BX20" s="734"/>
      <c r="BY20" s="734"/>
      <c r="BZ20" s="734"/>
      <c r="CA20" s="734"/>
      <c r="CB20" s="734"/>
      <c r="CC20" s="734"/>
      <c r="CD20" s="734"/>
      <c r="CE20" s="734"/>
      <c r="CF20" s="734"/>
      <c r="CG20" s="735"/>
      <c r="CH20" s="730"/>
      <c r="CI20" s="731"/>
      <c r="CJ20" s="731"/>
      <c r="CK20" s="731"/>
      <c r="CL20" s="732"/>
      <c r="CM20" s="730"/>
      <c r="CN20" s="731"/>
      <c r="CO20" s="731"/>
      <c r="CP20" s="731"/>
      <c r="CQ20" s="732"/>
      <c r="CR20" s="730"/>
      <c r="CS20" s="731"/>
      <c r="CT20" s="731"/>
      <c r="CU20" s="731"/>
      <c r="CV20" s="732"/>
      <c r="CW20" s="730"/>
      <c r="CX20" s="731"/>
      <c r="CY20" s="731"/>
      <c r="CZ20" s="731"/>
      <c r="DA20" s="732"/>
      <c r="DB20" s="730"/>
      <c r="DC20" s="731"/>
      <c r="DD20" s="731"/>
      <c r="DE20" s="731"/>
      <c r="DF20" s="732"/>
      <c r="DG20" s="730"/>
      <c r="DH20" s="731"/>
      <c r="DI20" s="731"/>
      <c r="DJ20" s="731"/>
      <c r="DK20" s="732"/>
      <c r="DL20" s="730"/>
      <c r="DM20" s="731"/>
      <c r="DN20" s="731"/>
      <c r="DO20" s="731"/>
      <c r="DP20" s="732"/>
      <c r="DQ20" s="730"/>
      <c r="DR20" s="731"/>
      <c r="DS20" s="731"/>
      <c r="DT20" s="731"/>
      <c r="DU20" s="732"/>
      <c r="DV20" s="733"/>
      <c r="DW20" s="734"/>
      <c r="DX20" s="734"/>
      <c r="DY20" s="734"/>
      <c r="DZ20" s="830"/>
      <c r="EA20" s="217"/>
    </row>
    <row r="21" spans="1:131" s="218" customFormat="1" ht="26.25" customHeight="1" thickBot="1" x14ac:dyDescent="0.2">
      <c r="A21" s="221">
        <v>15</v>
      </c>
      <c r="B21" s="762"/>
      <c r="C21" s="763"/>
      <c r="D21" s="763"/>
      <c r="E21" s="763"/>
      <c r="F21" s="763"/>
      <c r="G21" s="763"/>
      <c r="H21" s="763"/>
      <c r="I21" s="763"/>
      <c r="J21" s="763"/>
      <c r="K21" s="763"/>
      <c r="L21" s="763"/>
      <c r="M21" s="763"/>
      <c r="N21" s="763"/>
      <c r="O21" s="763"/>
      <c r="P21" s="764"/>
      <c r="Q21" s="768"/>
      <c r="R21" s="750"/>
      <c r="S21" s="750"/>
      <c r="T21" s="750"/>
      <c r="U21" s="769"/>
      <c r="V21" s="742"/>
      <c r="W21" s="750"/>
      <c r="X21" s="750"/>
      <c r="Y21" s="750"/>
      <c r="Z21" s="769"/>
      <c r="AA21" s="742"/>
      <c r="AB21" s="750"/>
      <c r="AC21" s="750"/>
      <c r="AD21" s="750"/>
      <c r="AE21" s="751"/>
      <c r="AF21" s="749"/>
      <c r="AG21" s="750"/>
      <c r="AH21" s="750"/>
      <c r="AI21" s="750"/>
      <c r="AJ21" s="751"/>
      <c r="AK21" s="770"/>
      <c r="AL21" s="731"/>
      <c r="AM21" s="731"/>
      <c r="AN21" s="731"/>
      <c r="AO21" s="746"/>
      <c r="AP21" s="771"/>
      <c r="AQ21" s="731"/>
      <c r="AR21" s="731"/>
      <c r="AS21" s="731"/>
      <c r="AT21" s="746"/>
      <c r="AU21" s="828"/>
      <c r="AV21" s="828"/>
      <c r="AW21" s="828"/>
      <c r="AX21" s="828"/>
      <c r="AY21" s="829"/>
      <c r="AZ21" s="215"/>
      <c r="BA21" s="215"/>
      <c r="BB21" s="215"/>
      <c r="BC21" s="215"/>
      <c r="BD21" s="215"/>
      <c r="BE21" s="216"/>
      <c r="BF21" s="216"/>
      <c r="BG21" s="216"/>
      <c r="BH21" s="216"/>
      <c r="BI21" s="216"/>
      <c r="BJ21" s="216"/>
      <c r="BK21" s="216"/>
      <c r="BL21" s="216"/>
      <c r="BM21" s="216"/>
      <c r="BN21" s="216"/>
      <c r="BO21" s="216"/>
      <c r="BP21" s="216"/>
      <c r="BQ21" s="221">
        <v>15</v>
      </c>
      <c r="BR21" s="222"/>
      <c r="BS21" s="733"/>
      <c r="BT21" s="734"/>
      <c r="BU21" s="734"/>
      <c r="BV21" s="734"/>
      <c r="BW21" s="734"/>
      <c r="BX21" s="734"/>
      <c r="BY21" s="734"/>
      <c r="BZ21" s="734"/>
      <c r="CA21" s="734"/>
      <c r="CB21" s="734"/>
      <c r="CC21" s="734"/>
      <c r="CD21" s="734"/>
      <c r="CE21" s="734"/>
      <c r="CF21" s="734"/>
      <c r="CG21" s="735"/>
      <c r="CH21" s="730"/>
      <c r="CI21" s="731"/>
      <c r="CJ21" s="731"/>
      <c r="CK21" s="731"/>
      <c r="CL21" s="732"/>
      <c r="CM21" s="730"/>
      <c r="CN21" s="731"/>
      <c r="CO21" s="731"/>
      <c r="CP21" s="731"/>
      <c r="CQ21" s="732"/>
      <c r="CR21" s="730"/>
      <c r="CS21" s="731"/>
      <c r="CT21" s="731"/>
      <c r="CU21" s="731"/>
      <c r="CV21" s="732"/>
      <c r="CW21" s="730"/>
      <c r="CX21" s="731"/>
      <c r="CY21" s="731"/>
      <c r="CZ21" s="731"/>
      <c r="DA21" s="732"/>
      <c r="DB21" s="730"/>
      <c r="DC21" s="731"/>
      <c r="DD21" s="731"/>
      <c r="DE21" s="731"/>
      <c r="DF21" s="732"/>
      <c r="DG21" s="730"/>
      <c r="DH21" s="731"/>
      <c r="DI21" s="731"/>
      <c r="DJ21" s="731"/>
      <c r="DK21" s="732"/>
      <c r="DL21" s="730"/>
      <c r="DM21" s="731"/>
      <c r="DN21" s="731"/>
      <c r="DO21" s="731"/>
      <c r="DP21" s="732"/>
      <c r="DQ21" s="730"/>
      <c r="DR21" s="731"/>
      <c r="DS21" s="731"/>
      <c r="DT21" s="731"/>
      <c r="DU21" s="732"/>
      <c r="DV21" s="733"/>
      <c r="DW21" s="734"/>
      <c r="DX21" s="734"/>
      <c r="DY21" s="734"/>
      <c r="DZ21" s="830"/>
      <c r="EA21" s="217"/>
    </row>
    <row r="22" spans="1:131" s="218" customFormat="1" ht="26.25" customHeight="1" x14ac:dyDescent="0.15">
      <c r="A22" s="221">
        <v>16</v>
      </c>
      <c r="B22" s="762"/>
      <c r="C22" s="763"/>
      <c r="D22" s="763"/>
      <c r="E22" s="763"/>
      <c r="F22" s="763"/>
      <c r="G22" s="763"/>
      <c r="H22" s="763"/>
      <c r="I22" s="763"/>
      <c r="J22" s="763"/>
      <c r="K22" s="763"/>
      <c r="L22" s="763"/>
      <c r="M22" s="763"/>
      <c r="N22" s="763"/>
      <c r="O22" s="763"/>
      <c r="P22" s="764"/>
      <c r="Q22" s="806"/>
      <c r="R22" s="807"/>
      <c r="S22" s="807"/>
      <c r="T22" s="807"/>
      <c r="U22" s="808"/>
      <c r="V22" s="809"/>
      <c r="W22" s="807"/>
      <c r="X22" s="807"/>
      <c r="Y22" s="807"/>
      <c r="Z22" s="808"/>
      <c r="AA22" s="809"/>
      <c r="AB22" s="807"/>
      <c r="AC22" s="807"/>
      <c r="AD22" s="807"/>
      <c r="AE22" s="810"/>
      <c r="AF22" s="811"/>
      <c r="AG22" s="807"/>
      <c r="AH22" s="807"/>
      <c r="AI22" s="807"/>
      <c r="AJ22" s="810"/>
      <c r="AK22" s="812"/>
      <c r="AL22" s="813"/>
      <c r="AM22" s="813"/>
      <c r="AN22" s="813"/>
      <c r="AO22" s="814"/>
      <c r="AP22" s="815"/>
      <c r="AQ22" s="813"/>
      <c r="AR22" s="813"/>
      <c r="AS22" s="813"/>
      <c r="AT22" s="814"/>
      <c r="AU22" s="834"/>
      <c r="AV22" s="834"/>
      <c r="AW22" s="834"/>
      <c r="AX22" s="834"/>
      <c r="AY22" s="835"/>
      <c r="AZ22" s="836" t="s">
        <v>394</v>
      </c>
      <c r="BA22" s="836"/>
      <c r="BB22" s="836"/>
      <c r="BC22" s="836"/>
      <c r="BD22" s="837"/>
      <c r="BE22" s="216"/>
      <c r="BF22" s="216"/>
      <c r="BG22" s="216"/>
      <c r="BH22" s="216"/>
      <c r="BI22" s="216"/>
      <c r="BJ22" s="216"/>
      <c r="BK22" s="216"/>
      <c r="BL22" s="216"/>
      <c r="BM22" s="216"/>
      <c r="BN22" s="216"/>
      <c r="BO22" s="216"/>
      <c r="BP22" s="216"/>
      <c r="BQ22" s="221">
        <v>16</v>
      </c>
      <c r="BR22" s="222"/>
      <c r="BS22" s="733"/>
      <c r="BT22" s="734"/>
      <c r="BU22" s="734"/>
      <c r="BV22" s="734"/>
      <c r="BW22" s="734"/>
      <c r="BX22" s="734"/>
      <c r="BY22" s="734"/>
      <c r="BZ22" s="734"/>
      <c r="CA22" s="734"/>
      <c r="CB22" s="734"/>
      <c r="CC22" s="734"/>
      <c r="CD22" s="734"/>
      <c r="CE22" s="734"/>
      <c r="CF22" s="734"/>
      <c r="CG22" s="735"/>
      <c r="CH22" s="730"/>
      <c r="CI22" s="731"/>
      <c r="CJ22" s="731"/>
      <c r="CK22" s="731"/>
      <c r="CL22" s="732"/>
      <c r="CM22" s="730"/>
      <c r="CN22" s="731"/>
      <c r="CO22" s="731"/>
      <c r="CP22" s="731"/>
      <c r="CQ22" s="732"/>
      <c r="CR22" s="730"/>
      <c r="CS22" s="731"/>
      <c r="CT22" s="731"/>
      <c r="CU22" s="731"/>
      <c r="CV22" s="732"/>
      <c r="CW22" s="730"/>
      <c r="CX22" s="731"/>
      <c r="CY22" s="731"/>
      <c r="CZ22" s="731"/>
      <c r="DA22" s="732"/>
      <c r="DB22" s="730"/>
      <c r="DC22" s="731"/>
      <c r="DD22" s="731"/>
      <c r="DE22" s="731"/>
      <c r="DF22" s="732"/>
      <c r="DG22" s="730"/>
      <c r="DH22" s="731"/>
      <c r="DI22" s="731"/>
      <c r="DJ22" s="731"/>
      <c r="DK22" s="732"/>
      <c r="DL22" s="730"/>
      <c r="DM22" s="731"/>
      <c r="DN22" s="731"/>
      <c r="DO22" s="731"/>
      <c r="DP22" s="732"/>
      <c r="DQ22" s="730"/>
      <c r="DR22" s="731"/>
      <c r="DS22" s="731"/>
      <c r="DT22" s="731"/>
      <c r="DU22" s="732"/>
      <c r="DV22" s="733"/>
      <c r="DW22" s="734"/>
      <c r="DX22" s="734"/>
      <c r="DY22" s="734"/>
      <c r="DZ22" s="830"/>
      <c r="EA22" s="217"/>
    </row>
    <row r="23" spans="1:131" s="218" customFormat="1" ht="26.25" customHeight="1" thickBot="1" x14ac:dyDescent="0.2">
      <c r="A23" s="223" t="s">
        <v>395</v>
      </c>
      <c r="B23" s="831" t="s">
        <v>396</v>
      </c>
      <c r="C23" s="832"/>
      <c r="D23" s="832"/>
      <c r="E23" s="832"/>
      <c r="F23" s="832"/>
      <c r="G23" s="832"/>
      <c r="H23" s="832"/>
      <c r="I23" s="832"/>
      <c r="J23" s="832"/>
      <c r="K23" s="832"/>
      <c r="L23" s="832"/>
      <c r="M23" s="832"/>
      <c r="N23" s="832"/>
      <c r="O23" s="832"/>
      <c r="P23" s="833"/>
      <c r="Q23" s="800">
        <v>188749</v>
      </c>
      <c r="R23" s="798"/>
      <c r="S23" s="798"/>
      <c r="T23" s="798"/>
      <c r="U23" s="799"/>
      <c r="V23" s="797">
        <v>180226</v>
      </c>
      <c r="W23" s="798"/>
      <c r="X23" s="798"/>
      <c r="Y23" s="798"/>
      <c r="Z23" s="799"/>
      <c r="AA23" s="797">
        <v>8521</v>
      </c>
      <c r="AB23" s="798"/>
      <c r="AC23" s="798"/>
      <c r="AD23" s="798"/>
      <c r="AE23" s="801"/>
      <c r="AF23" s="802">
        <v>7525</v>
      </c>
      <c r="AG23" s="798"/>
      <c r="AH23" s="798"/>
      <c r="AI23" s="798"/>
      <c r="AJ23" s="801"/>
      <c r="AK23" s="803"/>
      <c r="AL23" s="804"/>
      <c r="AM23" s="804"/>
      <c r="AN23" s="804"/>
      <c r="AO23" s="805"/>
      <c r="AP23" s="797">
        <v>133174</v>
      </c>
      <c r="AQ23" s="798"/>
      <c r="AR23" s="798"/>
      <c r="AS23" s="798"/>
      <c r="AT23" s="799"/>
      <c r="AU23" s="839"/>
      <c r="AV23" s="839"/>
      <c r="AW23" s="839"/>
      <c r="AX23" s="839"/>
      <c r="AY23" s="840"/>
      <c r="AZ23" s="802" t="s">
        <v>392</v>
      </c>
      <c r="BA23" s="798"/>
      <c r="BB23" s="798"/>
      <c r="BC23" s="798"/>
      <c r="BD23" s="801"/>
      <c r="BE23" s="216"/>
      <c r="BF23" s="216"/>
      <c r="BG23" s="216"/>
      <c r="BH23" s="216"/>
      <c r="BI23" s="216"/>
      <c r="BJ23" s="216"/>
      <c r="BK23" s="216"/>
      <c r="BL23" s="216"/>
      <c r="BM23" s="216"/>
      <c r="BN23" s="216"/>
      <c r="BO23" s="216"/>
      <c r="BP23" s="216"/>
      <c r="BQ23" s="221">
        <v>17</v>
      </c>
      <c r="BR23" s="222"/>
      <c r="BS23" s="733"/>
      <c r="BT23" s="734"/>
      <c r="BU23" s="734"/>
      <c r="BV23" s="734"/>
      <c r="BW23" s="734"/>
      <c r="BX23" s="734"/>
      <c r="BY23" s="734"/>
      <c r="BZ23" s="734"/>
      <c r="CA23" s="734"/>
      <c r="CB23" s="734"/>
      <c r="CC23" s="734"/>
      <c r="CD23" s="734"/>
      <c r="CE23" s="734"/>
      <c r="CF23" s="734"/>
      <c r="CG23" s="735"/>
      <c r="CH23" s="730"/>
      <c r="CI23" s="731"/>
      <c r="CJ23" s="731"/>
      <c r="CK23" s="731"/>
      <c r="CL23" s="732"/>
      <c r="CM23" s="730"/>
      <c r="CN23" s="731"/>
      <c r="CO23" s="731"/>
      <c r="CP23" s="731"/>
      <c r="CQ23" s="732"/>
      <c r="CR23" s="730"/>
      <c r="CS23" s="731"/>
      <c r="CT23" s="731"/>
      <c r="CU23" s="731"/>
      <c r="CV23" s="732"/>
      <c r="CW23" s="730"/>
      <c r="CX23" s="731"/>
      <c r="CY23" s="731"/>
      <c r="CZ23" s="731"/>
      <c r="DA23" s="732"/>
      <c r="DB23" s="730"/>
      <c r="DC23" s="731"/>
      <c r="DD23" s="731"/>
      <c r="DE23" s="731"/>
      <c r="DF23" s="732"/>
      <c r="DG23" s="730"/>
      <c r="DH23" s="731"/>
      <c r="DI23" s="731"/>
      <c r="DJ23" s="731"/>
      <c r="DK23" s="732"/>
      <c r="DL23" s="730"/>
      <c r="DM23" s="731"/>
      <c r="DN23" s="731"/>
      <c r="DO23" s="731"/>
      <c r="DP23" s="732"/>
      <c r="DQ23" s="730"/>
      <c r="DR23" s="731"/>
      <c r="DS23" s="731"/>
      <c r="DT23" s="731"/>
      <c r="DU23" s="732"/>
      <c r="DV23" s="733"/>
      <c r="DW23" s="734"/>
      <c r="DX23" s="734"/>
      <c r="DY23" s="734"/>
      <c r="DZ23" s="830"/>
      <c r="EA23" s="217"/>
    </row>
    <row r="24" spans="1:131" s="218" customFormat="1" ht="26.25" customHeight="1" x14ac:dyDescent="0.15">
      <c r="A24" s="838" t="s">
        <v>397</v>
      </c>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215"/>
      <c r="BA24" s="215"/>
      <c r="BB24" s="215"/>
      <c r="BC24" s="215"/>
      <c r="BD24" s="215"/>
      <c r="BE24" s="216"/>
      <c r="BF24" s="216"/>
      <c r="BG24" s="216"/>
      <c r="BH24" s="216"/>
      <c r="BI24" s="216"/>
      <c r="BJ24" s="216"/>
      <c r="BK24" s="216"/>
      <c r="BL24" s="216"/>
      <c r="BM24" s="216"/>
      <c r="BN24" s="216"/>
      <c r="BO24" s="216"/>
      <c r="BP24" s="216"/>
      <c r="BQ24" s="221">
        <v>18</v>
      </c>
      <c r="BR24" s="222"/>
      <c r="BS24" s="733"/>
      <c r="BT24" s="734"/>
      <c r="BU24" s="734"/>
      <c r="BV24" s="734"/>
      <c r="BW24" s="734"/>
      <c r="BX24" s="734"/>
      <c r="BY24" s="734"/>
      <c r="BZ24" s="734"/>
      <c r="CA24" s="734"/>
      <c r="CB24" s="734"/>
      <c r="CC24" s="734"/>
      <c r="CD24" s="734"/>
      <c r="CE24" s="734"/>
      <c r="CF24" s="734"/>
      <c r="CG24" s="735"/>
      <c r="CH24" s="730"/>
      <c r="CI24" s="731"/>
      <c r="CJ24" s="731"/>
      <c r="CK24" s="731"/>
      <c r="CL24" s="732"/>
      <c r="CM24" s="730"/>
      <c r="CN24" s="731"/>
      <c r="CO24" s="731"/>
      <c r="CP24" s="731"/>
      <c r="CQ24" s="732"/>
      <c r="CR24" s="730"/>
      <c r="CS24" s="731"/>
      <c r="CT24" s="731"/>
      <c r="CU24" s="731"/>
      <c r="CV24" s="732"/>
      <c r="CW24" s="730"/>
      <c r="CX24" s="731"/>
      <c r="CY24" s="731"/>
      <c r="CZ24" s="731"/>
      <c r="DA24" s="732"/>
      <c r="DB24" s="730"/>
      <c r="DC24" s="731"/>
      <c r="DD24" s="731"/>
      <c r="DE24" s="731"/>
      <c r="DF24" s="732"/>
      <c r="DG24" s="730"/>
      <c r="DH24" s="731"/>
      <c r="DI24" s="731"/>
      <c r="DJ24" s="731"/>
      <c r="DK24" s="732"/>
      <c r="DL24" s="730"/>
      <c r="DM24" s="731"/>
      <c r="DN24" s="731"/>
      <c r="DO24" s="731"/>
      <c r="DP24" s="732"/>
      <c r="DQ24" s="730"/>
      <c r="DR24" s="731"/>
      <c r="DS24" s="731"/>
      <c r="DT24" s="731"/>
      <c r="DU24" s="732"/>
      <c r="DV24" s="733"/>
      <c r="DW24" s="734"/>
      <c r="DX24" s="734"/>
      <c r="DY24" s="734"/>
      <c r="DZ24" s="830"/>
      <c r="EA24" s="217"/>
    </row>
    <row r="25" spans="1:131" ht="26.25" customHeight="1" thickBot="1" x14ac:dyDescent="0.2">
      <c r="A25" s="779" t="s">
        <v>398</v>
      </c>
      <c r="B25" s="779"/>
      <c r="C25" s="779"/>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79"/>
      <c r="AG25" s="779"/>
      <c r="AH25" s="779"/>
      <c r="AI25" s="779"/>
      <c r="AJ25" s="779"/>
      <c r="AK25" s="779"/>
      <c r="AL25" s="779"/>
      <c r="AM25" s="779"/>
      <c r="AN25" s="779"/>
      <c r="AO25" s="779"/>
      <c r="AP25" s="779"/>
      <c r="AQ25" s="779"/>
      <c r="AR25" s="779"/>
      <c r="AS25" s="779"/>
      <c r="AT25" s="779"/>
      <c r="AU25" s="779"/>
      <c r="AV25" s="779"/>
      <c r="AW25" s="779"/>
      <c r="AX25" s="779"/>
      <c r="AY25" s="779"/>
      <c r="AZ25" s="779"/>
      <c r="BA25" s="779"/>
      <c r="BB25" s="779"/>
      <c r="BC25" s="779"/>
      <c r="BD25" s="779"/>
      <c r="BE25" s="779"/>
      <c r="BF25" s="779"/>
      <c r="BG25" s="779"/>
      <c r="BH25" s="779"/>
      <c r="BI25" s="779"/>
      <c r="BJ25" s="215"/>
      <c r="BK25" s="215"/>
      <c r="BL25" s="215"/>
      <c r="BM25" s="215"/>
      <c r="BN25" s="215"/>
      <c r="BO25" s="224"/>
      <c r="BP25" s="224"/>
      <c r="BQ25" s="221">
        <v>19</v>
      </c>
      <c r="BR25" s="222"/>
      <c r="BS25" s="733"/>
      <c r="BT25" s="734"/>
      <c r="BU25" s="734"/>
      <c r="BV25" s="734"/>
      <c r="BW25" s="734"/>
      <c r="BX25" s="734"/>
      <c r="BY25" s="734"/>
      <c r="BZ25" s="734"/>
      <c r="CA25" s="734"/>
      <c r="CB25" s="734"/>
      <c r="CC25" s="734"/>
      <c r="CD25" s="734"/>
      <c r="CE25" s="734"/>
      <c r="CF25" s="734"/>
      <c r="CG25" s="735"/>
      <c r="CH25" s="730"/>
      <c r="CI25" s="731"/>
      <c r="CJ25" s="731"/>
      <c r="CK25" s="731"/>
      <c r="CL25" s="732"/>
      <c r="CM25" s="730"/>
      <c r="CN25" s="731"/>
      <c r="CO25" s="731"/>
      <c r="CP25" s="731"/>
      <c r="CQ25" s="732"/>
      <c r="CR25" s="730"/>
      <c r="CS25" s="731"/>
      <c r="CT25" s="731"/>
      <c r="CU25" s="731"/>
      <c r="CV25" s="732"/>
      <c r="CW25" s="730"/>
      <c r="CX25" s="731"/>
      <c r="CY25" s="731"/>
      <c r="CZ25" s="731"/>
      <c r="DA25" s="732"/>
      <c r="DB25" s="730"/>
      <c r="DC25" s="731"/>
      <c r="DD25" s="731"/>
      <c r="DE25" s="731"/>
      <c r="DF25" s="732"/>
      <c r="DG25" s="730"/>
      <c r="DH25" s="731"/>
      <c r="DI25" s="731"/>
      <c r="DJ25" s="731"/>
      <c r="DK25" s="732"/>
      <c r="DL25" s="730"/>
      <c r="DM25" s="731"/>
      <c r="DN25" s="731"/>
      <c r="DO25" s="731"/>
      <c r="DP25" s="732"/>
      <c r="DQ25" s="730"/>
      <c r="DR25" s="731"/>
      <c r="DS25" s="731"/>
      <c r="DT25" s="731"/>
      <c r="DU25" s="732"/>
      <c r="DV25" s="733"/>
      <c r="DW25" s="734"/>
      <c r="DX25" s="734"/>
      <c r="DY25" s="734"/>
      <c r="DZ25" s="830"/>
      <c r="EA25" s="213"/>
    </row>
    <row r="26" spans="1:131" ht="26.25" customHeight="1" x14ac:dyDescent="0.15">
      <c r="A26" s="781" t="s">
        <v>371</v>
      </c>
      <c r="B26" s="782"/>
      <c r="C26" s="782"/>
      <c r="D26" s="782"/>
      <c r="E26" s="782"/>
      <c r="F26" s="782"/>
      <c r="G26" s="782"/>
      <c r="H26" s="782"/>
      <c r="I26" s="782"/>
      <c r="J26" s="782"/>
      <c r="K26" s="782"/>
      <c r="L26" s="782"/>
      <c r="M26" s="782"/>
      <c r="N26" s="782"/>
      <c r="O26" s="782"/>
      <c r="P26" s="783"/>
      <c r="Q26" s="787" t="s">
        <v>399</v>
      </c>
      <c r="R26" s="788"/>
      <c r="S26" s="788"/>
      <c r="T26" s="788"/>
      <c r="U26" s="789"/>
      <c r="V26" s="787" t="s">
        <v>400</v>
      </c>
      <c r="W26" s="788"/>
      <c r="X26" s="788"/>
      <c r="Y26" s="788"/>
      <c r="Z26" s="789"/>
      <c r="AA26" s="787" t="s">
        <v>401</v>
      </c>
      <c r="AB26" s="788"/>
      <c r="AC26" s="788"/>
      <c r="AD26" s="788"/>
      <c r="AE26" s="788"/>
      <c r="AF26" s="841" t="s">
        <v>402</v>
      </c>
      <c r="AG26" s="842"/>
      <c r="AH26" s="842"/>
      <c r="AI26" s="842"/>
      <c r="AJ26" s="843"/>
      <c r="AK26" s="788" t="s">
        <v>403</v>
      </c>
      <c r="AL26" s="788"/>
      <c r="AM26" s="788"/>
      <c r="AN26" s="788"/>
      <c r="AO26" s="789"/>
      <c r="AP26" s="787" t="s">
        <v>404</v>
      </c>
      <c r="AQ26" s="788"/>
      <c r="AR26" s="788"/>
      <c r="AS26" s="788"/>
      <c r="AT26" s="789"/>
      <c r="AU26" s="787" t="s">
        <v>405</v>
      </c>
      <c r="AV26" s="788"/>
      <c r="AW26" s="788"/>
      <c r="AX26" s="788"/>
      <c r="AY26" s="789"/>
      <c r="AZ26" s="787" t="s">
        <v>406</v>
      </c>
      <c r="BA26" s="788"/>
      <c r="BB26" s="788"/>
      <c r="BC26" s="788"/>
      <c r="BD26" s="789"/>
      <c r="BE26" s="787" t="s">
        <v>378</v>
      </c>
      <c r="BF26" s="788"/>
      <c r="BG26" s="788"/>
      <c r="BH26" s="788"/>
      <c r="BI26" s="794"/>
      <c r="BJ26" s="215"/>
      <c r="BK26" s="215"/>
      <c r="BL26" s="215"/>
      <c r="BM26" s="215"/>
      <c r="BN26" s="215"/>
      <c r="BO26" s="224"/>
      <c r="BP26" s="224"/>
      <c r="BQ26" s="221">
        <v>20</v>
      </c>
      <c r="BR26" s="222"/>
      <c r="BS26" s="733"/>
      <c r="BT26" s="734"/>
      <c r="BU26" s="734"/>
      <c r="BV26" s="734"/>
      <c r="BW26" s="734"/>
      <c r="BX26" s="734"/>
      <c r="BY26" s="734"/>
      <c r="BZ26" s="734"/>
      <c r="CA26" s="734"/>
      <c r="CB26" s="734"/>
      <c r="CC26" s="734"/>
      <c r="CD26" s="734"/>
      <c r="CE26" s="734"/>
      <c r="CF26" s="734"/>
      <c r="CG26" s="735"/>
      <c r="CH26" s="730"/>
      <c r="CI26" s="731"/>
      <c r="CJ26" s="731"/>
      <c r="CK26" s="731"/>
      <c r="CL26" s="732"/>
      <c r="CM26" s="730"/>
      <c r="CN26" s="731"/>
      <c r="CO26" s="731"/>
      <c r="CP26" s="731"/>
      <c r="CQ26" s="732"/>
      <c r="CR26" s="730"/>
      <c r="CS26" s="731"/>
      <c r="CT26" s="731"/>
      <c r="CU26" s="731"/>
      <c r="CV26" s="732"/>
      <c r="CW26" s="730"/>
      <c r="CX26" s="731"/>
      <c r="CY26" s="731"/>
      <c r="CZ26" s="731"/>
      <c r="DA26" s="732"/>
      <c r="DB26" s="730"/>
      <c r="DC26" s="731"/>
      <c r="DD26" s="731"/>
      <c r="DE26" s="731"/>
      <c r="DF26" s="732"/>
      <c r="DG26" s="730"/>
      <c r="DH26" s="731"/>
      <c r="DI26" s="731"/>
      <c r="DJ26" s="731"/>
      <c r="DK26" s="732"/>
      <c r="DL26" s="730"/>
      <c r="DM26" s="731"/>
      <c r="DN26" s="731"/>
      <c r="DO26" s="731"/>
      <c r="DP26" s="732"/>
      <c r="DQ26" s="730"/>
      <c r="DR26" s="731"/>
      <c r="DS26" s="731"/>
      <c r="DT26" s="731"/>
      <c r="DU26" s="732"/>
      <c r="DV26" s="733"/>
      <c r="DW26" s="734"/>
      <c r="DX26" s="734"/>
      <c r="DY26" s="734"/>
      <c r="DZ26" s="830"/>
      <c r="EA26" s="213"/>
    </row>
    <row r="27" spans="1:131" ht="26.25" customHeight="1" thickBot="1" x14ac:dyDescent="0.2">
      <c r="A27" s="784"/>
      <c r="B27" s="785"/>
      <c r="C27" s="785"/>
      <c r="D27" s="785"/>
      <c r="E27" s="785"/>
      <c r="F27" s="785"/>
      <c r="G27" s="785"/>
      <c r="H27" s="785"/>
      <c r="I27" s="785"/>
      <c r="J27" s="785"/>
      <c r="K27" s="785"/>
      <c r="L27" s="785"/>
      <c r="M27" s="785"/>
      <c r="N27" s="785"/>
      <c r="O27" s="785"/>
      <c r="P27" s="786"/>
      <c r="Q27" s="790"/>
      <c r="R27" s="791"/>
      <c r="S27" s="791"/>
      <c r="T27" s="791"/>
      <c r="U27" s="792"/>
      <c r="V27" s="790"/>
      <c r="W27" s="791"/>
      <c r="X27" s="791"/>
      <c r="Y27" s="791"/>
      <c r="Z27" s="792"/>
      <c r="AA27" s="790"/>
      <c r="AB27" s="791"/>
      <c r="AC27" s="791"/>
      <c r="AD27" s="791"/>
      <c r="AE27" s="791"/>
      <c r="AF27" s="844"/>
      <c r="AG27" s="845"/>
      <c r="AH27" s="845"/>
      <c r="AI27" s="845"/>
      <c r="AJ27" s="846"/>
      <c r="AK27" s="791"/>
      <c r="AL27" s="791"/>
      <c r="AM27" s="791"/>
      <c r="AN27" s="791"/>
      <c r="AO27" s="792"/>
      <c r="AP27" s="790"/>
      <c r="AQ27" s="791"/>
      <c r="AR27" s="791"/>
      <c r="AS27" s="791"/>
      <c r="AT27" s="792"/>
      <c r="AU27" s="790"/>
      <c r="AV27" s="791"/>
      <c r="AW27" s="791"/>
      <c r="AX27" s="791"/>
      <c r="AY27" s="792"/>
      <c r="AZ27" s="790"/>
      <c r="BA27" s="791"/>
      <c r="BB27" s="791"/>
      <c r="BC27" s="791"/>
      <c r="BD27" s="792"/>
      <c r="BE27" s="790"/>
      <c r="BF27" s="791"/>
      <c r="BG27" s="791"/>
      <c r="BH27" s="791"/>
      <c r="BI27" s="796"/>
      <c r="BJ27" s="215"/>
      <c r="BK27" s="215"/>
      <c r="BL27" s="215"/>
      <c r="BM27" s="215"/>
      <c r="BN27" s="215"/>
      <c r="BO27" s="224"/>
      <c r="BP27" s="224"/>
      <c r="BQ27" s="221">
        <v>21</v>
      </c>
      <c r="BR27" s="222"/>
      <c r="BS27" s="733"/>
      <c r="BT27" s="734"/>
      <c r="BU27" s="734"/>
      <c r="BV27" s="734"/>
      <c r="BW27" s="734"/>
      <c r="BX27" s="734"/>
      <c r="BY27" s="734"/>
      <c r="BZ27" s="734"/>
      <c r="CA27" s="734"/>
      <c r="CB27" s="734"/>
      <c r="CC27" s="734"/>
      <c r="CD27" s="734"/>
      <c r="CE27" s="734"/>
      <c r="CF27" s="734"/>
      <c r="CG27" s="735"/>
      <c r="CH27" s="730"/>
      <c r="CI27" s="731"/>
      <c r="CJ27" s="731"/>
      <c r="CK27" s="731"/>
      <c r="CL27" s="732"/>
      <c r="CM27" s="730"/>
      <c r="CN27" s="731"/>
      <c r="CO27" s="731"/>
      <c r="CP27" s="731"/>
      <c r="CQ27" s="732"/>
      <c r="CR27" s="730"/>
      <c r="CS27" s="731"/>
      <c r="CT27" s="731"/>
      <c r="CU27" s="731"/>
      <c r="CV27" s="732"/>
      <c r="CW27" s="730"/>
      <c r="CX27" s="731"/>
      <c r="CY27" s="731"/>
      <c r="CZ27" s="731"/>
      <c r="DA27" s="732"/>
      <c r="DB27" s="730"/>
      <c r="DC27" s="731"/>
      <c r="DD27" s="731"/>
      <c r="DE27" s="731"/>
      <c r="DF27" s="732"/>
      <c r="DG27" s="730"/>
      <c r="DH27" s="731"/>
      <c r="DI27" s="731"/>
      <c r="DJ27" s="731"/>
      <c r="DK27" s="732"/>
      <c r="DL27" s="730"/>
      <c r="DM27" s="731"/>
      <c r="DN27" s="731"/>
      <c r="DO27" s="731"/>
      <c r="DP27" s="732"/>
      <c r="DQ27" s="730"/>
      <c r="DR27" s="731"/>
      <c r="DS27" s="731"/>
      <c r="DT27" s="731"/>
      <c r="DU27" s="732"/>
      <c r="DV27" s="733"/>
      <c r="DW27" s="734"/>
      <c r="DX27" s="734"/>
      <c r="DY27" s="734"/>
      <c r="DZ27" s="830"/>
      <c r="EA27" s="213"/>
    </row>
    <row r="28" spans="1:131" ht="26.25" customHeight="1" thickTop="1" x14ac:dyDescent="0.15">
      <c r="A28" s="225">
        <v>1</v>
      </c>
      <c r="B28" s="817" t="s">
        <v>407</v>
      </c>
      <c r="C28" s="818"/>
      <c r="D28" s="818"/>
      <c r="E28" s="818"/>
      <c r="F28" s="818"/>
      <c r="G28" s="818"/>
      <c r="H28" s="818"/>
      <c r="I28" s="818"/>
      <c r="J28" s="818"/>
      <c r="K28" s="818"/>
      <c r="L28" s="818"/>
      <c r="M28" s="818"/>
      <c r="N28" s="818"/>
      <c r="O28" s="818"/>
      <c r="P28" s="819"/>
      <c r="Q28" s="849">
        <v>36759</v>
      </c>
      <c r="R28" s="850"/>
      <c r="S28" s="850"/>
      <c r="T28" s="850"/>
      <c r="U28" s="850"/>
      <c r="V28" s="850">
        <v>36663</v>
      </c>
      <c r="W28" s="850"/>
      <c r="X28" s="850"/>
      <c r="Y28" s="850"/>
      <c r="Z28" s="850"/>
      <c r="AA28" s="850">
        <v>96</v>
      </c>
      <c r="AB28" s="850"/>
      <c r="AC28" s="850"/>
      <c r="AD28" s="850"/>
      <c r="AE28" s="851"/>
      <c r="AF28" s="852">
        <v>96</v>
      </c>
      <c r="AG28" s="850"/>
      <c r="AH28" s="850"/>
      <c r="AI28" s="850"/>
      <c r="AJ28" s="853"/>
      <c r="AK28" s="754">
        <v>4488</v>
      </c>
      <c r="AL28" s="755"/>
      <c r="AM28" s="755"/>
      <c r="AN28" s="755"/>
      <c r="AO28" s="755"/>
      <c r="AP28" s="755" t="s">
        <v>516</v>
      </c>
      <c r="AQ28" s="755"/>
      <c r="AR28" s="755"/>
      <c r="AS28" s="755"/>
      <c r="AT28" s="755"/>
      <c r="AU28" s="755" t="s">
        <v>516</v>
      </c>
      <c r="AV28" s="755"/>
      <c r="AW28" s="755"/>
      <c r="AX28" s="755"/>
      <c r="AY28" s="755"/>
      <c r="AZ28" s="756" t="s">
        <v>516</v>
      </c>
      <c r="BA28" s="756"/>
      <c r="BB28" s="756"/>
      <c r="BC28" s="756"/>
      <c r="BD28" s="756"/>
      <c r="BE28" s="847"/>
      <c r="BF28" s="847"/>
      <c r="BG28" s="847"/>
      <c r="BH28" s="847"/>
      <c r="BI28" s="848"/>
      <c r="BJ28" s="215"/>
      <c r="BK28" s="215"/>
      <c r="BL28" s="215"/>
      <c r="BM28" s="215"/>
      <c r="BN28" s="215"/>
      <c r="BO28" s="224"/>
      <c r="BP28" s="224"/>
      <c r="BQ28" s="221">
        <v>22</v>
      </c>
      <c r="BR28" s="222"/>
      <c r="BS28" s="733"/>
      <c r="BT28" s="734"/>
      <c r="BU28" s="734"/>
      <c r="BV28" s="734"/>
      <c r="BW28" s="734"/>
      <c r="BX28" s="734"/>
      <c r="BY28" s="734"/>
      <c r="BZ28" s="734"/>
      <c r="CA28" s="734"/>
      <c r="CB28" s="734"/>
      <c r="CC28" s="734"/>
      <c r="CD28" s="734"/>
      <c r="CE28" s="734"/>
      <c r="CF28" s="734"/>
      <c r="CG28" s="735"/>
      <c r="CH28" s="730"/>
      <c r="CI28" s="731"/>
      <c r="CJ28" s="731"/>
      <c r="CK28" s="731"/>
      <c r="CL28" s="732"/>
      <c r="CM28" s="730"/>
      <c r="CN28" s="731"/>
      <c r="CO28" s="731"/>
      <c r="CP28" s="731"/>
      <c r="CQ28" s="732"/>
      <c r="CR28" s="730"/>
      <c r="CS28" s="731"/>
      <c r="CT28" s="731"/>
      <c r="CU28" s="731"/>
      <c r="CV28" s="732"/>
      <c r="CW28" s="730"/>
      <c r="CX28" s="731"/>
      <c r="CY28" s="731"/>
      <c r="CZ28" s="731"/>
      <c r="DA28" s="732"/>
      <c r="DB28" s="730"/>
      <c r="DC28" s="731"/>
      <c r="DD28" s="731"/>
      <c r="DE28" s="731"/>
      <c r="DF28" s="732"/>
      <c r="DG28" s="730"/>
      <c r="DH28" s="731"/>
      <c r="DI28" s="731"/>
      <c r="DJ28" s="731"/>
      <c r="DK28" s="732"/>
      <c r="DL28" s="730"/>
      <c r="DM28" s="731"/>
      <c r="DN28" s="731"/>
      <c r="DO28" s="731"/>
      <c r="DP28" s="732"/>
      <c r="DQ28" s="730"/>
      <c r="DR28" s="731"/>
      <c r="DS28" s="731"/>
      <c r="DT28" s="731"/>
      <c r="DU28" s="732"/>
      <c r="DV28" s="733"/>
      <c r="DW28" s="734"/>
      <c r="DX28" s="734"/>
      <c r="DY28" s="734"/>
      <c r="DZ28" s="830"/>
      <c r="EA28" s="213"/>
    </row>
    <row r="29" spans="1:131" ht="26.25" customHeight="1" x14ac:dyDescent="0.15">
      <c r="A29" s="225">
        <v>2</v>
      </c>
      <c r="B29" s="762" t="s">
        <v>408</v>
      </c>
      <c r="C29" s="763"/>
      <c r="D29" s="763"/>
      <c r="E29" s="763"/>
      <c r="F29" s="763"/>
      <c r="G29" s="763"/>
      <c r="H29" s="763"/>
      <c r="I29" s="763"/>
      <c r="J29" s="763"/>
      <c r="K29" s="763"/>
      <c r="L29" s="763"/>
      <c r="M29" s="763"/>
      <c r="N29" s="763"/>
      <c r="O29" s="763"/>
      <c r="P29" s="764"/>
      <c r="Q29" s="748">
        <v>28966</v>
      </c>
      <c r="R29" s="741"/>
      <c r="S29" s="741"/>
      <c r="T29" s="741"/>
      <c r="U29" s="741"/>
      <c r="V29" s="741">
        <v>28005</v>
      </c>
      <c r="W29" s="741"/>
      <c r="X29" s="741"/>
      <c r="Y29" s="741"/>
      <c r="Z29" s="741"/>
      <c r="AA29" s="741">
        <v>961</v>
      </c>
      <c r="AB29" s="741"/>
      <c r="AC29" s="741"/>
      <c r="AD29" s="741"/>
      <c r="AE29" s="742"/>
      <c r="AF29" s="749">
        <v>961</v>
      </c>
      <c r="AG29" s="750"/>
      <c r="AH29" s="750"/>
      <c r="AI29" s="750"/>
      <c r="AJ29" s="751"/>
      <c r="AK29" s="752">
        <v>4683</v>
      </c>
      <c r="AL29" s="753"/>
      <c r="AM29" s="753"/>
      <c r="AN29" s="753"/>
      <c r="AO29" s="753"/>
      <c r="AP29" s="753" t="s">
        <v>516</v>
      </c>
      <c r="AQ29" s="753"/>
      <c r="AR29" s="753"/>
      <c r="AS29" s="753"/>
      <c r="AT29" s="753"/>
      <c r="AU29" s="753" t="s">
        <v>516</v>
      </c>
      <c r="AV29" s="753"/>
      <c r="AW29" s="753"/>
      <c r="AX29" s="753"/>
      <c r="AY29" s="753"/>
      <c r="AZ29" s="757" t="s">
        <v>516</v>
      </c>
      <c r="BA29" s="757"/>
      <c r="BB29" s="757"/>
      <c r="BC29" s="757"/>
      <c r="BD29" s="757"/>
      <c r="BE29" s="854"/>
      <c r="BF29" s="854"/>
      <c r="BG29" s="854"/>
      <c r="BH29" s="854"/>
      <c r="BI29" s="855"/>
      <c r="BJ29" s="215"/>
      <c r="BK29" s="215"/>
      <c r="BL29" s="215"/>
      <c r="BM29" s="215"/>
      <c r="BN29" s="215"/>
      <c r="BO29" s="224"/>
      <c r="BP29" s="224"/>
      <c r="BQ29" s="221">
        <v>23</v>
      </c>
      <c r="BR29" s="222"/>
      <c r="BS29" s="733"/>
      <c r="BT29" s="734"/>
      <c r="BU29" s="734"/>
      <c r="BV29" s="734"/>
      <c r="BW29" s="734"/>
      <c r="BX29" s="734"/>
      <c r="BY29" s="734"/>
      <c r="BZ29" s="734"/>
      <c r="CA29" s="734"/>
      <c r="CB29" s="734"/>
      <c r="CC29" s="734"/>
      <c r="CD29" s="734"/>
      <c r="CE29" s="734"/>
      <c r="CF29" s="734"/>
      <c r="CG29" s="735"/>
      <c r="CH29" s="730"/>
      <c r="CI29" s="731"/>
      <c r="CJ29" s="731"/>
      <c r="CK29" s="731"/>
      <c r="CL29" s="732"/>
      <c r="CM29" s="730"/>
      <c r="CN29" s="731"/>
      <c r="CO29" s="731"/>
      <c r="CP29" s="731"/>
      <c r="CQ29" s="732"/>
      <c r="CR29" s="730"/>
      <c r="CS29" s="731"/>
      <c r="CT29" s="731"/>
      <c r="CU29" s="731"/>
      <c r="CV29" s="732"/>
      <c r="CW29" s="730"/>
      <c r="CX29" s="731"/>
      <c r="CY29" s="731"/>
      <c r="CZ29" s="731"/>
      <c r="DA29" s="732"/>
      <c r="DB29" s="730"/>
      <c r="DC29" s="731"/>
      <c r="DD29" s="731"/>
      <c r="DE29" s="731"/>
      <c r="DF29" s="732"/>
      <c r="DG29" s="730"/>
      <c r="DH29" s="731"/>
      <c r="DI29" s="731"/>
      <c r="DJ29" s="731"/>
      <c r="DK29" s="732"/>
      <c r="DL29" s="730"/>
      <c r="DM29" s="731"/>
      <c r="DN29" s="731"/>
      <c r="DO29" s="731"/>
      <c r="DP29" s="732"/>
      <c r="DQ29" s="730"/>
      <c r="DR29" s="731"/>
      <c r="DS29" s="731"/>
      <c r="DT29" s="731"/>
      <c r="DU29" s="732"/>
      <c r="DV29" s="733"/>
      <c r="DW29" s="734"/>
      <c r="DX29" s="734"/>
      <c r="DY29" s="734"/>
      <c r="DZ29" s="830"/>
      <c r="EA29" s="213"/>
    </row>
    <row r="30" spans="1:131" ht="26.25" customHeight="1" x14ac:dyDescent="0.15">
      <c r="A30" s="225">
        <v>3</v>
      </c>
      <c r="B30" s="762" t="s">
        <v>409</v>
      </c>
      <c r="C30" s="763"/>
      <c r="D30" s="763"/>
      <c r="E30" s="763"/>
      <c r="F30" s="763"/>
      <c r="G30" s="763"/>
      <c r="H30" s="763"/>
      <c r="I30" s="763"/>
      <c r="J30" s="763"/>
      <c r="K30" s="763"/>
      <c r="L30" s="763"/>
      <c r="M30" s="763"/>
      <c r="N30" s="763"/>
      <c r="O30" s="763"/>
      <c r="P30" s="764"/>
      <c r="Q30" s="748">
        <v>3717</v>
      </c>
      <c r="R30" s="741"/>
      <c r="S30" s="741"/>
      <c r="T30" s="741"/>
      <c r="U30" s="741"/>
      <c r="V30" s="741">
        <v>3692</v>
      </c>
      <c r="W30" s="741"/>
      <c r="X30" s="741"/>
      <c r="Y30" s="741"/>
      <c r="Z30" s="741"/>
      <c r="AA30" s="741">
        <v>25</v>
      </c>
      <c r="AB30" s="741"/>
      <c r="AC30" s="741"/>
      <c r="AD30" s="741"/>
      <c r="AE30" s="742"/>
      <c r="AF30" s="749">
        <v>25</v>
      </c>
      <c r="AG30" s="750"/>
      <c r="AH30" s="750"/>
      <c r="AI30" s="750"/>
      <c r="AJ30" s="751"/>
      <c r="AK30" s="752">
        <v>657</v>
      </c>
      <c r="AL30" s="753"/>
      <c r="AM30" s="753"/>
      <c r="AN30" s="753"/>
      <c r="AO30" s="753"/>
      <c r="AP30" s="753" t="s">
        <v>516</v>
      </c>
      <c r="AQ30" s="753"/>
      <c r="AR30" s="753"/>
      <c r="AS30" s="753"/>
      <c r="AT30" s="753"/>
      <c r="AU30" s="753" t="s">
        <v>516</v>
      </c>
      <c r="AV30" s="753"/>
      <c r="AW30" s="753"/>
      <c r="AX30" s="753"/>
      <c r="AY30" s="753"/>
      <c r="AZ30" s="757" t="s">
        <v>516</v>
      </c>
      <c r="BA30" s="757"/>
      <c r="BB30" s="757"/>
      <c r="BC30" s="757"/>
      <c r="BD30" s="757"/>
      <c r="BE30" s="854"/>
      <c r="BF30" s="854"/>
      <c r="BG30" s="854"/>
      <c r="BH30" s="854"/>
      <c r="BI30" s="855"/>
      <c r="BJ30" s="215"/>
      <c r="BK30" s="215"/>
      <c r="BL30" s="215"/>
      <c r="BM30" s="215"/>
      <c r="BN30" s="215"/>
      <c r="BO30" s="224"/>
      <c r="BP30" s="224"/>
      <c r="BQ30" s="221">
        <v>24</v>
      </c>
      <c r="BR30" s="222"/>
      <c r="BS30" s="733"/>
      <c r="BT30" s="734"/>
      <c r="BU30" s="734"/>
      <c r="BV30" s="734"/>
      <c r="BW30" s="734"/>
      <c r="BX30" s="734"/>
      <c r="BY30" s="734"/>
      <c r="BZ30" s="734"/>
      <c r="CA30" s="734"/>
      <c r="CB30" s="734"/>
      <c r="CC30" s="734"/>
      <c r="CD30" s="734"/>
      <c r="CE30" s="734"/>
      <c r="CF30" s="734"/>
      <c r="CG30" s="735"/>
      <c r="CH30" s="730"/>
      <c r="CI30" s="731"/>
      <c r="CJ30" s="731"/>
      <c r="CK30" s="731"/>
      <c r="CL30" s="732"/>
      <c r="CM30" s="730"/>
      <c r="CN30" s="731"/>
      <c r="CO30" s="731"/>
      <c r="CP30" s="731"/>
      <c r="CQ30" s="732"/>
      <c r="CR30" s="730"/>
      <c r="CS30" s="731"/>
      <c r="CT30" s="731"/>
      <c r="CU30" s="731"/>
      <c r="CV30" s="732"/>
      <c r="CW30" s="730"/>
      <c r="CX30" s="731"/>
      <c r="CY30" s="731"/>
      <c r="CZ30" s="731"/>
      <c r="DA30" s="732"/>
      <c r="DB30" s="730"/>
      <c r="DC30" s="731"/>
      <c r="DD30" s="731"/>
      <c r="DE30" s="731"/>
      <c r="DF30" s="732"/>
      <c r="DG30" s="730"/>
      <c r="DH30" s="731"/>
      <c r="DI30" s="731"/>
      <c r="DJ30" s="731"/>
      <c r="DK30" s="732"/>
      <c r="DL30" s="730"/>
      <c r="DM30" s="731"/>
      <c r="DN30" s="731"/>
      <c r="DO30" s="731"/>
      <c r="DP30" s="732"/>
      <c r="DQ30" s="730"/>
      <c r="DR30" s="731"/>
      <c r="DS30" s="731"/>
      <c r="DT30" s="731"/>
      <c r="DU30" s="732"/>
      <c r="DV30" s="733"/>
      <c r="DW30" s="734"/>
      <c r="DX30" s="734"/>
      <c r="DY30" s="734"/>
      <c r="DZ30" s="830"/>
      <c r="EA30" s="213"/>
    </row>
    <row r="31" spans="1:131" ht="26.25" customHeight="1" x14ac:dyDescent="0.15">
      <c r="A31" s="225">
        <v>4</v>
      </c>
      <c r="B31" s="762" t="s">
        <v>410</v>
      </c>
      <c r="C31" s="763"/>
      <c r="D31" s="763"/>
      <c r="E31" s="763"/>
      <c r="F31" s="763"/>
      <c r="G31" s="763"/>
      <c r="H31" s="763"/>
      <c r="I31" s="763"/>
      <c r="J31" s="763"/>
      <c r="K31" s="763"/>
      <c r="L31" s="763"/>
      <c r="M31" s="763"/>
      <c r="N31" s="763"/>
      <c r="O31" s="763"/>
      <c r="P31" s="764"/>
      <c r="Q31" s="748">
        <v>7121</v>
      </c>
      <c r="R31" s="741"/>
      <c r="S31" s="741"/>
      <c r="T31" s="741"/>
      <c r="U31" s="741"/>
      <c r="V31" s="741">
        <v>6572</v>
      </c>
      <c r="W31" s="741"/>
      <c r="X31" s="741"/>
      <c r="Y31" s="741"/>
      <c r="Z31" s="741"/>
      <c r="AA31" s="741">
        <v>549</v>
      </c>
      <c r="AB31" s="741"/>
      <c r="AC31" s="741"/>
      <c r="AD31" s="741"/>
      <c r="AE31" s="742"/>
      <c r="AF31" s="749">
        <v>9591</v>
      </c>
      <c r="AG31" s="750"/>
      <c r="AH31" s="750"/>
      <c r="AI31" s="750"/>
      <c r="AJ31" s="751"/>
      <c r="AK31" s="752">
        <v>66</v>
      </c>
      <c r="AL31" s="753"/>
      <c r="AM31" s="753"/>
      <c r="AN31" s="753"/>
      <c r="AO31" s="753"/>
      <c r="AP31" s="753">
        <v>774</v>
      </c>
      <c r="AQ31" s="753"/>
      <c r="AR31" s="753"/>
      <c r="AS31" s="753"/>
      <c r="AT31" s="753"/>
      <c r="AU31" s="753" t="s">
        <v>516</v>
      </c>
      <c r="AV31" s="753"/>
      <c r="AW31" s="753"/>
      <c r="AX31" s="753"/>
      <c r="AY31" s="753"/>
      <c r="AZ31" s="757" t="s">
        <v>516</v>
      </c>
      <c r="BA31" s="757"/>
      <c r="BB31" s="757"/>
      <c r="BC31" s="757"/>
      <c r="BD31" s="757"/>
      <c r="BE31" s="854" t="s">
        <v>411</v>
      </c>
      <c r="BF31" s="854"/>
      <c r="BG31" s="854"/>
      <c r="BH31" s="854"/>
      <c r="BI31" s="855"/>
      <c r="BJ31" s="215"/>
      <c r="BK31" s="215"/>
      <c r="BL31" s="215"/>
      <c r="BM31" s="215"/>
      <c r="BN31" s="215"/>
      <c r="BO31" s="224"/>
      <c r="BP31" s="224"/>
      <c r="BQ31" s="221">
        <v>25</v>
      </c>
      <c r="BR31" s="222"/>
      <c r="BS31" s="733"/>
      <c r="BT31" s="734"/>
      <c r="BU31" s="734"/>
      <c r="BV31" s="734"/>
      <c r="BW31" s="734"/>
      <c r="BX31" s="734"/>
      <c r="BY31" s="734"/>
      <c r="BZ31" s="734"/>
      <c r="CA31" s="734"/>
      <c r="CB31" s="734"/>
      <c r="CC31" s="734"/>
      <c r="CD31" s="734"/>
      <c r="CE31" s="734"/>
      <c r="CF31" s="734"/>
      <c r="CG31" s="735"/>
      <c r="CH31" s="730"/>
      <c r="CI31" s="731"/>
      <c r="CJ31" s="731"/>
      <c r="CK31" s="731"/>
      <c r="CL31" s="732"/>
      <c r="CM31" s="730"/>
      <c r="CN31" s="731"/>
      <c r="CO31" s="731"/>
      <c r="CP31" s="731"/>
      <c r="CQ31" s="732"/>
      <c r="CR31" s="730"/>
      <c r="CS31" s="731"/>
      <c r="CT31" s="731"/>
      <c r="CU31" s="731"/>
      <c r="CV31" s="732"/>
      <c r="CW31" s="730"/>
      <c r="CX31" s="731"/>
      <c r="CY31" s="731"/>
      <c r="CZ31" s="731"/>
      <c r="DA31" s="732"/>
      <c r="DB31" s="730"/>
      <c r="DC31" s="731"/>
      <c r="DD31" s="731"/>
      <c r="DE31" s="731"/>
      <c r="DF31" s="732"/>
      <c r="DG31" s="730"/>
      <c r="DH31" s="731"/>
      <c r="DI31" s="731"/>
      <c r="DJ31" s="731"/>
      <c r="DK31" s="732"/>
      <c r="DL31" s="730"/>
      <c r="DM31" s="731"/>
      <c r="DN31" s="731"/>
      <c r="DO31" s="731"/>
      <c r="DP31" s="732"/>
      <c r="DQ31" s="730"/>
      <c r="DR31" s="731"/>
      <c r="DS31" s="731"/>
      <c r="DT31" s="731"/>
      <c r="DU31" s="732"/>
      <c r="DV31" s="733"/>
      <c r="DW31" s="734"/>
      <c r="DX31" s="734"/>
      <c r="DY31" s="734"/>
      <c r="DZ31" s="830"/>
      <c r="EA31" s="213"/>
    </row>
    <row r="32" spans="1:131" ht="26.25" customHeight="1" x14ac:dyDescent="0.15">
      <c r="A32" s="225">
        <v>5</v>
      </c>
      <c r="B32" s="762" t="s">
        <v>412</v>
      </c>
      <c r="C32" s="763"/>
      <c r="D32" s="763"/>
      <c r="E32" s="763"/>
      <c r="F32" s="763"/>
      <c r="G32" s="763"/>
      <c r="H32" s="763"/>
      <c r="I32" s="763"/>
      <c r="J32" s="763"/>
      <c r="K32" s="763"/>
      <c r="L32" s="763"/>
      <c r="M32" s="763"/>
      <c r="N32" s="763"/>
      <c r="O32" s="763"/>
      <c r="P32" s="764"/>
      <c r="Q32" s="748">
        <v>4882</v>
      </c>
      <c r="R32" s="741"/>
      <c r="S32" s="741"/>
      <c r="T32" s="741"/>
      <c r="U32" s="741"/>
      <c r="V32" s="741">
        <v>4770</v>
      </c>
      <c r="W32" s="741"/>
      <c r="X32" s="741"/>
      <c r="Y32" s="741"/>
      <c r="Z32" s="741"/>
      <c r="AA32" s="741">
        <v>112</v>
      </c>
      <c r="AB32" s="741"/>
      <c r="AC32" s="741"/>
      <c r="AD32" s="741"/>
      <c r="AE32" s="742"/>
      <c r="AF32" s="749">
        <v>4649</v>
      </c>
      <c r="AG32" s="750"/>
      <c r="AH32" s="750"/>
      <c r="AI32" s="750"/>
      <c r="AJ32" s="751"/>
      <c r="AK32" s="752">
        <v>944</v>
      </c>
      <c r="AL32" s="753"/>
      <c r="AM32" s="753"/>
      <c r="AN32" s="753"/>
      <c r="AO32" s="753"/>
      <c r="AP32" s="753">
        <v>12151</v>
      </c>
      <c r="AQ32" s="753"/>
      <c r="AR32" s="753"/>
      <c r="AS32" s="753"/>
      <c r="AT32" s="753"/>
      <c r="AU32" s="753">
        <v>1069</v>
      </c>
      <c r="AV32" s="753"/>
      <c r="AW32" s="753"/>
      <c r="AX32" s="753"/>
      <c r="AY32" s="753"/>
      <c r="AZ32" s="757" t="s">
        <v>516</v>
      </c>
      <c r="BA32" s="757"/>
      <c r="BB32" s="757"/>
      <c r="BC32" s="757"/>
      <c r="BD32" s="757"/>
      <c r="BE32" s="854" t="s">
        <v>413</v>
      </c>
      <c r="BF32" s="854"/>
      <c r="BG32" s="854"/>
      <c r="BH32" s="854"/>
      <c r="BI32" s="855"/>
      <c r="BJ32" s="215"/>
      <c r="BK32" s="215"/>
      <c r="BL32" s="215"/>
      <c r="BM32" s="215"/>
      <c r="BN32" s="215"/>
      <c r="BO32" s="224"/>
      <c r="BP32" s="224"/>
      <c r="BQ32" s="221">
        <v>26</v>
      </c>
      <c r="BR32" s="222"/>
      <c r="BS32" s="733"/>
      <c r="BT32" s="734"/>
      <c r="BU32" s="734"/>
      <c r="BV32" s="734"/>
      <c r="BW32" s="734"/>
      <c r="BX32" s="734"/>
      <c r="BY32" s="734"/>
      <c r="BZ32" s="734"/>
      <c r="CA32" s="734"/>
      <c r="CB32" s="734"/>
      <c r="CC32" s="734"/>
      <c r="CD32" s="734"/>
      <c r="CE32" s="734"/>
      <c r="CF32" s="734"/>
      <c r="CG32" s="735"/>
      <c r="CH32" s="730"/>
      <c r="CI32" s="731"/>
      <c r="CJ32" s="731"/>
      <c r="CK32" s="731"/>
      <c r="CL32" s="732"/>
      <c r="CM32" s="730"/>
      <c r="CN32" s="731"/>
      <c r="CO32" s="731"/>
      <c r="CP32" s="731"/>
      <c r="CQ32" s="732"/>
      <c r="CR32" s="730"/>
      <c r="CS32" s="731"/>
      <c r="CT32" s="731"/>
      <c r="CU32" s="731"/>
      <c r="CV32" s="732"/>
      <c r="CW32" s="730"/>
      <c r="CX32" s="731"/>
      <c r="CY32" s="731"/>
      <c r="CZ32" s="731"/>
      <c r="DA32" s="732"/>
      <c r="DB32" s="730"/>
      <c r="DC32" s="731"/>
      <c r="DD32" s="731"/>
      <c r="DE32" s="731"/>
      <c r="DF32" s="732"/>
      <c r="DG32" s="730"/>
      <c r="DH32" s="731"/>
      <c r="DI32" s="731"/>
      <c r="DJ32" s="731"/>
      <c r="DK32" s="732"/>
      <c r="DL32" s="730"/>
      <c r="DM32" s="731"/>
      <c r="DN32" s="731"/>
      <c r="DO32" s="731"/>
      <c r="DP32" s="732"/>
      <c r="DQ32" s="730"/>
      <c r="DR32" s="731"/>
      <c r="DS32" s="731"/>
      <c r="DT32" s="731"/>
      <c r="DU32" s="732"/>
      <c r="DV32" s="733"/>
      <c r="DW32" s="734"/>
      <c r="DX32" s="734"/>
      <c r="DY32" s="734"/>
      <c r="DZ32" s="830"/>
      <c r="EA32" s="213"/>
    </row>
    <row r="33" spans="1:131" ht="26.25" customHeight="1" x14ac:dyDescent="0.15">
      <c r="A33" s="225">
        <v>6</v>
      </c>
      <c r="B33" s="762"/>
      <c r="C33" s="763"/>
      <c r="D33" s="763"/>
      <c r="E33" s="763"/>
      <c r="F33" s="763"/>
      <c r="G33" s="763"/>
      <c r="H33" s="763"/>
      <c r="I33" s="763"/>
      <c r="J33" s="763"/>
      <c r="K33" s="763"/>
      <c r="L33" s="763"/>
      <c r="M33" s="763"/>
      <c r="N33" s="763"/>
      <c r="O33" s="763"/>
      <c r="P33" s="764"/>
      <c r="Q33" s="748"/>
      <c r="R33" s="741"/>
      <c r="S33" s="741"/>
      <c r="T33" s="741"/>
      <c r="U33" s="741"/>
      <c r="V33" s="741"/>
      <c r="W33" s="741"/>
      <c r="X33" s="741"/>
      <c r="Y33" s="741"/>
      <c r="Z33" s="741"/>
      <c r="AA33" s="741"/>
      <c r="AB33" s="741"/>
      <c r="AC33" s="741"/>
      <c r="AD33" s="741"/>
      <c r="AE33" s="742"/>
      <c r="AF33" s="749"/>
      <c r="AG33" s="750"/>
      <c r="AH33" s="750"/>
      <c r="AI33" s="750"/>
      <c r="AJ33" s="751"/>
      <c r="AK33" s="752"/>
      <c r="AL33" s="753"/>
      <c r="AM33" s="753"/>
      <c r="AN33" s="753"/>
      <c r="AO33" s="753"/>
      <c r="AP33" s="753"/>
      <c r="AQ33" s="753"/>
      <c r="AR33" s="753"/>
      <c r="AS33" s="753"/>
      <c r="AT33" s="753"/>
      <c r="AU33" s="753"/>
      <c r="AV33" s="753"/>
      <c r="AW33" s="753"/>
      <c r="AX33" s="753"/>
      <c r="AY33" s="753"/>
      <c r="AZ33" s="757"/>
      <c r="BA33" s="757"/>
      <c r="BB33" s="757"/>
      <c r="BC33" s="757"/>
      <c r="BD33" s="757"/>
      <c r="BE33" s="854"/>
      <c r="BF33" s="854"/>
      <c r="BG33" s="854"/>
      <c r="BH33" s="854"/>
      <c r="BI33" s="855"/>
      <c r="BJ33" s="215"/>
      <c r="BK33" s="215"/>
      <c r="BL33" s="215"/>
      <c r="BM33" s="215"/>
      <c r="BN33" s="215"/>
      <c r="BO33" s="224"/>
      <c r="BP33" s="224"/>
      <c r="BQ33" s="221">
        <v>27</v>
      </c>
      <c r="BR33" s="222"/>
      <c r="BS33" s="733"/>
      <c r="BT33" s="734"/>
      <c r="BU33" s="734"/>
      <c r="BV33" s="734"/>
      <c r="BW33" s="734"/>
      <c r="BX33" s="734"/>
      <c r="BY33" s="734"/>
      <c r="BZ33" s="734"/>
      <c r="CA33" s="734"/>
      <c r="CB33" s="734"/>
      <c r="CC33" s="734"/>
      <c r="CD33" s="734"/>
      <c r="CE33" s="734"/>
      <c r="CF33" s="734"/>
      <c r="CG33" s="735"/>
      <c r="CH33" s="730"/>
      <c r="CI33" s="731"/>
      <c r="CJ33" s="731"/>
      <c r="CK33" s="731"/>
      <c r="CL33" s="732"/>
      <c r="CM33" s="730"/>
      <c r="CN33" s="731"/>
      <c r="CO33" s="731"/>
      <c r="CP33" s="731"/>
      <c r="CQ33" s="732"/>
      <c r="CR33" s="730"/>
      <c r="CS33" s="731"/>
      <c r="CT33" s="731"/>
      <c r="CU33" s="731"/>
      <c r="CV33" s="732"/>
      <c r="CW33" s="730"/>
      <c r="CX33" s="731"/>
      <c r="CY33" s="731"/>
      <c r="CZ33" s="731"/>
      <c r="DA33" s="732"/>
      <c r="DB33" s="730"/>
      <c r="DC33" s="731"/>
      <c r="DD33" s="731"/>
      <c r="DE33" s="731"/>
      <c r="DF33" s="732"/>
      <c r="DG33" s="730"/>
      <c r="DH33" s="731"/>
      <c r="DI33" s="731"/>
      <c r="DJ33" s="731"/>
      <c r="DK33" s="732"/>
      <c r="DL33" s="730"/>
      <c r="DM33" s="731"/>
      <c r="DN33" s="731"/>
      <c r="DO33" s="731"/>
      <c r="DP33" s="732"/>
      <c r="DQ33" s="730"/>
      <c r="DR33" s="731"/>
      <c r="DS33" s="731"/>
      <c r="DT33" s="731"/>
      <c r="DU33" s="732"/>
      <c r="DV33" s="733"/>
      <c r="DW33" s="734"/>
      <c r="DX33" s="734"/>
      <c r="DY33" s="734"/>
      <c r="DZ33" s="830"/>
      <c r="EA33" s="213"/>
    </row>
    <row r="34" spans="1:131" ht="26.25" customHeight="1" x14ac:dyDescent="0.15">
      <c r="A34" s="225">
        <v>7</v>
      </c>
      <c r="B34" s="762"/>
      <c r="C34" s="763"/>
      <c r="D34" s="763"/>
      <c r="E34" s="763"/>
      <c r="F34" s="763"/>
      <c r="G34" s="763"/>
      <c r="H34" s="763"/>
      <c r="I34" s="763"/>
      <c r="J34" s="763"/>
      <c r="K34" s="763"/>
      <c r="L34" s="763"/>
      <c r="M34" s="763"/>
      <c r="N34" s="763"/>
      <c r="O34" s="763"/>
      <c r="P34" s="764"/>
      <c r="Q34" s="748"/>
      <c r="R34" s="741"/>
      <c r="S34" s="741"/>
      <c r="T34" s="741"/>
      <c r="U34" s="741"/>
      <c r="V34" s="741"/>
      <c r="W34" s="741"/>
      <c r="X34" s="741"/>
      <c r="Y34" s="741"/>
      <c r="Z34" s="741"/>
      <c r="AA34" s="741"/>
      <c r="AB34" s="741"/>
      <c r="AC34" s="741"/>
      <c r="AD34" s="741"/>
      <c r="AE34" s="742"/>
      <c r="AF34" s="749"/>
      <c r="AG34" s="750"/>
      <c r="AH34" s="750"/>
      <c r="AI34" s="750"/>
      <c r="AJ34" s="751"/>
      <c r="AK34" s="752"/>
      <c r="AL34" s="753"/>
      <c r="AM34" s="753"/>
      <c r="AN34" s="753"/>
      <c r="AO34" s="753"/>
      <c r="AP34" s="753"/>
      <c r="AQ34" s="753"/>
      <c r="AR34" s="753"/>
      <c r="AS34" s="753"/>
      <c r="AT34" s="753"/>
      <c r="AU34" s="753"/>
      <c r="AV34" s="753"/>
      <c r="AW34" s="753"/>
      <c r="AX34" s="753"/>
      <c r="AY34" s="753"/>
      <c r="AZ34" s="757"/>
      <c r="BA34" s="757"/>
      <c r="BB34" s="757"/>
      <c r="BC34" s="757"/>
      <c r="BD34" s="757"/>
      <c r="BE34" s="854"/>
      <c r="BF34" s="854"/>
      <c r="BG34" s="854"/>
      <c r="BH34" s="854"/>
      <c r="BI34" s="855"/>
      <c r="BJ34" s="215"/>
      <c r="BK34" s="215"/>
      <c r="BL34" s="215"/>
      <c r="BM34" s="215"/>
      <c r="BN34" s="215"/>
      <c r="BO34" s="224"/>
      <c r="BP34" s="224"/>
      <c r="BQ34" s="221">
        <v>28</v>
      </c>
      <c r="BR34" s="222"/>
      <c r="BS34" s="733"/>
      <c r="BT34" s="734"/>
      <c r="BU34" s="734"/>
      <c r="BV34" s="734"/>
      <c r="BW34" s="734"/>
      <c r="BX34" s="734"/>
      <c r="BY34" s="734"/>
      <c r="BZ34" s="734"/>
      <c r="CA34" s="734"/>
      <c r="CB34" s="734"/>
      <c r="CC34" s="734"/>
      <c r="CD34" s="734"/>
      <c r="CE34" s="734"/>
      <c r="CF34" s="734"/>
      <c r="CG34" s="735"/>
      <c r="CH34" s="730"/>
      <c r="CI34" s="731"/>
      <c r="CJ34" s="731"/>
      <c r="CK34" s="731"/>
      <c r="CL34" s="732"/>
      <c r="CM34" s="730"/>
      <c r="CN34" s="731"/>
      <c r="CO34" s="731"/>
      <c r="CP34" s="731"/>
      <c r="CQ34" s="732"/>
      <c r="CR34" s="730"/>
      <c r="CS34" s="731"/>
      <c r="CT34" s="731"/>
      <c r="CU34" s="731"/>
      <c r="CV34" s="732"/>
      <c r="CW34" s="730"/>
      <c r="CX34" s="731"/>
      <c r="CY34" s="731"/>
      <c r="CZ34" s="731"/>
      <c r="DA34" s="732"/>
      <c r="DB34" s="730"/>
      <c r="DC34" s="731"/>
      <c r="DD34" s="731"/>
      <c r="DE34" s="731"/>
      <c r="DF34" s="732"/>
      <c r="DG34" s="730"/>
      <c r="DH34" s="731"/>
      <c r="DI34" s="731"/>
      <c r="DJ34" s="731"/>
      <c r="DK34" s="732"/>
      <c r="DL34" s="730"/>
      <c r="DM34" s="731"/>
      <c r="DN34" s="731"/>
      <c r="DO34" s="731"/>
      <c r="DP34" s="732"/>
      <c r="DQ34" s="730"/>
      <c r="DR34" s="731"/>
      <c r="DS34" s="731"/>
      <c r="DT34" s="731"/>
      <c r="DU34" s="732"/>
      <c r="DV34" s="733"/>
      <c r="DW34" s="734"/>
      <c r="DX34" s="734"/>
      <c r="DY34" s="734"/>
      <c r="DZ34" s="830"/>
      <c r="EA34" s="213"/>
    </row>
    <row r="35" spans="1:131" ht="26.25" customHeight="1" x14ac:dyDescent="0.15">
      <c r="A35" s="225">
        <v>8</v>
      </c>
      <c r="B35" s="762"/>
      <c r="C35" s="763"/>
      <c r="D35" s="763"/>
      <c r="E35" s="763"/>
      <c r="F35" s="763"/>
      <c r="G35" s="763"/>
      <c r="H35" s="763"/>
      <c r="I35" s="763"/>
      <c r="J35" s="763"/>
      <c r="K35" s="763"/>
      <c r="L35" s="763"/>
      <c r="M35" s="763"/>
      <c r="N35" s="763"/>
      <c r="O35" s="763"/>
      <c r="P35" s="764"/>
      <c r="Q35" s="748"/>
      <c r="R35" s="741"/>
      <c r="S35" s="741"/>
      <c r="T35" s="741"/>
      <c r="U35" s="741"/>
      <c r="V35" s="741"/>
      <c r="W35" s="741"/>
      <c r="X35" s="741"/>
      <c r="Y35" s="741"/>
      <c r="Z35" s="741"/>
      <c r="AA35" s="741"/>
      <c r="AB35" s="741"/>
      <c r="AC35" s="741"/>
      <c r="AD35" s="741"/>
      <c r="AE35" s="742"/>
      <c r="AF35" s="749"/>
      <c r="AG35" s="750"/>
      <c r="AH35" s="750"/>
      <c r="AI35" s="750"/>
      <c r="AJ35" s="751"/>
      <c r="AK35" s="752"/>
      <c r="AL35" s="753"/>
      <c r="AM35" s="753"/>
      <c r="AN35" s="753"/>
      <c r="AO35" s="753"/>
      <c r="AP35" s="753"/>
      <c r="AQ35" s="753"/>
      <c r="AR35" s="753"/>
      <c r="AS35" s="753"/>
      <c r="AT35" s="753"/>
      <c r="AU35" s="753"/>
      <c r="AV35" s="753"/>
      <c r="AW35" s="753"/>
      <c r="AX35" s="753"/>
      <c r="AY35" s="753"/>
      <c r="AZ35" s="757"/>
      <c r="BA35" s="757"/>
      <c r="BB35" s="757"/>
      <c r="BC35" s="757"/>
      <c r="BD35" s="757"/>
      <c r="BE35" s="854"/>
      <c r="BF35" s="854"/>
      <c r="BG35" s="854"/>
      <c r="BH35" s="854"/>
      <c r="BI35" s="855"/>
      <c r="BJ35" s="215"/>
      <c r="BK35" s="215"/>
      <c r="BL35" s="215"/>
      <c r="BM35" s="215"/>
      <c r="BN35" s="215"/>
      <c r="BO35" s="224"/>
      <c r="BP35" s="224"/>
      <c r="BQ35" s="221">
        <v>29</v>
      </c>
      <c r="BR35" s="222"/>
      <c r="BS35" s="733"/>
      <c r="BT35" s="734"/>
      <c r="BU35" s="734"/>
      <c r="BV35" s="734"/>
      <c r="BW35" s="734"/>
      <c r="BX35" s="734"/>
      <c r="BY35" s="734"/>
      <c r="BZ35" s="734"/>
      <c r="CA35" s="734"/>
      <c r="CB35" s="734"/>
      <c r="CC35" s="734"/>
      <c r="CD35" s="734"/>
      <c r="CE35" s="734"/>
      <c r="CF35" s="734"/>
      <c r="CG35" s="735"/>
      <c r="CH35" s="730"/>
      <c r="CI35" s="731"/>
      <c r="CJ35" s="731"/>
      <c r="CK35" s="731"/>
      <c r="CL35" s="732"/>
      <c r="CM35" s="730"/>
      <c r="CN35" s="731"/>
      <c r="CO35" s="731"/>
      <c r="CP35" s="731"/>
      <c r="CQ35" s="732"/>
      <c r="CR35" s="730"/>
      <c r="CS35" s="731"/>
      <c r="CT35" s="731"/>
      <c r="CU35" s="731"/>
      <c r="CV35" s="732"/>
      <c r="CW35" s="730"/>
      <c r="CX35" s="731"/>
      <c r="CY35" s="731"/>
      <c r="CZ35" s="731"/>
      <c r="DA35" s="732"/>
      <c r="DB35" s="730"/>
      <c r="DC35" s="731"/>
      <c r="DD35" s="731"/>
      <c r="DE35" s="731"/>
      <c r="DF35" s="732"/>
      <c r="DG35" s="730"/>
      <c r="DH35" s="731"/>
      <c r="DI35" s="731"/>
      <c r="DJ35" s="731"/>
      <c r="DK35" s="732"/>
      <c r="DL35" s="730"/>
      <c r="DM35" s="731"/>
      <c r="DN35" s="731"/>
      <c r="DO35" s="731"/>
      <c r="DP35" s="732"/>
      <c r="DQ35" s="730"/>
      <c r="DR35" s="731"/>
      <c r="DS35" s="731"/>
      <c r="DT35" s="731"/>
      <c r="DU35" s="732"/>
      <c r="DV35" s="733"/>
      <c r="DW35" s="734"/>
      <c r="DX35" s="734"/>
      <c r="DY35" s="734"/>
      <c r="DZ35" s="830"/>
      <c r="EA35" s="213"/>
    </row>
    <row r="36" spans="1:131" ht="26.25" customHeight="1" x14ac:dyDescent="0.15">
      <c r="A36" s="225">
        <v>9</v>
      </c>
      <c r="B36" s="762"/>
      <c r="C36" s="763"/>
      <c r="D36" s="763"/>
      <c r="E36" s="763"/>
      <c r="F36" s="763"/>
      <c r="G36" s="763"/>
      <c r="H36" s="763"/>
      <c r="I36" s="763"/>
      <c r="J36" s="763"/>
      <c r="K36" s="763"/>
      <c r="L36" s="763"/>
      <c r="M36" s="763"/>
      <c r="N36" s="763"/>
      <c r="O36" s="763"/>
      <c r="P36" s="764"/>
      <c r="Q36" s="748"/>
      <c r="R36" s="741"/>
      <c r="S36" s="741"/>
      <c r="T36" s="741"/>
      <c r="U36" s="741"/>
      <c r="V36" s="741"/>
      <c r="W36" s="741"/>
      <c r="X36" s="741"/>
      <c r="Y36" s="741"/>
      <c r="Z36" s="741"/>
      <c r="AA36" s="741"/>
      <c r="AB36" s="741"/>
      <c r="AC36" s="741"/>
      <c r="AD36" s="741"/>
      <c r="AE36" s="742"/>
      <c r="AF36" s="749"/>
      <c r="AG36" s="750"/>
      <c r="AH36" s="750"/>
      <c r="AI36" s="750"/>
      <c r="AJ36" s="751"/>
      <c r="AK36" s="752"/>
      <c r="AL36" s="753"/>
      <c r="AM36" s="753"/>
      <c r="AN36" s="753"/>
      <c r="AO36" s="753"/>
      <c r="AP36" s="753"/>
      <c r="AQ36" s="753"/>
      <c r="AR36" s="753"/>
      <c r="AS36" s="753"/>
      <c r="AT36" s="753"/>
      <c r="AU36" s="753"/>
      <c r="AV36" s="753"/>
      <c r="AW36" s="753"/>
      <c r="AX36" s="753"/>
      <c r="AY36" s="753"/>
      <c r="AZ36" s="757"/>
      <c r="BA36" s="757"/>
      <c r="BB36" s="757"/>
      <c r="BC36" s="757"/>
      <c r="BD36" s="757"/>
      <c r="BE36" s="854"/>
      <c r="BF36" s="854"/>
      <c r="BG36" s="854"/>
      <c r="BH36" s="854"/>
      <c r="BI36" s="855"/>
      <c r="BJ36" s="215"/>
      <c r="BK36" s="215"/>
      <c r="BL36" s="215"/>
      <c r="BM36" s="215"/>
      <c r="BN36" s="215"/>
      <c r="BO36" s="224"/>
      <c r="BP36" s="224"/>
      <c r="BQ36" s="221">
        <v>30</v>
      </c>
      <c r="BR36" s="222"/>
      <c r="BS36" s="733"/>
      <c r="BT36" s="734"/>
      <c r="BU36" s="734"/>
      <c r="BV36" s="734"/>
      <c r="BW36" s="734"/>
      <c r="BX36" s="734"/>
      <c r="BY36" s="734"/>
      <c r="BZ36" s="734"/>
      <c r="CA36" s="734"/>
      <c r="CB36" s="734"/>
      <c r="CC36" s="734"/>
      <c r="CD36" s="734"/>
      <c r="CE36" s="734"/>
      <c r="CF36" s="734"/>
      <c r="CG36" s="735"/>
      <c r="CH36" s="730"/>
      <c r="CI36" s="731"/>
      <c r="CJ36" s="731"/>
      <c r="CK36" s="731"/>
      <c r="CL36" s="732"/>
      <c r="CM36" s="730"/>
      <c r="CN36" s="731"/>
      <c r="CO36" s="731"/>
      <c r="CP36" s="731"/>
      <c r="CQ36" s="732"/>
      <c r="CR36" s="730"/>
      <c r="CS36" s="731"/>
      <c r="CT36" s="731"/>
      <c r="CU36" s="731"/>
      <c r="CV36" s="732"/>
      <c r="CW36" s="730"/>
      <c r="CX36" s="731"/>
      <c r="CY36" s="731"/>
      <c r="CZ36" s="731"/>
      <c r="DA36" s="732"/>
      <c r="DB36" s="730"/>
      <c r="DC36" s="731"/>
      <c r="DD36" s="731"/>
      <c r="DE36" s="731"/>
      <c r="DF36" s="732"/>
      <c r="DG36" s="730"/>
      <c r="DH36" s="731"/>
      <c r="DI36" s="731"/>
      <c r="DJ36" s="731"/>
      <c r="DK36" s="732"/>
      <c r="DL36" s="730"/>
      <c r="DM36" s="731"/>
      <c r="DN36" s="731"/>
      <c r="DO36" s="731"/>
      <c r="DP36" s="732"/>
      <c r="DQ36" s="730"/>
      <c r="DR36" s="731"/>
      <c r="DS36" s="731"/>
      <c r="DT36" s="731"/>
      <c r="DU36" s="732"/>
      <c r="DV36" s="733"/>
      <c r="DW36" s="734"/>
      <c r="DX36" s="734"/>
      <c r="DY36" s="734"/>
      <c r="DZ36" s="830"/>
      <c r="EA36" s="213"/>
    </row>
    <row r="37" spans="1:131" ht="26.25" customHeight="1" x14ac:dyDescent="0.15">
      <c r="A37" s="225">
        <v>10</v>
      </c>
      <c r="B37" s="762"/>
      <c r="C37" s="763"/>
      <c r="D37" s="763"/>
      <c r="E37" s="763"/>
      <c r="F37" s="763"/>
      <c r="G37" s="763"/>
      <c r="H37" s="763"/>
      <c r="I37" s="763"/>
      <c r="J37" s="763"/>
      <c r="K37" s="763"/>
      <c r="L37" s="763"/>
      <c r="M37" s="763"/>
      <c r="N37" s="763"/>
      <c r="O37" s="763"/>
      <c r="P37" s="764"/>
      <c r="Q37" s="748"/>
      <c r="R37" s="741"/>
      <c r="S37" s="741"/>
      <c r="T37" s="741"/>
      <c r="U37" s="741"/>
      <c r="V37" s="741"/>
      <c r="W37" s="741"/>
      <c r="X37" s="741"/>
      <c r="Y37" s="741"/>
      <c r="Z37" s="741"/>
      <c r="AA37" s="741"/>
      <c r="AB37" s="741"/>
      <c r="AC37" s="741"/>
      <c r="AD37" s="741"/>
      <c r="AE37" s="742"/>
      <c r="AF37" s="749"/>
      <c r="AG37" s="750"/>
      <c r="AH37" s="750"/>
      <c r="AI37" s="750"/>
      <c r="AJ37" s="751"/>
      <c r="AK37" s="752"/>
      <c r="AL37" s="753"/>
      <c r="AM37" s="753"/>
      <c r="AN37" s="753"/>
      <c r="AO37" s="753"/>
      <c r="AP37" s="753"/>
      <c r="AQ37" s="753"/>
      <c r="AR37" s="753"/>
      <c r="AS37" s="753"/>
      <c r="AT37" s="753"/>
      <c r="AU37" s="753"/>
      <c r="AV37" s="753"/>
      <c r="AW37" s="753"/>
      <c r="AX37" s="753"/>
      <c r="AY37" s="753"/>
      <c r="AZ37" s="757"/>
      <c r="BA37" s="757"/>
      <c r="BB37" s="757"/>
      <c r="BC37" s="757"/>
      <c r="BD37" s="757"/>
      <c r="BE37" s="854"/>
      <c r="BF37" s="854"/>
      <c r="BG37" s="854"/>
      <c r="BH37" s="854"/>
      <c r="BI37" s="855"/>
      <c r="BJ37" s="215"/>
      <c r="BK37" s="215"/>
      <c r="BL37" s="215"/>
      <c r="BM37" s="215"/>
      <c r="BN37" s="215"/>
      <c r="BO37" s="224"/>
      <c r="BP37" s="224"/>
      <c r="BQ37" s="221">
        <v>31</v>
      </c>
      <c r="BR37" s="222"/>
      <c r="BS37" s="733"/>
      <c r="BT37" s="734"/>
      <c r="BU37" s="734"/>
      <c r="BV37" s="734"/>
      <c r="BW37" s="734"/>
      <c r="BX37" s="734"/>
      <c r="BY37" s="734"/>
      <c r="BZ37" s="734"/>
      <c r="CA37" s="734"/>
      <c r="CB37" s="734"/>
      <c r="CC37" s="734"/>
      <c r="CD37" s="734"/>
      <c r="CE37" s="734"/>
      <c r="CF37" s="734"/>
      <c r="CG37" s="735"/>
      <c r="CH37" s="730"/>
      <c r="CI37" s="731"/>
      <c r="CJ37" s="731"/>
      <c r="CK37" s="731"/>
      <c r="CL37" s="732"/>
      <c r="CM37" s="730"/>
      <c r="CN37" s="731"/>
      <c r="CO37" s="731"/>
      <c r="CP37" s="731"/>
      <c r="CQ37" s="732"/>
      <c r="CR37" s="730"/>
      <c r="CS37" s="731"/>
      <c r="CT37" s="731"/>
      <c r="CU37" s="731"/>
      <c r="CV37" s="732"/>
      <c r="CW37" s="730"/>
      <c r="CX37" s="731"/>
      <c r="CY37" s="731"/>
      <c r="CZ37" s="731"/>
      <c r="DA37" s="732"/>
      <c r="DB37" s="730"/>
      <c r="DC37" s="731"/>
      <c r="DD37" s="731"/>
      <c r="DE37" s="731"/>
      <c r="DF37" s="732"/>
      <c r="DG37" s="730"/>
      <c r="DH37" s="731"/>
      <c r="DI37" s="731"/>
      <c r="DJ37" s="731"/>
      <c r="DK37" s="732"/>
      <c r="DL37" s="730"/>
      <c r="DM37" s="731"/>
      <c r="DN37" s="731"/>
      <c r="DO37" s="731"/>
      <c r="DP37" s="732"/>
      <c r="DQ37" s="730"/>
      <c r="DR37" s="731"/>
      <c r="DS37" s="731"/>
      <c r="DT37" s="731"/>
      <c r="DU37" s="732"/>
      <c r="DV37" s="733"/>
      <c r="DW37" s="734"/>
      <c r="DX37" s="734"/>
      <c r="DY37" s="734"/>
      <c r="DZ37" s="830"/>
      <c r="EA37" s="213"/>
    </row>
    <row r="38" spans="1:131" ht="26.25" customHeight="1" x14ac:dyDescent="0.15">
      <c r="A38" s="225">
        <v>11</v>
      </c>
      <c r="B38" s="762"/>
      <c r="C38" s="763"/>
      <c r="D38" s="763"/>
      <c r="E38" s="763"/>
      <c r="F38" s="763"/>
      <c r="G38" s="763"/>
      <c r="H38" s="763"/>
      <c r="I38" s="763"/>
      <c r="J38" s="763"/>
      <c r="K38" s="763"/>
      <c r="L38" s="763"/>
      <c r="M38" s="763"/>
      <c r="N38" s="763"/>
      <c r="O38" s="763"/>
      <c r="P38" s="764"/>
      <c r="Q38" s="748"/>
      <c r="R38" s="741"/>
      <c r="S38" s="741"/>
      <c r="T38" s="741"/>
      <c r="U38" s="741"/>
      <c r="V38" s="741"/>
      <c r="W38" s="741"/>
      <c r="X38" s="741"/>
      <c r="Y38" s="741"/>
      <c r="Z38" s="741"/>
      <c r="AA38" s="741"/>
      <c r="AB38" s="741"/>
      <c r="AC38" s="741"/>
      <c r="AD38" s="741"/>
      <c r="AE38" s="742"/>
      <c r="AF38" s="749"/>
      <c r="AG38" s="750"/>
      <c r="AH38" s="750"/>
      <c r="AI38" s="750"/>
      <c r="AJ38" s="751"/>
      <c r="AK38" s="752"/>
      <c r="AL38" s="753"/>
      <c r="AM38" s="753"/>
      <c r="AN38" s="753"/>
      <c r="AO38" s="753"/>
      <c r="AP38" s="753"/>
      <c r="AQ38" s="753"/>
      <c r="AR38" s="753"/>
      <c r="AS38" s="753"/>
      <c r="AT38" s="753"/>
      <c r="AU38" s="753"/>
      <c r="AV38" s="753"/>
      <c r="AW38" s="753"/>
      <c r="AX38" s="753"/>
      <c r="AY38" s="753"/>
      <c r="AZ38" s="757"/>
      <c r="BA38" s="757"/>
      <c r="BB38" s="757"/>
      <c r="BC38" s="757"/>
      <c r="BD38" s="757"/>
      <c r="BE38" s="854"/>
      <c r="BF38" s="854"/>
      <c r="BG38" s="854"/>
      <c r="BH38" s="854"/>
      <c r="BI38" s="855"/>
      <c r="BJ38" s="215"/>
      <c r="BK38" s="215"/>
      <c r="BL38" s="215"/>
      <c r="BM38" s="215"/>
      <c r="BN38" s="215"/>
      <c r="BO38" s="224"/>
      <c r="BP38" s="224"/>
      <c r="BQ38" s="221">
        <v>32</v>
      </c>
      <c r="BR38" s="222"/>
      <c r="BS38" s="733"/>
      <c r="BT38" s="734"/>
      <c r="BU38" s="734"/>
      <c r="BV38" s="734"/>
      <c r="BW38" s="734"/>
      <c r="BX38" s="734"/>
      <c r="BY38" s="734"/>
      <c r="BZ38" s="734"/>
      <c r="CA38" s="734"/>
      <c r="CB38" s="734"/>
      <c r="CC38" s="734"/>
      <c r="CD38" s="734"/>
      <c r="CE38" s="734"/>
      <c r="CF38" s="734"/>
      <c r="CG38" s="735"/>
      <c r="CH38" s="730"/>
      <c r="CI38" s="731"/>
      <c r="CJ38" s="731"/>
      <c r="CK38" s="731"/>
      <c r="CL38" s="732"/>
      <c r="CM38" s="730"/>
      <c r="CN38" s="731"/>
      <c r="CO38" s="731"/>
      <c r="CP38" s="731"/>
      <c r="CQ38" s="732"/>
      <c r="CR38" s="730"/>
      <c r="CS38" s="731"/>
      <c r="CT38" s="731"/>
      <c r="CU38" s="731"/>
      <c r="CV38" s="732"/>
      <c r="CW38" s="730"/>
      <c r="CX38" s="731"/>
      <c r="CY38" s="731"/>
      <c r="CZ38" s="731"/>
      <c r="DA38" s="732"/>
      <c r="DB38" s="730"/>
      <c r="DC38" s="731"/>
      <c r="DD38" s="731"/>
      <c r="DE38" s="731"/>
      <c r="DF38" s="732"/>
      <c r="DG38" s="730"/>
      <c r="DH38" s="731"/>
      <c r="DI38" s="731"/>
      <c r="DJ38" s="731"/>
      <c r="DK38" s="732"/>
      <c r="DL38" s="730"/>
      <c r="DM38" s="731"/>
      <c r="DN38" s="731"/>
      <c r="DO38" s="731"/>
      <c r="DP38" s="732"/>
      <c r="DQ38" s="730"/>
      <c r="DR38" s="731"/>
      <c r="DS38" s="731"/>
      <c r="DT38" s="731"/>
      <c r="DU38" s="732"/>
      <c r="DV38" s="733"/>
      <c r="DW38" s="734"/>
      <c r="DX38" s="734"/>
      <c r="DY38" s="734"/>
      <c r="DZ38" s="830"/>
      <c r="EA38" s="213"/>
    </row>
    <row r="39" spans="1:131" ht="26.25" customHeight="1" x14ac:dyDescent="0.15">
      <c r="A39" s="225">
        <v>12</v>
      </c>
      <c r="B39" s="762"/>
      <c r="C39" s="763"/>
      <c r="D39" s="763"/>
      <c r="E39" s="763"/>
      <c r="F39" s="763"/>
      <c r="G39" s="763"/>
      <c r="H39" s="763"/>
      <c r="I39" s="763"/>
      <c r="J39" s="763"/>
      <c r="K39" s="763"/>
      <c r="L39" s="763"/>
      <c r="M39" s="763"/>
      <c r="N39" s="763"/>
      <c r="O39" s="763"/>
      <c r="P39" s="764"/>
      <c r="Q39" s="748"/>
      <c r="R39" s="741"/>
      <c r="S39" s="741"/>
      <c r="T39" s="741"/>
      <c r="U39" s="741"/>
      <c r="V39" s="741"/>
      <c r="W39" s="741"/>
      <c r="X39" s="741"/>
      <c r="Y39" s="741"/>
      <c r="Z39" s="741"/>
      <c r="AA39" s="741"/>
      <c r="AB39" s="741"/>
      <c r="AC39" s="741"/>
      <c r="AD39" s="741"/>
      <c r="AE39" s="742"/>
      <c r="AF39" s="749"/>
      <c r="AG39" s="750"/>
      <c r="AH39" s="750"/>
      <c r="AI39" s="750"/>
      <c r="AJ39" s="751"/>
      <c r="AK39" s="752"/>
      <c r="AL39" s="753"/>
      <c r="AM39" s="753"/>
      <c r="AN39" s="753"/>
      <c r="AO39" s="753"/>
      <c r="AP39" s="753"/>
      <c r="AQ39" s="753"/>
      <c r="AR39" s="753"/>
      <c r="AS39" s="753"/>
      <c r="AT39" s="753"/>
      <c r="AU39" s="753"/>
      <c r="AV39" s="753"/>
      <c r="AW39" s="753"/>
      <c r="AX39" s="753"/>
      <c r="AY39" s="753"/>
      <c r="AZ39" s="757"/>
      <c r="BA39" s="757"/>
      <c r="BB39" s="757"/>
      <c r="BC39" s="757"/>
      <c r="BD39" s="757"/>
      <c r="BE39" s="854"/>
      <c r="BF39" s="854"/>
      <c r="BG39" s="854"/>
      <c r="BH39" s="854"/>
      <c r="BI39" s="855"/>
      <c r="BJ39" s="215"/>
      <c r="BK39" s="215"/>
      <c r="BL39" s="215"/>
      <c r="BM39" s="215"/>
      <c r="BN39" s="215"/>
      <c r="BO39" s="224"/>
      <c r="BP39" s="224"/>
      <c r="BQ39" s="221">
        <v>33</v>
      </c>
      <c r="BR39" s="222"/>
      <c r="BS39" s="733"/>
      <c r="BT39" s="734"/>
      <c r="BU39" s="734"/>
      <c r="BV39" s="734"/>
      <c r="BW39" s="734"/>
      <c r="BX39" s="734"/>
      <c r="BY39" s="734"/>
      <c r="BZ39" s="734"/>
      <c r="CA39" s="734"/>
      <c r="CB39" s="734"/>
      <c r="CC39" s="734"/>
      <c r="CD39" s="734"/>
      <c r="CE39" s="734"/>
      <c r="CF39" s="734"/>
      <c r="CG39" s="735"/>
      <c r="CH39" s="730"/>
      <c r="CI39" s="731"/>
      <c r="CJ39" s="731"/>
      <c r="CK39" s="731"/>
      <c r="CL39" s="732"/>
      <c r="CM39" s="730"/>
      <c r="CN39" s="731"/>
      <c r="CO39" s="731"/>
      <c r="CP39" s="731"/>
      <c r="CQ39" s="732"/>
      <c r="CR39" s="730"/>
      <c r="CS39" s="731"/>
      <c r="CT39" s="731"/>
      <c r="CU39" s="731"/>
      <c r="CV39" s="732"/>
      <c r="CW39" s="730"/>
      <c r="CX39" s="731"/>
      <c r="CY39" s="731"/>
      <c r="CZ39" s="731"/>
      <c r="DA39" s="732"/>
      <c r="DB39" s="730"/>
      <c r="DC39" s="731"/>
      <c r="DD39" s="731"/>
      <c r="DE39" s="731"/>
      <c r="DF39" s="732"/>
      <c r="DG39" s="730"/>
      <c r="DH39" s="731"/>
      <c r="DI39" s="731"/>
      <c r="DJ39" s="731"/>
      <c r="DK39" s="732"/>
      <c r="DL39" s="730"/>
      <c r="DM39" s="731"/>
      <c r="DN39" s="731"/>
      <c r="DO39" s="731"/>
      <c r="DP39" s="732"/>
      <c r="DQ39" s="730"/>
      <c r="DR39" s="731"/>
      <c r="DS39" s="731"/>
      <c r="DT39" s="731"/>
      <c r="DU39" s="732"/>
      <c r="DV39" s="733"/>
      <c r="DW39" s="734"/>
      <c r="DX39" s="734"/>
      <c r="DY39" s="734"/>
      <c r="DZ39" s="830"/>
      <c r="EA39" s="213"/>
    </row>
    <row r="40" spans="1:131" ht="26.25" customHeight="1" x14ac:dyDescent="0.15">
      <c r="A40" s="221">
        <v>13</v>
      </c>
      <c r="B40" s="762"/>
      <c r="C40" s="763"/>
      <c r="D40" s="763"/>
      <c r="E40" s="763"/>
      <c r="F40" s="763"/>
      <c r="G40" s="763"/>
      <c r="H40" s="763"/>
      <c r="I40" s="763"/>
      <c r="J40" s="763"/>
      <c r="K40" s="763"/>
      <c r="L40" s="763"/>
      <c r="M40" s="763"/>
      <c r="N40" s="763"/>
      <c r="O40" s="763"/>
      <c r="P40" s="764"/>
      <c r="Q40" s="748"/>
      <c r="R40" s="741"/>
      <c r="S40" s="741"/>
      <c r="T40" s="741"/>
      <c r="U40" s="741"/>
      <c r="V40" s="741"/>
      <c r="W40" s="741"/>
      <c r="X40" s="741"/>
      <c r="Y40" s="741"/>
      <c r="Z40" s="741"/>
      <c r="AA40" s="741"/>
      <c r="AB40" s="741"/>
      <c r="AC40" s="741"/>
      <c r="AD40" s="741"/>
      <c r="AE40" s="742"/>
      <c r="AF40" s="749"/>
      <c r="AG40" s="750"/>
      <c r="AH40" s="750"/>
      <c r="AI40" s="750"/>
      <c r="AJ40" s="751"/>
      <c r="AK40" s="752"/>
      <c r="AL40" s="753"/>
      <c r="AM40" s="753"/>
      <c r="AN40" s="753"/>
      <c r="AO40" s="753"/>
      <c r="AP40" s="753"/>
      <c r="AQ40" s="753"/>
      <c r="AR40" s="753"/>
      <c r="AS40" s="753"/>
      <c r="AT40" s="753"/>
      <c r="AU40" s="753"/>
      <c r="AV40" s="753"/>
      <c r="AW40" s="753"/>
      <c r="AX40" s="753"/>
      <c r="AY40" s="753"/>
      <c r="AZ40" s="757"/>
      <c r="BA40" s="757"/>
      <c r="BB40" s="757"/>
      <c r="BC40" s="757"/>
      <c r="BD40" s="757"/>
      <c r="BE40" s="854"/>
      <c r="BF40" s="854"/>
      <c r="BG40" s="854"/>
      <c r="BH40" s="854"/>
      <c r="BI40" s="855"/>
      <c r="BJ40" s="215"/>
      <c r="BK40" s="215"/>
      <c r="BL40" s="215"/>
      <c r="BM40" s="215"/>
      <c r="BN40" s="215"/>
      <c r="BO40" s="224"/>
      <c r="BP40" s="224"/>
      <c r="BQ40" s="221">
        <v>34</v>
      </c>
      <c r="BR40" s="222"/>
      <c r="BS40" s="733"/>
      <c r="BT40" s="734"/>
      <c r="BU40" s="734"/>
      <c r="BV40" s="734"/>
      <c r="BW40" s="734"/>
      <c r="BX40" s="734"/>
      <c r="BY40" s="734"/>
      <c r="BZ40" s="734"/>
      <c r="CA40" s="734"/>
      <c r="CB40" s="734"/>
      <c r="CC40" s="734"/>
      <c r="CD40" s="734"/>
      <c r="CE40" s="734"/>
      <c r="CF40" s="734"/>
      <c r="CG40" s="735"/>
      <c r="CH40" s="730"/>
      <c r="CI40" s="731"/>
      <c r="CJ40" s="731"/>
      <c r="CK40" s="731"/>
      <c r="CL40" s="732"/>
      <c r="CM40" s="730"/>
      <c r="CN40" s="731"/>
      <c r="CO40" s="731"/>
      <c r="CP40" s="731"/>
      <c r="CQ40" s="732"/>
      <c r="CR40" s="730"/>
      <c r="CS40" s="731"/>
      <c r="CT40" s="731"/>
      <c r="CU40" s="731"/>
      <c r="CV40" s="732"/>
      <c r="CW40" s="730"/>
      <c r="CX40" s="731"/>
      <c r="CY40" s="731"/>
      <c r="CZ40" s="731"/>
      <c r="DA40" s="732"/>
      <c r="DB40" s="730"/>
      <c r="DC40" s="731"/>
      <c r="DD40" s="731"/>
      <c r="DE40" s="731"/>
      <c r="DF40" s="732"/>
      <c r="DG40" s="730"/>
      <c r="DH40" s="731"/>
      <c r="DI40" s="731"/>
      <c r="DJ40" s="731"/>
      <c r="DK40" s="732"/>
      <c r="DL40" s="730"/>
      <c r="DM40" s="731"/>
      <c r="DN40" s="731"/>
      <c r="DO40" s="731"/>
      <c r="DP40" s="732"/>
      <c r="DQ40" s="730"/>
      <c r="DR40" s="731"/>
      <c r="DS40" s="731"/>
      <c r="DT40" s="731"/>
      <c r="DU40" s="732"/>
      <c r="DV40" s="733"/>
      <c r="DW40" s="734"/>
      <c r="DX40" s="734"/>
      <c r="DY40" s="734"/>
      <c r="DZ40" s="830"/>
      <c r="EA40" s="213"/>
    </row>
    <row r="41" spans="1:131" ht="26.25" customHeight="1" x14ac:dyDescent="0.15">
      <c r="A41" s="221">
        <v>14</v>
      </c>
      <c r="B41" s="762"/>
      <c r="C41" s="763"/>
      <c r="D41" s="763"/>
      <c r="E41" s="763"/>
      <c r="F41" s="763"/>
      <c r="G41" s="763"/>
      <c r="H41" s="763"/>
      <c r="I41" s="763"/>
      <c r="J41" s="763"/>
      <c r="K41" s="763"/>
      <c r="L41" s="763"/>
      <c r="M41" s="763"/>
      <c r="N41" s="763"/>
      <c r="O41" s="763"/>
      <c r="P41" s="764"/>
      <c r="Q41" s="748"/>
      <c r="R41" s="741"/>
      <c r="S41" s="741"/>
      <c r="T41" s="741"/>
      <c r="U41" s="741"/>
      <c r="V41" s="741"/>
      <c r="W41" s="741"/>
      <c r="X41" s="741"/>
      <c r="Y41" s="741"/>
      <c r="Z41" s="741"/>
      <c r="AA41" s="741"/>
      <c r="AB41" s="741"/>
      <c r="AC41" s="741"/>
      <c r="AD41" s="741"/>
      <c r="AE41" s="742"/>
      <c r="AF41" s="749"/>
      <c r="AG41" s="750"/>
      <c r="AH41" s="750"/>
      <c r="AI41" s="750"/>
      <c r="AJ41" s="751"/>
      <c r="AK41" s="752"/>
      <c r="AL41" s="753"/>
      <c r="AM41" s="753"/>
      <c r="AN41" s="753"/>
      <c r="AO41" s="753"/>
      <c r="AP41" s="753"/>
      <c r="AQ41" s="753"/>
      <c r="AR41" s="753"/>
      <c r="AS41" s="753"/>
      <c r="AT41" s="753"/>
      <c r="AU41" s="753"/>
      <c r="AV41" s="753"/>
      <c r="AW41" s="753"/>
      <c r="AX41" s="753"/>
      <c r="AY41" s="753"/>
      <c r="AZ41" s="757"/>
      <c r="BA41" s="757"/>
      <c r="BB41" s="757"/>
      <c r="BC41" s="757"/>
      <c r="BD41" s="757"/>
      <c r="BE41" s="854"/>
      <c r="BF41" s="854"/>
      <c r="BG41" s="854"/>
      <c r="BH41" s="854"/>
      <c r="BI41" s="855"/>
      <c r="BJ41" s="215"/>
      <c r="BK41" s="215"/>
      <c r="BL41" s="215"/>
      <c r="BM41" s="215"/>
      <c r="BN41" s="215"/>
      <c r="BO41" s="224"/>
      <c r="BP41" s="224"/>
      <c r="BQ41" s="221">
        <v>35</v>
      </c>
      <c r="BR41" s="222"/>
      <c r="BS41" s="733"/>
      <c r="BT41" s="734"/>
      <c r="BU41" s="734"/>
      <c r="BV41" s="734"/>
      <c r="BW41" s="734"/>
      <c r="BX41" s="734"/>
      <c r="BY41" s="734"/>
      <c r="BZ41" s="734"/>
      <c r="CA41" s="734"/>
      <c r="CB41" s="734"/>
      <c r="CC41" s="734"/>
      <c r="CD41" s="734"/>
      <c r="CE41" s="734"/>
      <c r="CF41" s="734"/>
      <c r="CG41" s="735"/>
      <c r="CH41" s="730"/>
      <c r="CI41" s="731"/>
      <c r="CJ41" s="731"/>
      <c r="CK41" s="731"/>
      <c r="CL41" s="732"/>
      <c r="CM41" s="730"/>
      <c r="CN41" s="731"/>
      <c r="CO41" s="731"/>
      <c r="CP41" s="731"/>
      <c r="CQ41" s="732"/>
      <c r="CR41" s="730"/>
      <c r="CS41" s="731"/>
      <c r="CT41" s="731"/>
      <c r="CU41" s="731"/>
      <c r="CV41" s="732"/>
      <c r="CW41" s="730"/>
      <c r="CX41" s="731"/>
      <c r="CY41" s="731"/>
      <c r="CZ41" s="731"/>
      <c r="DA41" s="732"/>
      <c r="DB41" s="730"/>
      <c r="DC41" s="731"/>
      <c r="DD41" s="731"/>
      <c r="DE41" s="731"/>
      <c r="DF41" s="732"/>
      <c r="DG41" s="730"/>
      <c r="DH41" s="731"/>
      <c r="DI41" s="731"/>
      <c r="DJ41" s="731"/>
      <c r="DK41" s="732"/>
      <c r="DL41" s="730"/>
      <c r="DM41" s="731"/>
      <c r="DN41" s="731"/>
      <c r="DO41" s="731"/>
      <c r="DP41" s="732"/>
      <c r="DQ41" s="730"/>
      <c r="DR41" s="731"/>
      <c r="DS41" s="731"/>
      <c r="DT41" s="731"/>
      <c r="DU41" s="732"/>
      <c r="DV41" s="733"/>
      <c r="DW41" s="734"/>
      <c r="DX41" s="734"/>
      <c r="DY41" s="734"/>
      <c r="DZ41" s="830"/>
      <c r="EA41" s="213"/>
    </row>
    <row r="42" spans="1:131" ht="26.25" customHeight="1" x14ac:dyDescent="0.15">
      <c r="A42" s="221">
        <v>15</v>
      </c>
      <c r="B42" s="762"/>
      <c r="C42" s="763"/>
      <c r="D42" s="763"/>
      <c r="E42" s="763"/>
      <c r="F42" s="763"/>
      <c r="G42" s="763"/>
      <c r="H42" s="763"/>
      <c r="I42" s="763"/>
      <c r="J42" s="763"/>
      <c r="K42" s="763"/>
      <c r="L42" s="763"/>
      <c r="M42" s="763"/>
      <c r="N42" s="763"/>
      <c r="O42" s="763"/>
      <c r="P42" s="764"/>
      <c r="Q42" s="748"/>
      <c r="R42" s="741"/>
      <c r="S42" s="741"/>
      <c r="T42" s="741"/>
      <c r="U42" s="741"/>
      <c r="V42" s="741"/>
      <c r="W42" s="741"/>
      <c r="X42" s="741"/>
      <c r="Y42" s="741"/>
      <c r="Z42" s="741"/>
      <c r="AA42" s="741"/>
      <c r="AB42" s="741"/>
      <c r="AC42" s="741"/>
      <c r="AD42" s="741"/>
      <c r="AE42" s="742"/>
      <c r="AF42" s="749"/>
      <c r="AG42" s="750"/>
      <c r="AH42" s="750"/>
      <c r="AI42" s="750"/>
      <c r="AJ42" s="751"/>
      <c r="AK42" s="752"/>
      <c r="AL42" s="753"/>
      <c r="AM42" s="753"/>
      <c r="AN42" s="753"/>
      <c r="AO42" s="753"/>
      <c r="AP42" s="753"/>
      <c r="AQ42" s="753"/>
      <c r="AR42" s="753"/>
      <c r="AS42" s="753"/>
      <c r="AT42" s="753"/>
      <c r="AU42" s="753"/>
      <c r="AV42" s="753"/>
      <c r="AW42" s="753"/>
      <c r="AX42" s="753"/>
      <c r="AY42" s="753"/>
      <c r="AZ42" s="757"/>
      <c r="BA42" s="757"/>
      <c r="BB42" s="757"/>
      <c r="BC42" s="757"/>
      <c r="BD42" s="757"/>
      <c r="BE42" s="854"/>
      <c r="BF42" s="854"/>
      <c r="BG42" s="854"/>
      <c r="BH42" s="854"/>
      <c r="BI42" s="855"/>
      <c r="BJ42" s="215"/>
      <c r="BK42" s="215"/>
      <c r="BL42" s="215"/>
      <c r="BM42" s="215"/>
      <c r="BN42" s="215"/>
      <c r="BO42" s="224"/>
      <c r="BP42" s="224"/>
      <c r="BQ42" s="221">
        <v>36</v>
      </c>
      <c r="BR42" s="222"/>
      <c r="BS42" s="733"/>
      <c r="BT42" s="734"/>
      <c r="BU42" s="734"/>
      <c r="BV42" s="734"/>
      <c r="BW42" s="734"/>
      <c r="BX42" s="734"/>
      <c r="BY42" s="734"/>
      <c r="BZ42" s="734"/>
      <c r="CA42" s="734"/>
      <c r="CB42" s="734"/>
      <c r="CC42" s="734"/>
      <c r="CD42" s="734"/>
      <c r="CE42" s="734"/>
      <c r="CF42" s="734"/>
      <c r="CG42" s="735"/>
      <c r="CH42" s="730"/>
      <c r="CI42" s="731"/>
      <c r="CJ42" s="731"/>
      <c r="CK42" s="731"/>
      <c r="CL42" s="732"/>
      <c r="CM42" s="730"/>
      <c r="CN42" s="731"/>
      <c r="CO42" s="731"/>
      <c r="CP42" s="731"/>
      <c r="CQ42" s="732"/>
      <c r="CR42" s="730"/>
      <c r="CS42" s="731"/>
      <c r="CT42" s="731"/>
      <c r="CU42" s="731"/>
      <c r="CV42" s="732"/>
      <c r="CW42" s="730"/>
      <c r="CX42" s="731"/>
      <c r="CY42" s="731"/>
      <c r="CZ42" s="731"/>
      <c r="DA42" s="732"/>
      <c r="DB42" s="730"/>
      <c r="DC42" s="731"/>
      <c r="DD42" s="731"/>
      <c r="DE42" s="731"/>
      <c r="DF42" s="732"/>
      <c r="DG42" s="730"/>
      <c r="DH42" s="731"/>
      <c r="DI42" s="731"/>
      <c r="DJ42" s="731"/>
      <c r="DK42" s="732"/>
      <c r="DL42" s="730"/>
      <c r="DM42" s="731"/>
      <c r="DN42" s="731"/>
      <c r="DO42" s="731"/>
      <c r="DP42" s="732"/>
      <c r="DQ42" s="730"/>
      <c r="DR42" s="731"/>
      <c r="DS42" s="731"/>
      <c r="DT42" s="731"/>
      <c r="DU42" s="732"/>
      <c r="DV42" s="733"/>
      <c r="DW42" s="734"/>
      <c r="DX42" s="734"/>
      <c r="DY42" s="734"/>
      <c r="DZ42" s="830"/>
      <c r="EA42" s="213"/>
    </row>
    <row r="43" spans="1:131" ht="26.25" customHeight="1" x14ac:dyDescent="0.15">
      <c r="A43" s="221">
        <v>16</v>
      </c>
      <c r="B43" s="762"/>
      <c r="C43" s="763"/>
      <c r="D43" s="763"/>
      <c r="E43" s="763"/>
      <c r="F43" s="763"/>
      <c r="G43" s="763"/>
      <c r="H43" s="763"/>
      <c r="I43" s="763"/>
      <c r="J43" s="763"/>
      <c r="K43" s="763"/>
      <c r="L43" s="763"/>
      <c r="M43" s="763"/>
      <c r="N43" s="763"/>
      <c r="O43" s="763"/>
      <c r="P43" s="764"/>
      <c r="Q43" s="748"/>
      <c r="R43" s="741"/>
      <c r="S43" s="741"/>
      <c r="T43" s="741"/>
      <c r="U43" s="741"/>
      <c r="V43" s="741"/>
      <c r="W43" s="741"/>
      <c r="X43" s="741"/>
      <c r="Y43" s="741"/>
      <c r="Z43" s="741"/>
      <c r="AA43" s="741"/>
      <c r="AB43" s="741"/>
      <c r="AC43" s="741"/>
      <c r="AD43" s="741"/>
      <c r="AE43" s="742"/>
      <c r="AF43" s="749"/>
      <c r="AG43" s="750"/>
      <c r="AH43" s="750"/>
      <c r="AI43" s="750"/>
      <c r="AJ43" s="751"/>
      <c r="AK43" s="752"/>
      <c r="AL43" s="753"/>
      <c r="AM43" s="753"/>
      <c r="AN43" s="753"/>
      <c r="AO43" s="753"/>
      <c r="AP43" s="753"/>
      <c r="AQ43" s="753"/>
      <c r="AR43" s="753"/>
      <c r="AS43" s="753"/>
      <c r="AT43" s="753"/>
      <c r="AU43" s="753"/>
      <c r="AV43" s="753"/>
      <c r="AW43" s="753"/>
      <c r="AX43" s="753"/>
      <c r="AY43" s="753"/>
      <c r="AZ43" s="757"/>
      <c r="BA43" s="757"/>
      <c r="BB43" s="757"/>
      <c r="BC43" s="757"/>
      <c r="BD43" s="757"/>
      <c r="BE43" s="854"/>
      <c r="BF43" s="854"/>
      <c r="BG43" s="854"/>
      <c r="BH43" s="854"/>
      <c r="BI43" s="855"/>
      <c r="BJ43" s="215"/>
      <c r="BK43" s="215"/>
      <c r="BL43" s="215"/>
      <c r="BM43" s="215"/>
      <c r="BN43" s="215"/>
      <c r="BO43" s="224"/>
      <c r="BP43" s="224"/>
      <c r="BQ43" s="221">
        <v>37</v>
      </c>
      <c r="BR43" s="222"/>
      <c r="BS43" s="733"/>
      <c r="BT43" s="734"/>
      <c r="BU43" s="734"/>
      <c r="BV43" s="734"/>
      <c r="BW43" s="734"/>
      <c r="BX43" s="734"/>
      <c r="BY43" s="734"/>
      <c r="BZ43" s="734"/>
      <c r="CA43" s="734"/>
      <c r="CB43" s="734"/>
      <c r="CC43" s="734"/>
      <c r="CD43" s="734"/>
      <c r="CE43" s="734"/>
      <c r="CF43" s="734"/>
      <c r="CG43" s="735"/>
      <c r="CH43" s="730"/>
      <c r="CI43" s="731"/>
      <c r="CJ43" s="731"/>
      <c r="CK43" s="731"/>
      <c r="CL43" s="732"/>
      <c r="CM43" s="730"/>
      <c r="CN43" s="731"/>
      <c r="CO43" s="731"/>
      <c r="CP43" s="731"/>
      <c r="CQ43" s="732"/>
      <c r="CR43" s="730"/>
      <c r="CS43" s="731"/>
      <c r="CT43" s="731"/>
      <c r="CU43" s="731"/>
      <c r="CV43" s="732"/>
      <c r="CW43" s="730"/>
      <c r="CX43" s="731"/>
      <c r="CY43" s="731"/>
      <c r="CZ43" s="731"/>
      <c r="DA43" s="732"/>
      <c r="DB43" s="730"/>
      <c r="DC43" s="731"/>
      <c r="DD43" s="731"/>
      <c r="DE43" s="731"/>
      <c r="DF43" s="732"/>
      <c r="DG43" s="730"/>
      <c r="DH43" s="731"/>
      <c r="DI43" s="731"/>
      <c r="DJ43" s="731"/>
      <c r="DK43" s="732"/>
      <c r="DL43" s="730"/>
      <c r="DM43" s="731"/>
      <c r="DN43" s="731"/>
      <c r="DO43" s="731"/>
      <c r="DP43" s="732"/>
      <c r="DQ43" s="730"/>
      <c r="DR43" s="731"/>
      <c r="DS43" s="731"/>
      <c r="DT43" s="731"/>
      <c r="DU43" s="732"/>
      <c r="DV43" s="733"/>
      <c r="DW43" s="734"/>
      <c r="DX43" s="734"/>
      <c r="DY43" s="734"/>
      <c r="DZ43" s="830"/>
      <c r="EA43" s="213"/>
    </row>
    <row r="44" spans="1:131" ht="26.25" customHeight="1" x14ac:dyDescent="0.15">
      <c r="A44" s="221">
        <v>17</v>
      </c>
      <c r="B44" s="762"/>
      <c r="C44" s="763"/>
      <c r="D44" s="763"/>
      <c r="E44" s="763"/>
      <c r="F44" s="763"/>
      <c r="G44" s="763"/>
      <c r="H44" s="763"/>
      <c r="I44" s="763"/>
      <c r="J44" s="763"/>
      <c r="K44" s="763"/>
      <c r="L44" s="763"/>
      <c r="M44" s="763"/>
      <c r="N44" s="763"/>
      <c r="O44" s="763"/>
      <c r="P44" s="764"/>
      <c r="Q44" s="748"/>
      <c r="R44" s="741"/>
      <c r="S44" s="741"/>
      <c r="T44" s="741"/>
      <c r="U44" s="741"/>
      <c r="V44" s="741"/>
      <c r="W44" s="741"/>
      <c r="X44" s="741"/>
      <c r="Y44" s="741"/>
      <c r="Z44" s="741"/>
      <c r="AA44" s="741"/>
      <c r="AB44" s="741"/>
      <c r="AC44" s="741"/>
      <c r="AD44" s="741"/>
      <c r="AE44" s="742"/>
      <c r="AF44" s="749"/>
      <c r="AG44" s="750"/>
      <c r="AH44" s="750"/>
      <c r="AI44" s="750"/>
      <c r="AJ44" s="751"/>
      <c r="AK44" s="752"/>
      <c r="AL44" s="753"/>
      <c r="AM44" s="753"/>
      <c r="AN44" s="753"/>
      <c r="AO44" s="753"/>
      <c r="AP44" s="753"/>
      <c r="AQ44" s="753"/>
      <c r="AR44" s="753"/>
      <c r="AS44" s="753"/>
      <c r="AT44" s="753"/>
      <c r="AU44" s="753"/>
      <c r="AV44" s="753"/>
      <c r="AW44" s="753"/>
      <c r="AX44" s="753"/>
      <c r="AY44" s="753"/>
      <c r="AZ44" s="757"/>
      <c r="BA44" s="757"/>
      <c r="BB44" s="757"/>
      <c r="BC44" s="757"/>
      <c r="BD44" s="757"/>
      <c r="BE44" s="854"/>
      <c r="BF44" s="854"/>
      <c r="BG44" s="854"/>
      <c r="BH44" s="854"/>
      <c r="BI44" s="855"/>
      <c r="BJ44" s="215"/>
      <c r="BK44" s="215"/>
      <c r="BL44" s="215"/>
      <c r="BM44" s="215"/>
      <c r="BN44" s="215"/>
      <c r="BO44" s="224"/>
      <c r="BP44" s="224"/>
      <c r="BQ44" s="221">
        <v>38</v>
      </c>
      <c r="BR44" s="222"/>
      <c r="BS44" s="733"/>
      <c r="BT44" s="734"/>
      <c r="BU44" s="734"/>
      <c r="BV44" s="734"/>
      <c r="BW44" s="734"/>
      <c r="BX44" s="734"/>
      <c r="BY44" s="734"/>
      <c r="BZ44" s="734"/>
      <c r="CA44" s="734"/>
      <c r="CB44" s="734"/>
      <c r="CC44" s="734"/>
      <c r="CD44" s="734"/>
      <c r="CE44" s="734"/>
      <c r="CF44" s="734"/>
      <c r="CG44" s="735"/>
      <c r="CH44" s="730"/>
      <c r="CI44" s="731"/>
      <c r="CJ44" s="731"/>
      <c r="CK44" s="731"/>
      <c r="CL44" s="732"/>
      <c r="CM44" s="730"/>
      <c r="CN44" s="731"/>
      <c r="CO44" s="731"/>
      <c r="CP44" s="731"/>
      <c r="CQ44" s="732"/>
      <c r="CR44" s="730"/>
      <c r="CS44" s="731"/>
      <c r="CT44" s="731"/>
      <c r="CU44" s="731"/>
      <c r="CV44" s="732"/>
      <c r="CW44" s="730"/>
      <c r="CX44" s="731"/>
      <c r="CY44" s="731"/>
      <c r="CZ44" s="731"/>
      <c r="DA44" s="732"/>
      <c r="DB44" s="730"/>
      <c r="DC44" s="731"/>
      <c r="DD44" s="731"/>
      <c r="DE44" s="731"/>
      <c r="DF44" s="732"/>
      <c r="DG44" s="730"/>
      <c r="DH44" s="731"/>
      <c r="DI44" s="731"/>
      <c r="DJ44" s="731"/>
      <c r="DK44" s="732"/>
      <c r="DL44" s="730"/>
      <c r="DM44" s="731"/>
      <c r="DN44" s="731"/>
      <c r="DO44" s="731"/>
      <c r="DP44" s="732"/>
      <c r="DQ44" s="730"/>
      <c r="DR44" s="731"/>
      <c r="DS44" s="731"/>
      <c r="DT44" s="731"/>
      <c r="DU44" s="732"/>
      <c r="DV44" s="733"/>
      <c r="DW44" s="734"/>
      <c r="DX44" s="734"/>
      <c r="DY44" s="734"/>
      <c r="DZ44" s="830"/>
      <c r="EA44" s="213"/>
    </row>
    <row r="45" spans="1:131" ht="26.25" customHeight="1" x14ac:dyDescent="0.15">
      <c r="A45" s="221">
        <v>18</v>
      </c>
      <c r="B45" s="762"/>
      <c r="C45" s="763"/>
      <c r="D45" s="763"/>
      <c r="E45" s="763"/>
      <c r="F45" s="763"/>
      <c r="G45" s="763"/>
      <c r="H45" s="763"/>
      <c r="I45" s="763"/>
      <c r="J45" s="763"/>
      <c r="K45" s="763"/>
      <c r="L45" s="763"/>
      <c r="M45" s="763"/>
      <c r="N45" s="763"/>
      <c r="O45" s="763"/>
      <c r="P45" s="764"/>
      <c r="Q45" s="748"/>
      <c r="R45" s="741"/>
      <c r="S45" s="741"/>
      <c r="T45" s="741"/>
      <c r="U45" s="741"/>
      <c r="V45" s="741"/>
      <c r="W45" s="741"/>
      <c r="X45" s="741"/>
      <c r="Y45" s="741"/>
      <c r="Z45" s="741"/>
      <c r="AA45" s="741"/>
      <c r="AB45" s="741"/>
      <c r="AC45" s="741"/>
      <c r="AD45" s="741"/>
      <c r="AE45" s="742"/>
      <c r="AF45" s="749"/>
      <c r="AG45" s="750"/>
      <c r="AH45" s="750"/>
      <c r="AI45" s="750"/>
      <c r="AJ45" s="751"/>
      <c r="AK45" s="752"/>
      <c r="AL45" s="753"/>
      <c r="AM45" s="753"/>
      <c r="AN45" s="753"/>
      <c r="AO45" s="753"/>
      <c r="AP45" s="753"/>
      <c r="AQ45" s="753"/>
      <c r="AR45" s="753"/>
      <c r="AS45" s="753"/>
      <c r="AT45" s="753"/>
      <c r="AU45" s="753"/>
      <c r="AV45" s="753"/>
      <c r="AW45" s="753"/>
      <c r="AX45" s="753"/>
      <c r="AY45" s="753"/>
      <c r="AZ45" s="757"/>
      <c r="BA45" s="757"/>
      <c r="BB45" s="757"/>
      <c r="BC45" s="757"/>
      <c r="BD45" s="757"/>
      <c r="BE45" s="854"/>
      <c r="BF45" s="854"/>
      <c r="BG45" s="854"/>
      <c r="BH45" s="854"/>
      <c r="BI45" s="855"/>
      <c r="BJ45" s="215"/>
      <c r="BK45" s="215"/>
      <c r="BL45" s="215"/>
      <c r="BM45" s="215"/>
      <c r="BN45" s="215"/>
      <c r="BO45" s="224"/>
      <c r="BP45" s="224"/>
      <c r="BQ45" s="221">
        <v>39</v>
      </c>
      <c r="BR45" s="222"/>
      <c r="BS45" s="733"/>
      <c r="BT45" s="734"/>
      <c r="BU45" s="734"/>
      <c r="BV45" s="734"/>
      <c r="BW45" s="734"/>
      <c r="BX45" s="734"/>
      <c r="BY45" s="734"/>
      <c r="BZ45" s="734"/>
      <c r="CA45" s="734"/>
      <c r="CB45" s="734"/>
      <c r="CC45" s="734"/>
      <c r="CD45" s="734"/>
      <c r="CE45" s="734"/>
      <c r="CF45" s="734"/>
      <c r="CG45" s="735"/>
      <c r="CH45" s="730"/>
      <c r="CI45" s="731"/>
      <c r="CJ45" s="731"/>
      <c r="CK45" s="731"/>
      <c r="CL45" s="732"/>
      <c r="CM45" s="730"/>
      <c r="CN45" s="731"/>
      <c r="CO45" s="731"/>
      <c r="CP45" s="731"/>
      <c r="CQ45" s="732"/>
      <c r="CR45" s="730"/>
      <c r="CS45" s="731"/>
      <c r="CT45" s="731"/>
      <c r="CU45" s="731"/>
      <c r="CV45" s="732"/>
      <c r="CW45" s="730"/>
      <c r="CX45" s="731"/>
      <c r="CY45" s="731"/>
      <c r="CZ45" s="731"/>
      <c r="DA45" s="732"/>
      <c r="DB45" s="730"/>
      <c r="DC45" s="731"/>
      <c r="DD45" s="731"/>
      <c r="DE45" s="731"/>
      <c r="DF45" s="732"/>
      <c r="DG45" s="730"/>
      <c r="DH45" s="731"/>
      <c r="DI45" s="731"/>
      <c r="DJ45" s="731"/>
      <c r="DK45" s="732"/>
      <c r="DL45" s="730"/>
      <c r="DM45" s="731"/>
      <c r="DN45" s="731"/>
      <c r="DO45" s="731"/>
      <c r="DP45" s="732"/>
      <c r="DQ45" s="730"/>
      <c r="DR45" s="731"/>
      <c r="DS45" s="731"/>
      <c r="DT45" s="731"/>
      <c r="DU45" s="732"/>
      <c r="DV45" s="733"/>
      <c r="DW45" s="734"/>
      <c r="DX45" s="734"/>
      <c r="DY45" s="734"/>
      <c r="DZ45" s="830"/>
      <c r="EA45" s="213"/>
    </row>
    <row r="46" spans="1:131" ht="26.25" customHeight="1" x14ac:dyDescent="0.15">
      <c r="A46" s="221">
        <v>19</v>
      </c>
      <c r="B46" s="762"/>
      <c r="C46" s="763"/>
      <c r="D46" s="763"/>
      <c r="E46" s="763"/>
      <c r="F46" s="763"/>
      <c r="G46" s="763"/>
      <c r="H46" s="763"/>
      <c r="I46" s="763"/>
      <c r="J46" s="763"/>
      <c r="K46" s="763"/>
      <c r="L46" s="763"/>
      <c r="M46" s="763"/>
      <c r="N46" s="763"/>
      <c r="O46" s="763"/>
      <c r="P46" s="764"/>
      <c r="Q46" s="748"/>
      <c r="R46" s="741"/>
      <c r="S46" s="741"/>
      <c r="T46" s="741"/>
      <c r="U46" s="741"/>
      <c r="V46" s="741"/>
      <c r="W46" s="741"/>
      <c r="X46" s="741"/>
      <c r="Y46" s="741"/>
      <c r="Z46" s="741"/>
      <c r="AA46" s="741"/>
      <c r="AB46" s="741"/>
      <c r="AC46" s="741"/>
      <c r="AD46" s="741"/>
      <c r="AE46" s="742"/>
      <c r="AF46" s="749"/>
      <c r="AG46" s="750"/>
      <c r="AH46" s="750"/>
      <c r="AI46" s="750"/>
      <c r="AJ46" s="751"/>
      <c r="AK46" s="752"/>
      <c r="AL46" s="753"/>
      <c r="AM46" s="753"/>
      <c r="AN46" s="753"/>
      <c r="AO46" s="753"/>
      <c r="AP46" s="753"/>
      <c r="AQ46" s="753"/>
      <c r="AR46" s="753"/>
      <c r="AS46" s="753"/>
      <c r="AT46" s="753"/>
      <c r="AU46" s="753"/>
      <c r="AV46" s="753"/>
      <c r="AW46" s="753"/>
      <c r="AX46" s="753"/>
      <c r="AY46" s="753"/>
      <c r="AZ46" s="757"/>
      <c r="BA46" s="757"/>
      <c r="BB46" s="757"/>
      <c r="BC46" s="757"/>
      <c r="BD46" s="757"/>
      <c r="BE46" s="854"/>
      <c r="BF46" s="854"/>
      <c r="BG46" s="854"/>
      <c r="BH46" s="854"/>
      <c r="BI46" s="855"/>
      <c r="BJ46" s="215"/>
      <c r="BK46" s="215"/>
      <c r="BL46" s="215"/>
      <c r="BM46" s="215"/>
      <c r="BN46" s="215"/>
      <c r="BO46" s="224"/>
      <c r="BP46" s="224"/>
      <c r="BQ46" s="221">
        <v>40</v>
      </c>
      <c r="BR46" s="222"/>
      <c r="BS46" s="733"/>
      <c r="BT46" s="734"/>
      <c r="BU46" s="734"/>
      <c r="BV46" s="734"/>
      <c r="BW46" s="734"/>
      <c r="BX46" s="734"/>
      <c r="BY46" s="734"/>
      <c r="BZ46" s="734"/>
      <c r="CA46" s="734"/>
      <c r="CB46" s="734"/>
      <c r="CC46" s="734"/>
      <c r="CD46" s="734"/>
      <c r="CE46" s="734"/>
      <c r="CF46" s="734"/>
      <c r="CG46" s="735"/>
      <c r="CH46" s="730"/>
      <c r="CI46" s="731"/>
      <c r="CJ46" s="731"/>
      <c r="CK46" s="731"/>
      <c r="CL46" s="732"/>
      <c r="CM46" s="730"/>
      <c r="CN46" s="731"/>
      <c r="CO46" s="731"/>
      <c r="CP46" s="731"/>
      <c r="CQ46" s="732"/>
      <c r="CR46" s="730"/>
      <c r="CS46" s="731"/>
      <c r="CT46" s="731"/>
      <c r="CU46" s="731"/>
      <c r="CV46" s="732"/>
      <c r="CW46" s="730"/>
      <c r="CX46" s="731"/>
      <c r="CY46" s="731"/>
      <c r="CZ46" s="731"/>
      <c r="DA46" s="732"/>
      <c r="DB46" s="730"/>
      <c r="DC46" s="731"/>
      <c r="DD46" s="731"/>
      <c r="DE46" s="731"/>
      <c r="DF46" s="732"/>
      <c r="DG46" s="730"/>
      <c r="DH46" s="731"/>
      <c r="DI46" s="731"/>
      <c r="DJ46" s="731"/>
      <c r="DK46" s="732"/>
      <c r="DL46" s="730"/>
      <c r="DM46" s="731"/>
      <c r="DN46" s="731"/>
      <c r="DO46" s="731"/>
      <c r="DP46" s="732"/>
      <c r="DQ46" s="730"/>
      <c r="DR46" s="731"/>
      <c r="DS46" s="731"/>
      <c r="DT46" s="731"/>
      <c r="DU46" s="732"/>
      <c r="DV46" s="733"/>
      <c r="DW46" s="734"/>
      <c r="DX46" s="734"/>
      <c r="DY46" s="734"/>
      <c r="DZ46" s="830"/>
      <c r="EA46" s="213"/>
    </row>
    <row r="47" spans="1:131" ht="26.25" customHeight="1" x14ac:dyDescent="0.15">
      <c r="A47" s="221">
        <v>20</v>
      </c>
      <c r="B47" s="762"/>
      <c r="C47" s="763"/>
      <c r="D47" s="763"/>
      <c r="E47" s="763"/>
      <c r="F47" s="763"/>
      <c r="G47" s="763"/>
      <c r="H47" s="763"/>
      <c r="I47" s="763"/>
      <c r="J47" s="763"/>
      <c r="K47" s="763"/>
      <c r="L47" s="763"/>
      <c r="M47" s="763"/>
      <c r="N47" s="763"/>
      <c r="O47" s="763"/>
      <c r="P47" s="764"/>
      <c r="Q47" s="748"/>
      <c r="R47" s="741"/>
      <c r="S47" s="741"/>
      <c r="T47" s="741"/>
      <c r="U47" s="741"/>
      <c r="V47" s="741"/>
      <c r="W47" s="741"/>
      <c r="X47" s="741"/>
      <c r="Y47" s="741"/>
      <c r="Z47" s="741"/>
      <c r="AA47" s="741"/>
      <c r="AB47" s="741"/>
      <c r="AC47" s="741"/>
      <c r="AD47" s="741"/>
      <c r="AE47" s="742"/>
      <c r="AF47" s="749"/>
      <c r="AG47" s="750"/>
      <c r="AH47" s="750"/>
      <c r="AI47" s="750"/>
      <c r="AJ47" s="751"/>
      <c r="AK47" s="752"/>
      <c r="AL47" s="753"/>
      <c r="AM47" s="753"/>
      <c r="AN47" s="753"/>
      <c r="AO47" s="753"/>
      <c r="AP47" s="753"/>
      <c r="AQ47" s="753"/>
      <c r="AR47" s="753"/>
      <c r="AS47" s="753"/>
      <c r="AT47" s="753"/>
      <c r="AU47" s="753"/>
      <c r="AV47" s="753"/>
      <c r="AW47" s="753"/>
      <c r="AX47" s="753"/>
      <c r="AY47" s="753"/>
      <c r="AZ47" s="757"/>
      <c r="BA47" s="757"/>
      <c r="BB47" s="757"/>
      <c r="BC47" s="757"/>
      <c r="BD47" s="757"/>
      <c r="BE47" s="854"/>
      <c r="BF47" s="854"/>
      <c r="BG47" s="854"/>
      <c r="BH47" s="854"/>
      <c r="BI47" s="855"/>
      <c r="BJ47" s="215"/>
      <c r="BK47" s="215"/>
      <c r="BL47" s="215"/>
      <c r="BM47" s="215"/>
      <c r="BN47" s="215"/>
      <c r="BO47" s="224"/>
      <c r="BP47" s="224"/>
      <c r="BQ47" s="221">
        <v>41</v>
      </c>
      <c r="BR47" s="222"/>
      <c r="BS47" s="733"/>
      <c r="BT47" s="734"/>
      <c r="BU47" s="734"/>
      <c r="BV47" s="734"/>
      <c r="BW47" s="734"/>
      <c r="BX47" s="734"/>
      <c r="BY47" s="734"/>
      <c r="BZ47" s="734"/>
      <c r="CA47" s="734"/>
      <c r="CB47" s="734"/>
      <c r="CC47" s="734"/>
      <c r="CD47" s="734"/>
      <c r="CE47" s="734"/>
      <c r="CF47" s="734"/>
      <c r="CG47" s="735"/>
      <c r="CH47" s="730"/>
      <c r="CI47" s="731"/>
      <c r="CJ47" s="731"/>
      <c r="CK47" s="731"/>
      <c r="CL47" s="732"/>
      <c r="CM47" s="730"/>
      <c r="CN47" s="731"/>
      <c r="CO47" s="731"/>
      <c r="CP47" s="731"/>
      <c r="CQ47" s="732"/>
      <c r="CR47" s="730"/>
      <c r="CS47" s="731"/>
      <c r="CT47" s="731"/>
      <c r="CU47" s="731"/>
      <c r="CV47" s="732"/>
      <c r="CW47" s="730"/>
      <c r="CX47" s="731"/>
      <c r="CY47" s="731"/>
      <c r="CZ47" s="731"/>
      <c r="DA47" s="732"/>
      <c r="DB47" s="730"/>
      <c r="DC47" s="731"/>
      <c r="DD47" s="731"/>
      <c r="DE47" s="731"/>
      <c r="DF47" s="732"/>
      <c r="DG47" s="730"/>
      <c r="DH47" s="731"/>
      <c r="DI47" s="731"/>
      <c r="DJ47" s="731"/>
      <c r="DK47" s="732"/>
      <c r="DL47" s="730"/>
      <c r="DM47" s="731"/>
      <c r="DN47" s="731"/>
      <c r="DO47" s="731"/>
      <c r="DP47" s="732"/>
      <c r="DQ47" s="730"/>
      <c r="DR47" s="731"/>
      <c r="DS47" s="731"/>
      <c r="DT47" s="731"/>
      <c r="DU47" s="732"/>
      <c r="DV47" s="733"/>
      <c r="DW47" s="734"/>
      <c r="DX47" s="734"/>
      <c r="DY47" s="734"/>
      <c r="DZ47" s="830"/>
      <c r="EA47" s="213"/>
    </row>
    <row r="48" spans="1:131" ht="26.25" customHeight="1" x14ac:dyDescent="0.15">
      <c r="A48" s="221">
        <v>21</v>
      </c>
      <c r="B48" s="762"/>
      <c r="C48" s="763"/>
      <c r="D48" s="763"/>
      <c r="E48" s="763"/>
      <c r="F48" s="763"/>
      <c r="G48" s="763"/>
      <c r="H48" s="763"/>
      <c r="I48" s="763"/>
      <c r="J48" s="763"/>
      <c r="K48" s="763"/>
      <c r="L48" s="763"/>
      <c r="M48" s="763"/>
      <c r="N48" s="763"/>
      <c r="O48" s="763"/>
      <c r="P48" s="764"/>
      <c r="Q48" s="748"/>
      <c r="R48" s="741"/>
      <c r="S48" s="741"/>
      <c r="T48" s="741"/>
      <c r="U48" s="741"/>
      <c r="V48" s="741"/>
      <c r="W48" s="741"/>
      <c r="X48" s="741"/>
      <c r="Y48" s="741"/>
      <c r="Z48" s="741"/>
      <c r="AA48" s="741"/>
      <c r="AB48" s="741"/>
      <c r="AC48" s="741"/>
      <c r="AD48" s="741"/>
      <c r="AE48" s="742"/>
      <c r="AF48" s="749"/>
      <c r="AG48" s="750"/>
      <c r="AH48" s="750"/>
      <c r="AI48" s="750"/>
      <c r="AJ48" s="751"/>
      <c r="AK48" s="752"/>
      <c r="AL48" s="753"/>
      <c r="AM48" s="753"/>
      <c r="AN48" s="753"/>
      <c r="AO48" s="753"/>
      <c r="AP48" s="753"/>
      <c r="AQ48" s="753"/>
      <c r="AR48" s="753"/>
      <c r="AS48" s="753"/>
      <c r="AT48" s="753"/>
      <c r="AU48" s="753"/>
      <c r="AV48" s="753"/>
      <c r="AW48" s="753"/>
      <c r="AX48" s="753"/>
      <c r="AY48" s="753"/>
      <c r="AZ48" s="757"/>
      <c r="BA48" s="757"/>
      <c r="BB48" s="757"/>
      <c r="BC48" s="757"/>
      <c r="BD48" s="757"/>
      <c r="BE48" s="854"/>
      <c r="BF48" s="854"/>
      <c r="BG48" s="854"/>
      <c r="BH48" s="854"/>
      <c r="BI48" s="855"/>
      <c r="BJ48" s="215"/>
      <c r="BK48" s="215"/>
      <c r="BL48" s="215"/>
      <c r="BM48" s="215"/>
      <c r="BN48" s="215"/>
      <c r="BO48" s="224"/>
      <c r="BP48" s="224"/>
      <c r="BQ48" s="221">
        <v>42</v>
      </c>
      <c r="BR48" s="222"/>
      <c r="BS48" s="733"/>
      <c r="BT48" s="734"/>
      <c r="BU48" s="734"/>
      <c r="BV48" s="734"/>
      <c r="BW48" s="734"/>
      <c r="BX48" s="734"/>
      <c r="BY48" s="734"/>
      <c r="BZ48" s="734"/>
      <c r="CA48" s="734"/>
      <c r="CB48" s="734"/>
      <c r="CC48" s="734"/>
      <c r="CD48" s="734"/>
      <c r="CE48" s="734"/>
      <c r="CF48" s="734"/>
      <c r="CG48" s="735"/>
      <c r="CH48" s="730"/>
      <c r="CI48" s="731"/>
      <c r="CJ48" s="731"/>
      <c r="CK48" s="731"/>
      <c r="CL48" s="732"/>
      <c r="CM48" s="730"/>
      <c r="CN48" s="731"/>
      <c r="CO48" s="731"/>
      <c r="CP48" s="731"/>
      <c r="CQ48" s="732"/>
      <c r="CR48" s="730"/>
      <c r="CS48" s="731"/>
      <c r="CT48" s="731"/>
      <c r="CU48" s="731"/>
      <c r="CV48" s="732"/>
      <c r="CW48" s="730"/>
      <c r="CX48" s="731"/>
      <c r="CY48" s="731"/>
      <c r="CZ48" s="731"/>
      <c r="DA48" s="732"/>
      <c r="DB48" s="730"/>
      <c r="DC48" s="731"/>
      <c r="DD48" s="731"/>
      <c r="DE48" s="731"/>
      <c r="DF48" s="732"/>
      <c r="DG48" s="730"/>
      <c r="DH48" s="731"/>
      <c r="DI48" s="731"/>
      <c r="DJ48" s="731"/>
      <c r="DK48" s="732"/>
      <c r="DL48" s="730"/>
      <c r="DM48" s="731"/>
      <c r="DN48" s="731"/>
      <c r="DO48" s="731"/>
      <c r="DP48" s="732"/>
      <c r="DQ48" s="730"/>
      <c r="DR48" s="731"/>
      <c r="DS48" s="731"/>
      <c r="DT48" s="731"/>
      <c r="DU48" s="732"/>
      <c r="DV48" s="733"/>
      <c r="DW48" s="734"/>
      <c r="DX48" s="734"/>
      <c r="DY48" s="734"/>
      <c r="DZ48" s="830"/>
      <c r="EA48" s="213"/>
    </row>
    <row r="49" spans="1:131" ht="26.25" customHeight="1" x14ac:dyDescent="0.15">
      <c r="A49" s="221">
        <v>22</v>
      </c>
      <c r="B49" s="762"/>
      <c r="C49" s="763"/>
      <c r="D49" s="763"/>
      <c r="E49" s="763"/>
      <c r="F49" s="763"/>
      <c r="G49" s="763"/>
      <c r="H49" s="763"/>
      <c r="I49" s="763"/>
      <c r="J49" s="763"/>
      <c r="K49" s="763"/>
      <c r="L49" s="763"/>
      <c r="M49" s="763"/>
      <c r="N49" s="763"/>
      <c r="O49" s="763"/>
      <c r="P49" s="764"/>
      <c r="Q49" s="748"/>
      <c r="R49" s="741"/>
      <c r="S49" s="741"/>
      <c r="T49" s="741"/>
      <c r="U49" s="741"/>
      <c r="V49" s="741"/>
      <c r="W49" s="741"/>
      <c r="X49" s="741"/>
      <c r="Y49" s="741"/>
      <c r="Z49" s="741"/>
      <c r="AA49" s="741"/>
      <c r="AB49" s="741"/>
      <c r="AC49" s="741"/>
      <c r="AD49" s="741"/>
      <c r="AE49" s="742"/>
      <c r="AF49" s="749"/>
      <c r="AG49" s="750"/>
      <c r="AH49" s="750"/>
      <c r="AI49" s="750"/>
      <c r="AJ49" s="751"/>
      <c r="AK49" s="752"/>
      <c r="AL49" s="753"/>
      <c r="AM49" s="753"/>
      <c r="AN49" s="753"/>
      <c r="AO49" s="753"/>
      <c r="AP49" s="753"/>
      <c r="AQ49" s="753"/>
      <c r="AR49" s="753"/>
      <c r="AS49" s="753"/>
      <c r="AT49" s="753"/>
      <c r="AU49" s="753"/>
      <c r="AV49" s="753"/>
      <c r="AW49" s="753"/>
      <c r="AX49" s="753"/>
      <c r="AY49" s="753"/>
      <c r="AZ49" s="757"/>
      <c r="BA49" s="757"/>
      <c r="BB49" s="757"/>
      <c r="BC49" s="757"/>
      <c r="BD49" s="757"/>
      <c r="BE49" s="854"/>
      <c r="BF49" s="854"/>
      <c r="BG49" s="854"/>
      <c r="BH49" s="854"/>
      <c r="BI49" s="855"/>
      <c r="BJ49" s="215"/>
      <c r="BK49" s="215"/>
      <c r="BL49" s="215"/>
      <c r="BM49" s="215"/>
      <c r="BN49" s="215"/>
      <c r="BO49" s="224"/>
      <c r="BP49" s="224"/>
      <c r="BQ49" s="221">
        <v>43</v>
      </c>
      <c r="BR49" s="222"/>
      <c r="BS49" s="733"/>
      <c r="BT49" s="734"/>
      <c r="BU49" s="734"/>
      <c r="BV49" s="734"/>
      <c r="BW49" s="734"/>
      <c r="BX49" s="734"/>
      <c r="BY49" s="734"/>
      <c r="BZ49" s="734"/>
      <c r="CA49" s="734"/>
      <c r="CB49" s="734"/>
      <c r="CC49" s="734"/>
      <c r="CD49" s="734"/>
      <c r="CE49" s="734"/>
      <c r="CF49" s="734"/>
      <c r="CG49" s="735"/>
      <c r="CH49" s="730"/>
      <c r="CI49" s="731"/>
      <c r="CJ49" s="731"/>
      <c r="CK49" s="731"/>
      <c r="CL49" s="732"/>
      <c r="CM49" s="730"/>
      <c r="CN49" s="731"/>
      <c r="CO49" s="731"/>
      <c r="CP49" s="731"/>
      <c r="CQ49" s="732"/>
      <c r="CR49" s="730"/>
      <c r="CS49" s="731"/>
      <c r="CT49" s="731"/>
      <c r="CU49" s="731"/>
      <c r="CV49" s="732"/>
      <c r="CW49" s="730"/>
      <c r="CX49" s="731"/>
      <c r="CY49" s="731"/>
      <c r="CZ49" s="731"/>
      <c r="DA49" s="732"/>
      <c r="DB49" s="730"/>
      <c r="DC49" s="731"/>
      <c r="DD49" s="731"/>
      <c r="DE49" s="731"/>
      <c r="DF49" s="732"/>
      <c r="DG49" s="730"/>
      <c r="DH49" s="731"/>
      <c r="DI49" s="731"/>
      <c r="DJ49" s="731"/>
      <c r="DK49" s="732"/>
      <c r="DL49" s="730"/>
      <c r="DM49" s="731"/>
      <c r="DN49" s="731"/>
      <c r="DO49" s="731"/>
      <c r="DP49" s="732"/>
      <c r="DQ49" s="730"/>
      <c r="DR49" s="731"/>
      <c r="DS49" s="731"/>
      <c r="DT49" s="731"/>
      <c r="DU49" s="732"/>
      <c r="DV49" s="733"/>
      <c r="DW49" s="734"/>
      <c r="DX49" s="734"/>
      <c r="DY49" s="734"/>
      <c r="DZ49" s="830"/>
      <c r="EA49" s="213"/>
    </row>
    <row r="50" spans="1:131" ht="26.25" customHeight="1" x14ac:dyDescent="0.15">
      <c r="A50" s="221">
        <v>23</v>
      </c>
      <c r="B50" s="762"/>
      <c r="C50" s="763"/>
      <c r="D50" s="763"/>
      <c r="E50" s="763"/>
      <c r="F50" s="763"/>
      <c r="G50" s="763"/>
      <c r="H50" s="763"/>
      <c r="I50" s="763"/>
      <c r="J50" s="763"/>
      <c r="K50" s="763"/>
      <c r="L50" s="763"/>
      <c r="M50" s="763"/>
      <c r="N50" s="763"/>
      <c r="O50" s="763"/>
      <c r="P50" s="764"/>
      <c r="Q50" s="856"/>
      <c r="R50" s="765"/>
      <c r="S50" s="765"/>
      <c r="T50" s="765"/>
      <c r="U50" s="765"/>
      <c r="V50" s="765"/>
      <c r="W50" s="765"/>
      <c r="X50" s="765"/>
      <c r="Y50" s="765"/>
      <c r="Z50" s="765"/>
      <c r="AA50" s="765"/>
      <c r="AB50" s="765"/>
      <c r="AC50" s="765"/>
      <c r="AD50" s="765"/>
      <c r="AE50" s="857"/>
      <c r="AF50" s="749"/>
      <c r="AG50" s="750"/>
      <c r="AH50" s="750"/>
      <c r="AI50" s="750"/>
      <c r="AJ50" s="751"/>
      <c r="AK50" s="859"/>
      <c r="AL50" s="765"/>
      <c r="AM50" s="765"/>
      <c r="AN50" s="765"/>
      <c r="AO50" s="765"/>
      <c r="AP50" s="765"/>
      <c r="AQ50" s="765"/>
      <c r="AR50" s="765"/>
      <c r="AS50" s="765"/>
      <c r="AT50" s="765"/>
      <c r="AU50" s="765"/>
      <c r="AV50" s="765"/>
      <c r="AW50" s="765"/>
      <c r="AX50" s="765"/>
      <c r="AY50" s="765"/>
      <c r="AZ50" s="858"/>
      <c r="BA50" s="858"/>
      <c r="BB50" s="858"/>
      <c r="BC50" s="858"/>
      <c r="BD50" s="858"/>
      <c r="BE50" s="854"/>
      <c r="BF50" s="854"/>
      <c r="BG50" s="854"/>
      <c r="BH50" s="854"/>
      <c r="BI50" s="855"/>
      <c r="BJ50" s="215"/>
      <c r="BK50" s="215"/>
      <c r="BL50" s="215"/>
      <c r="BM50" s="215"/>
      <c r="BN50" s="215"/>
      <c r="BO50" s="224"/>
      <c r="BP50" s="224"/>
      <c r="BQ50" s="221">
        <v>44</v>
      </c>
      <c r="BR50" s="222"/>
      <c r="BS50" s="733"/>
      <c r="BT50" s="734"/>
      <c r="BU50" s="734"/>
      <c r="BV50" s="734"/>
      <c r="BW50" s="734"/>
      <c r="BX50" s="734"/>
      <c r="BY50" s="734"/>
      <c r="BZ50" s="734"/>
      <c r="CA50" s="734"/>
      <c r="CB50" s="734"/>
      <c r="CC50" s="734"/>
      <c r="CD50" s="734"/>
      <c r="CE50" s="734"/>
      <c r="CF50" s="734"/>
      <c r="CG50" s="735"/>
      <c r="CH50" s="730"/>
      <c r="CI50" s="731"/>
      <c r="CJ50" s="731"/>
      <c r="CK50" s="731"/>
      <c r="CL50" s="732"/>
      <c r="CM50" s="730"/>
      <c r="CN50" s="731"/>
      <c r="CO50" s="731"/>
      <c r="CP50" s="731"/>
      <c r="CQ50" s="732"/>
      <c r="CR50" s="730"/>
      <c r="CS50" s="731"/>
      <c r="CT50" s="731"/>
      <c r="CU50" s="731"/>
      <c r="CV50" s="732"/>
      <c r="CW50" s="730"/>
      <c r="CX50" s="731"/>
      <c r="CY50" s="731"/>
      <c r="CZ50" s="731"/>
      <c r="DA50" s="732"/>
      <c r="DB50" s="730"/>
      <c r="DC50" s="731"/>
      <c r="DD50" s="731"/>
      <c r="DE50" s="731"/>
      <c r="DF50" s="732"/>
      <c r="DG50" s="730"/>
      <c r="DH50" s="731"/>
      <c r="DI50" s="731"/>
      <c r="DJ50" s="731"/>
      <c r="DK50" s="732"/>
      <c r="DL50" s="730"/>
      <c r="DM50" s="731"/>
      <c r="DN50" s="731"/>
      <c r="DO50" s="731"/>
      <c r="DP50" s="732"/>
      <c r="DQ50" s="730"/>
      <c r="DR50" s="731"/>
      <c r="DS50" s="731"/>
      <c r="DT50" s="731"/>
      <c r="DU50" s="732"/>
      <c r="DV50" s="733"/>
      <c r="DW50" s="734"/>
      <c r="DX50" s="734"/>
      <c r="DY50" s="734"/>
      <c r="DZ50" s="830"/>
      <c r="EA50" s="213"/>
    </row>
    <row r="51" spans="1:131" ht="26.25" customHeight="1" x14ac:dyDescent="0.15">
      <c r="A51" s="221">
        <v>24</v>
      </c>
      <c r="B51" s="762"/>
      <c r="C51" s="763"/>
      <c r="D51" s="763"/>
      <c r="E51" s="763"/>
      <c r="F51" s="763"/>
      <c r="G51" s="763"/>
      <c r="H51" s="763"/>
      <c r="I51" s="763"/>
      <c r="J51" s="763"/>
      <c r="K51" s="763"/>
      <c r="L51" s="763"/>
      <c r="M51" s="763"/>
      <c r="N51" s="763"/>
      <c r="O51" s="763"/>
      <c r="P51" s="764"/>
      <c r="Q51" s="856"/>
      <c r="R51" s="765"/>
      <c r="S51" s="765"/>
      <c r="T51" s="765"/>
      <c r="U51" s="765"/>
      <c r="V51" s="765"/>
      <c r="W51" s="765"/>
      <c r="X51" s="765"/>
      <c r="Y51" s="765"/>
      <c r="Z51" s="765"/>
      <c r="AA51" s="765"/>
      <c r="AB51" s="765"/>
      <c r="AC51" s="765"/>
      <c r="AD51" s="765"/>
      <c r="AE51" s="857"/>
      <c r="AF51" s="749"/>
      <c r="AG51" s="750"/>
      <c r="AH51" s="750"/>
      <c r="AI51" s="750"/>
      <c r="AJ51" s="751"/>
      <c r="AK51" s="859"/>
      <c r="AL51" s="765"/>
      <c r="AM51" s="765"/>
      <c r="AN51" s="765"/>
      <c r="AO51" s="765"/>
      <c r="AP51" s="765"/>
      <c r="AQ51" s="765"/>
      <c r="AR51" s="765"/>
      <c r="AS51" s="765"/>
      <c r="AT51" s="765"/>
      <c r="AU51" s="765"/>
      <c r="AV51" s="765"/>
      <c r="AW51" s="765"/>
      <c r="AX51" s="765"/>
      <c r="AY51" s="765"/>
      <c r="AZ51" s="858"/>
      <c r="BA51" s="858"/>
      <c r="BB51" s="858"/>
      <c r="BC51" s="858"/>
      <c r="BD51" s="858"/>
      <c r="BE51" s="854"/>
      <c r="BF51" s="854"/>
      <c r="BG51" s="854"/>
      <c r="BH51" s="854"/>
      <c r="BI51" s="855"/>
      <c r="BJ51" s="215"/>
      <c r="BK51" s="215"/>
      <c r="BL51" s="215"/>
      <c r="BM51" s="215"/>
      <c r="BN51" s="215"/>
      <c r="BO51" s="224"/>
      <c r="BP51" s="224"/>
      <c r="BQ51" s="221">
        <v>45</v>
      </c>
      <c r="BR51" s="222"/>
      <c r="BS51" s="733"/>
      <c r="BT51" s="734"/>
      <c r="BU51" s="734"/>
      <c r="BV51" s="734"/>
      <c r="BW51" s="734"/>
      <c r="BX51" s="734"/>
      <c r="BY51" s="734"/>
      <c r="BZ51" s="734"/>
      <c r="CA51" s="734"/>
      <c r="CB51" s="734"/>
      <c r="CC51" s="734"/>
      <c r="CD51" s="734"/>
      <c r="CE51" s="734"/>
      <c r="CF51" s="734"/>
      <c r="CG51" s="735"/>
      <c r="CH51" s="730"/>
      <c r="CI51" s="731"/>
      <c r="CJ51" s="731"/>
      <c r="CK51" s="731"/>
      <c r="CL51" s="732"/>
      <c r="CM51" s="730"/>
      <c r="CN51" s="731"/>
      <c r="CO51" s="731"/>
      <c r="CP51" s="731"/>
      <c r="CQ51" s="732"/>
      <c r="CR51" s="730"/>
      <c r="CS51" s="731"/>
      <c r="CT51" s="731"/>
      <c r="CU51" s="731"/>
      <c r="CV51" s="732"/>
      <c r="CW51" s="730"/>
      <c r="CX51" s="731"/>
      <c r="CY51" s="731"/>
      <c r="CZ51" s="731"/>
      <c r="DA51" s="732"/>
      <c r="DB51" s="730"/>
      <c r="DC51" s="731"/>
      <c r="DD51" s="731"/>
      <c r="DE51" s="731"/>
      <c r="DF51" s="732"/>
      <c r="DG51" s="730"/>
      <c r="DH51" s="731"/>
      <c r="DI51" s="731"/>
      <c r="DJ51" s="731"/>
      <c r="DK51" s="732"/>
      <c r="DL51" s="730"/>
      <c r="DM51" s="731"/>
      <c r="DN51" s="731"/>
      <c r="DO51" s="731"/>
      <c r="DP51" s="732"/>
      <c r="DQ51" s="730"/>
      <c r="DR51" s="731"/>
      <c r="DS51" s="731"/>
      <c r="DT51" s="731"/>
      <c r="DU51" s="732"/>
      <c r="DV51" s="733"/>
      <c r="DW51" s="734"/>
      <c r="DX51" s="734"/>
      <c r="DY51" s="734"/>
      <c r="DZ51" s="830"/>
      <c r="EA51" s="213"/>
    </row>
    <row r="52" spans="1:131" ht="26.25" customHeight="1" x14ac:dyDescent="0.15">
      <c r="A52" s="221">
        <v>25</v>
      </c>
      <c r="B52" s="762"/>
      <c r="C52" s="763"/>
      <c r="D52" s="763"/>
      <c r="E52" s="763"/>
      <c r="F52" s="763"/>
      <c r="G52" s="763"/>
      <c r="H52" s="763"/>
      <c r="I52" s="763"/>
      <c r="J52" s="763"/>
      <c r="K52" s="763"/>
      <c r="L52" s="763"/>
      <c r="M52" s="763"/>
      <c r="N52" s="763"/>
      <c r="O52" s="763"/>
      <c r="P52" s="764"/>
      <c r="Q52" s="856"/>
      <c r="R52" s="765"/>
      <c r="S52" s="765"/>
      <c r="T52" s="765"/>
      <c r="U52" s="765"/>
      <c r="V52" s="765"/>
      <c r="W52" s="765"/>
      <c r="X52" s="765"/>
      <c r="Y52" s="765"/>
      <c r="Z52" s="765"/>
      <c r="AA52" s="765"/>
      <c r="AB52" s="765"/>
      <c r="AC52" s="765"/>
      <c r="AD52" s="765"/>
      <c r="AE52" s="857"/>
      <c r="AF52" s="749"/>
      <c r="AG52" s="750"/>
      <c r="AH52" s="750"/>
      <c r="AI52" s="750"/>
      <c r="AJ52" s="751"/>
      <c r="AK52" s="859"/>
      <c r="AL52" s="765"/>
      <c r="AM52" s="765"/>
      <c r="AN52" s="765"/>
      <c r="AO52" s="765"/>
      <c r="AP52" s="765"/>
      <c r="AQ52" s="765"/>
      <c r="AR52" s="765"/>
      <c r="AS52" s="765"/>
      <c r="AT52" s="765"/>
      <c r="AU52" s="765"/>
      <c r="AV52" s="765"/>
      <c r="AW52" s="765"/>
      <c r="AX52" s="765"/>
      <c r="AY52" s="765"/>
      <c r="AZ52" s="858"/>
      <c r="BA52" s="858"/>
      <c r="BB52" s="858"/>
      <c r="BC52" s="858"/>
      <c r="BD52" s="858"/>
      <c r="BE52" s="854"/>
      <c r="BF52" s="854"/>
      <c r="BG52" s="854"/>
      <c r="BH52" s="854"/>
      <c r="BI52" s="855"/>
      <c r="BJ52" s="215"/>
      <c r="BK52" s="215"/>
      <c r="BL52" s="215"/>
      <c r="BM52" s="215"/>
      <c r="BN52" s="215"/>
      <c r="BO52" s="224"/>
      <c r="BP52" s="224"/>
      <c r="BQ52" s="221">
        <v>46</v>
      </c>
      <c r="BR52" s="222"/>
      <c r="BS52" s="733"/>
      <c r="BT52" s="734"/>
      <c r="BU52" s="734"/>
      <c r="BV52" s="734"/>
      <c r="BW52" s="734"/>
      <c r="BX52" s="734"/>
      <c r="BY52" s="734"/>
      <c r="BZ52" s="734"/>
      <c r="CA52" s="734"/>
      <c r="CB52" s="734"/>
      <c r="CC52" s="734"/>
      <c r="CD52" s="734"/>
      <c r="CE52" s="734"/>
      <c r="CF52" s="734"/>
      <c r="CG52" s="735"/>
      <c r="CH52" s="730"/>
      <c r="CI52" s="731"/>
      <c r="CJ52" s="731"/>
      <c r="CK52" s="731"/>
      <c r="CL52" s="732"/>
      <c r="CM52" s="730"/>
      <c r="CN52" s="731"/>
      <c r="CO52" s="731"/>
      <c r="CP52" s="731"/>
      <c r="CQ52" s="732"/>
      <c r="CR52" s="730"/>
      <c r="CS52" s="731"/>
      <c r="CT52" s="731"/>
      <c r="CU52" s="731"/>
      <c r="CV52" s="732"/>
      <c r="CW52" s="730"/>
      <c r="CX52" s="731"/>
      <c r="CY52" s="731"/>
      <c r="CZ52" s="731"/>
      <c r="DA52" s="732"/>
      <c r="DB52" s="730"/>
      <c r="DC52" s="731"/>
      <c r="DD52" s="731"/>
      <c r="DE52" s="731"/>
      <c r="DF52" s="732"/>
      <c r="DG52" s="730"/>
      <c r="DH52" s="731"/>
      <c r="DI52" s="731"/>
      <c r="DJ52" s="731"/>
      <c r="DK52" s="732"/>
      <c r="DL52" s="730"/>
      <c r="DM52" s="731"/>
      <c r="DN52" s="731"/>
      <c r="DO52" s="731"/>
      <c r="DP52" s="732"/>
      <c r="DQ52" s="730"/>
      <c r="DR52" s="731"/>
      <c r="DS52" s="731"/>
      <c r="DT52" s="731"/>
      <c r="DU52" s="732"/>
      <c r="DV52" s="733"/>
      <c r="DW52" s="734"/>
      <c r="DX52" s="734"/>
      <c r="DY52" s="734"/>
      <c r="DZ52" s="830"/>
      <c r="EA52" s="213"/>
    </row>
    <row r="53" spans="1:131" ht="26.25" customHeight="1" x14ac:dyDescent="0.15">
      <c r="A53" s="221">
        <v>26</v>
      </c>
      <c r="B53" s="762"/>
      <c r="C53" s="763"/>
      <c r="D53" s="763"/>
      <c r="E53" s="763"/>
      <c r="F53" s="763"/>
      <c r="G53" s="763"/>
      <c r="H53" s="763"/>
      <c r="I53" s="763"/>
      <c r="J53" s="763"/>
      <c r="K53" s="763"/>
      <c r="L53" s="763"/>
      <c r="M53" s="763"/>
      <c r="N53" s="763"/>
      <c r="O53" s="763"/>
      <c r="P53" s="764"/>
      <c r="Q53" s="856"/>
      <c r="R53" s="765"/>
      <c r="S53" s="765"/>
      <c r="T53" s="765"/>
      <c r="U53" s="765"/>
      <c r="V53" s="765"/>
      <c r="W53" s="765"/>
      <c r="X53" s="765"/>
      <c r="Y53" s="765"/>
      <c r="Z53" s="765"/>
      <c r="AA53" s="765"/>
      <c r="AB53" s="765"/>
      <c r="AC53" s="765"/>
      <c r="AD53" s="765"/>
      <c r="AE53" s="857"/>
      <c r="AF53" s="749"/>
      <c r="AG53" s="750"/>
      <c r="AH53" s="750"/>
      <c r="AI53" s="750"/>
      <c r="AJ53" s="751"/>
      <c r="AK53" s="859"/>
      <c r="AL53" s="765"/>
      <c r="AM53" s="765"/>
      <c r="AN53" s="765"/>
      <c r="AO53" s="765"/>
      <c r="AP53" s="765"/>
      <c r="AQ53" s="765"/>
      <c r="AR53" s="765"/>
      <c r="AS53" s="765"/>
      <c r="AT53" s="765"/>
      <c r="AU53" s="765"/>
      <c r="AV53" s="765"/>
      <c r="AW53" s="765"/>
      <c r="AX53" s="765"/>
      <c r="AY53" s="765"/>
      <c r="AZ53" s="858"/>
      <c r="BA53" s="858"/>
      <c r="BB53" s="858"/>
      <c r="BC53" s="858"/>
      <c r="BD53" s="858"/>
      <c r="BE53" s="854"/>
      <c r="BF53" s="854"/>
      <c r="BG53" s="854"/>
      <c r="BH53" s="854"/>
      <c r="BI53" s="855"/>
      <c r="BJ53" s="215"/>
      <c r="BK53" s="215"/>
      <c r="BL53" s="215"/>
      <c r="BM53" s="215"/>
      <c r="BN53" s="215"/>
      <c r="BO53" s="224"/>
      <c r="BP53" s="224"/>
      <c r="BQ53" s="221">
        <v>47</v>
      </c>
      <c r="BR53" s="222"/>
      <c r="BS53" s="733"/>
      <c r="BT53" s="734"/>
      <c r="BU53" s="734"/>
      <c r="BV53" s="734"/>
      <c r="BW53" s="734"/>
      <c r="BX53" s="734"/>
      <c r="BY53" s="734"/>
      <c r="BZ53" s="734"/>
      <c r="CA53" s="734"/>
      <c r="CB53" s="734"/>
      <c r="CC53" s="734"/>
      <c r="CD53" s="734"/>
      <c r="CE53" s="734"/>
      <c r="CF53" s="734"/>
      <c r="CG53" s="735"/>
      <c r="CH53" s="730"/>
      <c r="CI53" s="731"/>
      <c r="CJ53" s="731"/>
      <c r="CK53" s="731"/>
      <c r="CL53" s="732"/>
      <c r="CM53" s="730"/>
      <c r="CN53" s="731"/>
      <c r="CO53" s="731"/>
      <c r="CP53" s="731"/>
      <c r="CQ53" s="732"/>
      <c r="CR53" s="730"/>
      <c r="CS53" s="731"/>
      <c r="CT53" s="731"/>
      <c r="CU53" s="731"/>
      <c r="CV53" s="732"/>
      <c r="CW53" s="730"/>
      <c r="CX53" s="731"/>
      <c r="CY53" s="731"/>
      <c r="CZ53" s="731"/>
      <c r="DA53" s="732"/>
      <c r="DB53" s="730"/>
      <c r="DC53" s="731"/>
      <c r="DD53" s="731"/>
      <c r="DE53" s="731"/>
      <c r="DF53" s="732"/>
      <c r="DG53" s="730"/>
      <c r="DH53" s="731"/>
      <c r="DI53" s="731"/>
      <c r="DJ53" s="731"/>
      <c r="DK53" s="732"/>
      <c r="DL53" s="730"/>
      <c r="DM53" s="731"/>
      <c r="DN53" s="731"/>
      <c r="DO53" s="731"/>
      <c r="DP53" s="732"/>
      <c r="DQ53" s="730"/>
      <c r="DR53" s="731"/>
      <c r="DS53" s="731"/>
      <c r="DT53" s="731"/>
      <c r="DU53" s="732"/>
      <c r="DV53" s="733"/>
      <c r="DW53" s="734"/>
      <c r="DX53" s="734"/>
      <c r="DY53" s="734"/>
      <c r="DZ53" s="830"/>
      <c r="EA53" s="213"/>
    </row>
    <row r="54" spans="1:131" ht="26.25" customHeight="1" x14ac:dyDescent="0.15">
      <c r="A54" s="221">
        <v>27</v>
      </c>
      <c r="B54" s="762"/>
      <c r="C54" s="763"/>
      <c r="D54" s="763"/>
      <c r="E54" s="763"/>
      <c r="F54" s="763"/>
      <c r="G54" s="763"/>
      <c r="H54" s="763"/>
      <c r="I54" s="763"/>
      <c r="J54" s="763"/>
      <c r="K54" s="763"/>
      <c r="L54" s="763"/>
      <c r="M54" s="763"/>
      <c r="N54" s="763"/>
      <c r="O54" s="763"/>
      <c r="P54" s="764"/>
      <c r="Q54" s="856"/>
      <c r="R54" s="765"/>
      <c r="S54" s="765"/>
      <c r="T54" s="765"/>
      <c r="U54" s="765"/>
      <c r="V54" s="765"/>
      <c r="W54" s="765"/>
      <c r="X54" s="765"/>
      <c r="Y54" s="765"/>
      <c r="Z54" s="765"/>
      <c r="AA54" s="765"/>
      <c r="AB54" s="765"/>
      <c r="AC54" s="765"/>
      <c r="AD54" s="765"/>
      <c r="AE54" s="857"/>
      <c r="AF54" s="749"/>
      <c r="AG54" s="750"/>
      <c r="AH54" s="750"/>
      <c r="AI54" s="750"/>
      <c r="AJ54" s="751"/>
      <c r="AK54" s="859"/>
      <c r="AL54" s="765"/>
      <c r="AM54" s="765"/>
      <c r="AN54" s="765"/>
      <c r="AO54" s="765"/>
      <c r="AP54" s="765"/>
      <c r="AQ54" s="765"/>
      <c r="AR54" s="765"/>
      <c r="AS54" s="765"/>
      <c r="AT54" s="765"/>
      <c r="AU54" s="765"/>
      <c r="AV54" s="765"/>
      <c r="AW54" s="765"/>
      <c r="AX54" s="765"/>
      <c r="AY54" s="765"/>
      <c r="AZ54" s="858"/>
      <c r="BA54" s="858"/>
      <c r="BB54" s="858"/>
      <c r="BC54" s="858"/>
      <c r="BD54" s="858"/>
      <c r="BE54" s="854"/>
      <c r="BF54" s="854"/>
      <c r="BG54" s="854"/>
      <c r="BH54" s="854"/>
      <c r="BI54" s="855"/>
      <c r="BJ54" s="215"/>
      <c r="BK54" s="215"/>
      <c r="BL54" s="215"/>
      <c r="BM54" s="215"/>
      <c r="BN54" s="215"/>
      <c r="BO54" s="224"/>
      <c r="BP54" s="224"/>
      <c r="BQ54" s="221">
        <v>48</v>
      </c>
      <c r="BR54" s="222"/>
      <c r="BS54" s="733"/>
      <c r="BT54" s="734"/>
      <c r="BU54" s="734"/>
      <c r="BV54" s="734"/>
      <c r="BW54" s="734"/>
      <c r="BX54" s="734"/>
      <c r="BY54" s="734"/>
      <c r="BZ54" s="734"/>
      <c r="CA54" s="734"/>
      <c r="CB54" s="734"/>
      <c r="CC54" s="734"/>
      <c r="CD54" s="734"/>
      <c r="CE54" s="734"/>
      <c r="CF54" s="734"/>
      <c r="CG54" s="735"/>
      <c r="CH54" s="730"/>
      <c r="CI54" s="731"/>
      <c r="CJ54" s="731"/>
      <c r="CK54" s="731"/>
      <c r="CL54" s="732"/>
      <c r="CM54" s="730"/>
      <c r="CN54" s="731"/>
      <c r="CO54" s="731"/>
      <c r="CP54" s="731"/>
      <c r="CQ54" s="732"/>
      <c r="CR54" s="730"/>
      <c r="CS54" s="731"/>
      <c r="CT54" s="731"/>
      <c r="CU54" s="731"/>
      <c r="CV54" s="732"/>
      <c r="CW54" s="730"/>
      <c r="CX54" s="731"/>
      <c r="CY54" s="731"/>
      <c r="CZ54" s="731"/>
      <c r="DA54" s="732"/>
      <c r="DB54" s="730"/>
      <c r="DC54" s="731"/>
      <c r="DD54" s="731"/>
      <c r="DE54" s="731"/>
      <c r="DF54" s="732"/>
      <c r="DG54" s="730"/>
      <c r="DH54" s="731"/>
      <c r="DI54" s="731"/>
      <c r="DJ54" s="731"/>
      <c r="DK54" s="732"/>
      <c r="DL54" s="730"/>
      <c r="DM54" s="731"/>
      <c r="DN54" s="731"/>
      <c r="DO54" s="731"/>
      <c r="DP54" s="732"/>
      <c r="DQ54" s="730"/>
      <c r="DR54" s="731"/>
      <c r="DS54" s="731"/>
      <c r="DT54" s="731"/>
      <c r="DU54" s="732"/>
      <c r="DV54" s="733"/>
      <c r="DW54" s="734"/>
      <c r="DX54" s="734"/>
      <c r="DY54" s="734"/>
      <c r="DZ54" s="830"/>
      <c r="EA54" s="213"/>
    </row>
    <row r="55" spans="1:131" ht="26.25" customHeight="1" x14ac:dyDescent="0.15">
      <c r="A55" s="221">
        <v>28</v>
      </c>
      <c r="B55" s="762"/>
      <c r="C55" s="763"/>
      <c r="D55" s="763"/>
      <c r="E55" s="763"/>
      <c r="F55" s="763"/>
      <c r="G55" s="763"/>
      <c r="H55" s="763"/>
      <c r="I55" s="763"/>
      <c r="J55" s="763"/>
      <c r="K55" s="763"/>
      <c r="L55" s="763"/>
      <c r="M55" s="763"/>
      <c r="N55" s="763"/>
      <c r="O55" s="763"/>
      <c r="P55" s="764"/>
      <c r="Q55" s="856"/>
      <c r="R55" s="765"/>
      <c r="S55" s="765"/>
      <c r="T55" s="765"/>
      <c r="U55" s="765"/>
      <c r="V55" s="765"/>
      <c r="W55" s="765"/>
      <c r="X55" s="765"/>
      <c r="Y55" s="765"/>
      <c r="Z55" s="765"/>
      <c r="AA55" s="765"/>
      <c r="AB55" s="765"/>
      <c r="AC55" s="765"/>
      <c r="AD55" s="765"/>
      <c r="AE55" s="857"/>
      <c r="AF55" s="749"/>
      <c r="AG55" s="750"/>
      <c r="AH55" s="750"/>
      <c r="AI55" s="750"/>
      <c r="AJ55" s="751"/>
      <c r="AK55" s="859"/>
      <c r="AL55" s="765"/>
      <c r="AM55" s="765"/>
      <c r="AN55" s="765"/>
      <c r="AO55" s="765"/>
      <c r="AP55" s="765"/>
      <c r="AQ55" s="765"/>
      <c r="AR55" s="765"/>
      <c r="AS55" s="765"/>
      <c r="AT55" s="765"/>
      <c r="AU55" s="765"/>
      <c r="AV55" s="765"/>
      <c r="AW55" s="765"/>
      <c r="AX55" s="765"/>
      <c r="AY55" s="765"/>
      <c r="AZ55" s="858"/>
      <c r="BA55" s="858"/>
      <c r="BB55" s="858"/>
      <c r="BC55" s="858"/>
      <c r="BD55" s="858"/>
      <c r="BE55" s="854"/>
      <c r="BF55" s="854"/>
      <c r="BG55" s="854"/>
      <c r="BH55" s="854"/>
      <c r="BI55" s="855"/>
      <c r="BJ55" s="215"/>
      <c r="BK55" s="215"/>
      <c r="BL55" s="215"/>
      <c r="BM55" s="215"/>
      <c r="BN55" s="215"/>
      <c r="BO55" s="224"/>
      <c r="BP55" s="224"/>
      <c r="BQ55" s="221">
        <v>49</v>
      </c>
      <c r="BR55" s="222"/>
      <c r="BS55" s="733"/>
      <c r="BT55" s="734"/>
      <c r="BU55" s="734"/>
      <c r="BV55" s="734"/>
      <c r="BW55" s="734"/>
      <c r="BX55" s="734"/>
      <c r="BY55" s="734"/>
      <c r="BZ55" s="734"/>
      <c r="CA55" s="734"/>
      <c r="CB55" s="734"/>
      <c r="CC55" s="734"/>
      <c r="CD55" s="734"/>
      <c r="CE55" s="734"/>
      <c r="CF55" s="734"/>
      <c r="CG55" s="735"/>
      <c r="CH55" s="730"/>
      <c r="CI55" s="731"/>
      <c r="CJ55" s="731"/>
      <c r="CK55" s="731"/>
      <c r="CL55" s="732"/>
      <c r="CM55" s="730"/>
      <c r="CN55" s="731"/>
      <c r="CO55" s="731"/>
      <c r="CP55" s="731"/>
      <c r="CQ55" s="732"/>
      <c r="CR55" s="730"/>
      <c r="CS55" s="731"/>
      <c r="CT55" s="731"/>
      <c r="CU55" s="731"/>
      <c r="CV55" s="732"/>
      <c r="CW55" s="730"/>
      <c r="CX55" s="731"/>
      <c r="CY55" s="731"/>
      <c r="CZ55" s="731"/>
      <c r="DA55" s="732"/>
      <c r="DB55" s="730"/>
      <c r="DC55" s="731"/>
      <c r="DD55" s="731"/>
      <c r="DE55" s="731"/>
      <c r="DF55" s="732"/>
      <c r="DG55" s="730"/>
      <c r="DH55" s="731"/>
      <c r="DI55" s="731"/>
      <c r="DJ55" s="731"/>
      <c r="DK55" s="732"/>
      <c r="DL55" s="730"/>
      <c r="DM55" s="731"/>
      <c r="DN55" s="731"/>
      <c r="DO55" s="731"/>
      <c r="DP55" s="732"/>
      <c r="DQ55" s="730"/>
      <c r="DR55" s="731"/>
      <c r="DS55" s="731"/>
      <c r="DT55" s="731"/>
      <c r="DU55" s="732"/>
      <c r="DV55" s="733"/>
      <c r="DW55" s="734"/>
      <c r="DX55" s="734"/>
      <c r="DY55" s="734"/>
      <c r="DZ55" s="830"/>
      <c r="EA55" s="213"/>
    </row>
    <row r="56" spans="1:131" ht="26.25" customHeight="1" x14ac:dyDescent="0.15">
      <c r="A56" s="221">
        <v>29</v>
      </c>
      <c r="B56" s="762"/>
      <c r="C56" s="763"/>
      <c r="D56" s="763"/>
      <c r="E56" s="763"/>
      <c r="F56" s="763"/>
      <c r="G56" s="763"/>
      <c r="H56" s="763"/>
      <c r="I56" s="763"/>
      <c r="J56" s="763"/>
      <c r="K56" s="763"/>
      <c r="L56" s="763"/>
      <c r="M56" s="763"/>
      <c r="N56" s="763"/>
      <c r="O56" s="763"/>
      <c r="P56" s="764"/>
      <c r="Q56" s="856"/>
      <c r="R56" s="765"/>
      <c r="S56" s="765"/>
      <c r="T56" s="765"/>
      <c r="U56" s="765"/>
      <c r="V56" s="765"/>
      <c r="W56" s="765"/>
      <c r="X56" s="765"/>
      <c r="Y56" s="765"/>
      <c r="Z56" s="765"/>
      <c r="AA56" s="765"/>
      <c r="AB56" s="765"/>
      <c r="AC56" s="765"/>
      <c r="AD56" s="765"/>
      <c r="AE56" s="857"/>
      <c r="AF56" s="749"/>
      <c r="AG56" s="750"/>
      <c r="AH56" s="750"/>
      <c r="AI56" s="750"/>
      <c r="AJ56" s="751"/>
      <c r="AK56" s="859"/>
      <c r="AL56" s="765"/>
      <c r="AM56" s="765"/>
      <c r="AN56" s="765"/>
      <c r="AO56" s="765"/>
      <c r="AP56" s="765"/>
      <c r="AQ56" s="765"/>
      <c r="AR56" s="765"/>
      <c r="AS56" s="765"/>
      <c r="AT56" s="765"/>
      <c r="AU56" s="765"/>
      <c r="AV56" s="765"/>
      <c r="AW56" s="765"/>
      <c r="AX56" s="765"/>
      <c r="AY56" s="765"/>
      <c r="AZ56" s="858"/>
      <c r="BA56" s="858"/>
      <c r="BB56" s="858"/>
      <c r="BC56" s="858"/>
      <c r="BD56" s="858"/>
      <c r="BE56" s="854"/>
      <c r="BF56" s="854"/>
      <c r="BG56" s="854"/>
      <c r="BH56" s="854"/>
      <c r="BI56" s="855"/>
      <c r="BJ56" s="215"/>
      <c r="BK56" s="215"/>
      <c r="BL56" s="215"/>
      <c r="BM56" s="215"/>
      <c r="BN56" s="215"/>
      <c r="BO56" s="224"/>
      <c r="BP56" s="224"/>
      <c r="BQ56" s="221">
        <v>50</v>
      </c>
      <c r="BR56" s="222"/>
      <c r="BS56" s="733"/>
      <c r="BT56" s="734"/>
      <c r="BU56" s="734"/>
      <c r="BV56" s="734"/>
      <c r="BW56" s="734"/>
      <c r="BX56" s="734"/>
      <c r="BY56" s="734"/>
      <c r="BZ56" s="734"/>
      <c r="CA56" s="734"/>
      <c r="CB56" s="734"/>
      <c r="CC56" s="734"/>
      <c r="CD56" s="734"/>
      <c r="CE56" s="734"/>
      <c r="CF56" s="734"/>
      <c r="CG56" s="735"/>
      <c r="CH56" s="730"/>
      <c r="CI56" s="731"/>
      <c r="CJ56" s="731"/>
      <c r="CK56" s="731"/>
      <c r="CL56" s="732"/>
      <c r="CM56" s="730"/>
      <c r="CN56" s="731"/>
      <c r="CO56" s="731"/>
      <c r="CP56" s="731"/>
      <c r="CQ56" s="732"/>
      <c r="CR56" s="730"/>
      <c r="CS56" s="731"/>
      <c r="CT56" s="731"/>
      <c r="CU56" s="731"/>
      <c r="CV56" s="732"/>
      <c r="CW56" s="730"/>
      <c r="CX56" s="731"/>
      <c r="CY56" s="731"/>
      <c r="CZ56" s="731"/>
      <c r="DA56" s="732"/>
      <c r="DB56" s="730"/>
      <c r="DC56" s="731"/>
      <c r="DD56" s="731"/>
      <c r="DE56" s="731"/>
      <c r="DF56" s="732"/>
      <c r="DG56" s="730"/>
      <c r="DH56" s="731"/>
      <c r="DI56" s="731"/>
      <c r="DJ56" s="731"/>
      <c r="DK56" s="732"/>
      <c r="DL56" s="730"/>
      <c r="DM56" s="731"/>
      <c r="DN56" s="731"/>
      <c r="DO56" s="731"/>
      <c r="DP56" s="732"/>
      <c r="DQ56" s="730"/>
      <c r="DR56" s="731"/>
      <c r="DS56" s="731"/>
      <c r="DT56" s="731"/>
      <c r="DU56" s="732"/>
      <c r="DV56" s="733"/>
      <c r="DW56" s="734"/>
      <c r="DX56" s="734"/>
      <c r="DY56" s="734"/>
      <c r="DZ56" s="830"/>
      <c r="EA56" s="213"/>
    </row>
    <row r="57" spans="1:131" ht="26.25" customHeight="1" x14ac:dyDescent="0.15">
      <c r="A57" s="221">
        <v>30</v>
      </c>
      <c r="B57" s="762"/>
      <c r="C57" s="763"/>
      <c r="D57" s="763"/>
      <c r="E57" s="763"/>
      <c r="F57" s="763"/>
      <c r="G57" s="763"/>
      <c r="H57" s="763"/>
      <c r="I57" s="763"/>
      <c r="J57" s="763"/>
      <c r="K57" s="763"/>
      <c r="L57" s="763"/>
      <c r="M57" s="763"/>
      <c r="N57" s="763"/>
      <c r="O57" s="763"/>
      <c r="P57" s="764"/>
      <c r="Q57" s="856"/>
      <c r="R57" s="765"/>
      <c r="S57" s="765"/>
      <c r="T57" s="765"/>
      <c r="U57" s="765"/>
      <c r="V57" s="765"/>
      <c r="W57" s="765"/>
      <c r="X57" s="765"/>
      <c r="Y57" s="765"/>
      <c r="Z57" s="765"/>
      <c r="AA57" s="765"/>
      <c r="AB57" s="765"/>
      <c r="AC57" s="765"/>
      <c r="AD57" s="765"/>
      <c r="AE57" s="857"/>
      <c r="AF57" s="749"/>
      <c r="AG57" s="750"/>
      <c r="AH57" s="750"/>
      <c r="AI57" s="750"/>
      <c r="AJ57" s="751"/>
      <c r="AK57" s="859"/>
      <c r="AL57" s="765"/>
      <c r="AM57" s="765"/>
      <c r="AN57" s="765"/>
      <c r="AO57" s="765"/>
      <c r="AP57" s="765"/>
      <c r="AQ57" s="765"/>
      <c r="AR57" s="765"/>
      <c r="AS57" s="765"/>
      <c r="AT57" s="765"/>
      <c r="AU57" s="765"/>
      <c r="AV57" s="765"/>
      <c r="AW57" s="765"/>
      <c r="AX57" s="765"/>
      <c r="AY57" s="765"/>
      <c r="AZ57" s="858"/>
      <c r="BA57" s="858"/>
      <c r="BB57" s="858"/>
      <c r="BC57" s="858"/>
      <c r="BD57" s="858"/>
      <c r="BE57" s="854"/>
      <c r="BF57" s="854"/>
      <c r="BG57" s="854"/>
      <c r="BH57" s="854"/>
      <c r="BI57" s="855"/>
      <c r="BJ57" s="215"/>
      <c r="BK57" s="215"/>
      <c r="BL57" s="215"/>
      <c r="BM57" s="215"/>
      <c r="BN57" s="215"/>
      <c r="BO57" s="224"/>
      <c r="BP57" s="224"/>
      <c r="BQ57" s="221">
        <v>51</v>
      </c>
      <c r="BR57" s="222"/>
      <c r="BS57" s="733"/>
      <c r="BT57" s="734"/>
      <c r="BU57" s="734"/>
      <c r="BV57" s="734"/>
      <c r="BW57" s="734"/>
      <c r="BX57" s="734"/>
      <c r="BY57" s="734"/>
      <c r="BZ57" s="734"/>
      <c r="CA57" s="734"/>
      <c r="CB57" s="734"/>
      <c r="CC57" s="734"/>
      <c r="CD57" s="734"/>
      <c r="CE57" s="734"/>
      <c r="CF57" s="734"/>
      <c r="CG57" s="735"/>
      <c r="CH57" s="730"/>
      <c r="CI57" s="731"/>
      <c r="CJ57" s="731"/>
      <c r="CK57" s="731"/>
      <c r="CL57" s="732"/>
      <c r="CM57" s="730"/>
      <c r="CN57" s="731"/>
      <c r="CO57" s="731"/>
      <c r="CP57" s="731"/>
      <c r="CQ57" s="732"/>
      <c r="CR57" s="730"/>
      <c r="CS57" s="731"/>
      <c r="CT57" s="731"/>
      <c r="CU57" s="731"/>
      <c r="CV57" s="732"/>
      <c r="CW57" s="730"/>
      <c r="CX57" s="731"/>
      <c r="CY57" s="731"/>
      <c r="CZ57" s="731"/>
      <c r="DA57" s="732"/>
      <c r="DB57" s="730"/>
      <c r="DC57" s="731"/>
      <c r="DD57" s="731"/>
      <c r="DE57" s="731"/>
      <c r="DF57" s="732"/>
      <c r="DG57" s="730"/>
      <c r="DH57" s="731"/>
      <c r="DI57" s="731"/>
      <c r="DJ57" s="731"/>
      <c r="DK57" s="732"/>
      <c r="DL57" s="730"/>
      <c r="DM57" s="731"/>
      <c r="DN57" s="731"/>
      <c r="DO57" s="731"/>
      <c r="DP57" s="732"/>
      <c r="DQ57" s="730"/>
      <c r="DR57" s="731"/>
      <c r="DS57" s="731"/>
      <c r="DT57" s="731"/>
      <c r="DU57" s="732"/>
      <c r="DV57" s="733"/>
      <c r="DW57" s="734"/>
      <c r="DX57" s="734"/>
      <c r="DY57" s="734"/>
      <c r="DZ57" s="830"/>
      <c r="EA57" s="213"/>
    </row>
    <row r="58" spans="1:131" ht="26.25" customHeight="1" x14ac:dyDescent="0.15">
      <c r="A58" s="221">
        <v>31</v>
      </c>
      <c r="B58" s="762"/>
      <c r="C58" s="763"/>
      <c r="D58" s="763"/>
      <c r="E58" s="763"/>
      <c r="F58" s="763"/>
      <c r="G58" s="763"/>
      <c r="H58" s="763"/>
      <c r="I58" s="763"/>
      <c r="J58" s="763"/>
      <c r="K58" s="763"/>
      <c r="L58" s="763"/>
      <c r="M58" s="763"/>
      <c r="N58" s="763"/>
      <c r="O58" s="763"/>
      <c r="P58" s="764"/>
      <c r="Q58" s="856"/>
      <c r="R58" s="765"/>
      <c r="S58" s="765"/>
      <c r="T58" s="765"/>
      <c r="U58" s="765"/>
      <c r="V58" s="765"/>
      <c r="W58" s="765"/>
      <c r="X58" s="765"/>
      <c r="Y58" s="765"/>
      <c r="Z58" s="765"/>
      <c r="AA58" s="765"/>
      <c r="AB58" s="765"/>
      <c r="AC58" s="765"/>
      <c r="AD58" s="765"/>
      <c r="AE58" s="857"/>
      <c r="AF58" s="749"/>
      <c r="AG58" s="750"/>
      <c r="AH58" s="750"/>
      <c r="AI58" s="750"/>
      <c r="AJ58" s="751"/>
      <c r="AK58" s="859"/>
      <c r="AL58" s="765"/>
      <c r="AM58" s="765"/>
      <c r="AN58" s="765"/>
      <c r="AO58" s="765"/>
      <c r="AP58" s="765"/>
      <c r="AQ58" s="765"/>
      <c r="AR58" s="765"/>
      <c r="AS58" s="765"/>
      <c r="AT58" s="765"/>
      <c r="AU58" s="765"/>
      <c r="AV58" s="765"/>
      <c r="AW58" s="765"/>
      <c r="AX58" s="765"/>
      <c r="AY58" s="765"/>
      <c r="AZ58" s="858"/>
      <c r="BA58" s="858"/>
      <c r="BB58" s="858"/>
      <c r="BC58" s="858"/>
      <c r="BD58" s="858"/>
      <c r="BE58" s="854"/>
      <c r="BF58" s="854"/>
      <c r="BG58" s="854"/>
      <c r="BH58" s="854"/>
      <c r="BI58" s="855"/>
      <c r="BJ58" s="215"/>
      <c r="BK58" s="215"/>
      <c r="BL58" s="215"/>
      <c r="BM58" s="215"/>
      <c r="BN58" s="215"/>
      <c r="BO58" s="224"/>
      <c r="BP58" s="224"/>
      <c r="BQ58" s="221">
        <v>52</v>
      </c>
      <c r="BR58" s="222"/>
      <c r="BS58" s="733"/>
      <c r="BT58" s="734"/>
      <c r="BU58" s="734"/>
      <c r="BV58" s="734"/>
      <c r="BW58" s="734"/>
      <c r="BX58" s="734"/>
      <c r="BY58" s="734"/>
      <c r="BZ58" s="734"/>
      <c r="CA58" s="734"/>
      <c r="CB58" s="734"/>
      <c r="CC58" s="734"/>
      <c r="CD58" s="734"/>
      <c r="CE58" s="734"/>
      <c r="CF58" s="734"/>
      <c r="CG58" s="735"/>
      <c r="CH58" s="730"/>
      <c r="CI58" s="731"/>
      <c r="CJ58" s="731"/>
      <c r="CK58" s="731"/>
      <c r="CL58" s="732"/>
      <c r="CM58" s="730"/>
      <c r="CN58" s="731"/>
      <c r="CO58" s="731"/>
      <c r="CP58" s="731"/>
      <c r="CQ58" s="732"/>
      <c r="CR58" s="730"/>
      <c r="CS58" s="731"/>
      <c r="CT58" s="731"/>
      <c r="CU58" s="731"/>
      <c r="CV58" s="732"/>
      <c r="CW58" s="730"/>
      <c r="CX58" s="731"/>
      <c r="CY58" s="731"/>
      <c r="CZ58" s="731"/>
      <c r="DA58" s="732"/>
      <c r="DB58" s="730"/>
      <c r="DC58" s="731"/>
      <c r="DD58" s="731"/>
      <c r="DE58" s="731"/>
      <c r="DF58" s="732"/>
      <c r="DG58" s="730"/>
      <c r="DH58" s="731"/>
      <c r="DI58" s="731"/>
      <c r="DJ58" s="731"/>
      <c r="DK58" s="732"/>
      <c r="DL58" s="730"/>
      <c r="DM58" s="731"/>
      <c r="DN58" s="731"/>
      <c r="DO58" s="731"/>
      <c r="DP58" s="732"/>
      <c r="DQ58" s="730"/>
      <c r="DR58" s="731"/>
      <c r="DS58" s="731"/>
      <c r="DT58" s="731"/>
      <c r="DU58" s="732"/>
      <c r="DV58" s="733"/>
      <c r="DW58" s="734"/>
      <c r="DX58" s="734"/>
      <c r="DY58" s="734"/>
      <c r="DZ58" s="830"/>
      <c r="EA58" s="213"/>
    </row>
    <row r="59" spans="1:131" ht="26.25" customHeight="1" x14ac:dyDescent="0.15">
      <c r="A59" s="221">
        <v>32</v>
      </c>
      <c r="B59" s="762"/>
      <c r="C59" s="763"/>
      <c r="D59" s="763"/>
      <c r="E59" s="763"/>
      <c r="F59" s="763"/>
      <c r="G59" s="763"/>
      <c r="H59" s="763"/>
      <c r="I59" s="763"/>
      <c r="J59" s="763"/>
      <c r="K59" s="763"/>
      <c r="L59" s="763"/>
      <c r="M59" s="763"/>
      <c r="N59" s="763"/>
      <c r="O59" s="763"/>
      <c r="P59" s="764"/>
      <c r="Q59" s="856"/>
      <c r="R59" s="765"/>
      <c r="S59" s="765"/>
      <c r="T59" s="765"/>
      <c r="U59" s="765"/>
      <c r="V59" s="765"/>
      <c r="W59" s="765"/>
      <c r="X59" s="765"/>
      <c r="Y59" s="765"/>
      <c r="Z59" s="765"/>
      <c r="AA59" s="765"/>
      <c r="AB59" s="765"/>
      <c r="AC59" s="765"/>
      <c r="AD59" s="765"/>
      <c r="AE59" s="857"/>
      <c r="AF59" s="749"/>
      <c r="AG59" s="750"/>
      <c r="AH59" s="750"/>
      <c r="AI59" s="750"/>
      <c r="AJ59" s="751"/>
      <c r="AK59" s="859"/>
      <c r="AL59" s="765"/>
      <c r="AM59" s="765"/>
      <c r="AN59" s="765"/>
      <c r="AO59" s="765"/>
      <c r="AP59" s="765"/>
      <c r="AQ59" s="765"/>
      <c r="AR59" s="765"/>
      <c r="AS59" s="765"/>
      <c r="AT59" s="765"/>
      <c r="AU59" s="765"/>
      <c r="AV59" s="765"/>
      <c r="AW59" s="765"/>
      <c r="AX59" s="765"/>
      <c r="AY59" s="765"/>
      <c r="AZ59" s="858"/>
      <c r="BA59" s="858"/>
      <c r="BB59" s="858"/>
      <c r="BC59" s="858"/>
      <c r="BD59" s="858"/>
      <c r="BE59" s="854"/>
      <c r="BF59" s="854"/>
      <c r="BG59" s="854"/>
      <c r="BH59" s="854"/>
      <c r="BI59" s="855"/>
      <c r="BJ59" s="215"/>
      <c r="BK59" s="215"/>
      <c r="BL59" s="215"/>
      <c r="BM59" s="215"/>
      <c r="BN59" s="215"/>
      <c r="BO59" s="224"/>
      <c r="BP59" s="224"/>
      <c r="BQ59" s="221">
        <v>53</v>
      </c>
      <c r="BR59" s="222"/>
      <c r="BS59" s="733"/>
      <c r="BT59" s="734"/>
      <c r="BU59" s="734"/>
      <c r="BV59" s="734"/>
      <c r="BW59" s="734"/>
      <c r="BX59" s="734"/>
      <c r="BY59" s="734"/>
      <c r="BZ59" s="734"/>
      <c r="CA59" s="734"/>
      <c r="CB59" s="734"/>
      <c r="CC59" s="734"/>
      <c r="CD59" s="734"/>
      <c r="CE59" s="734"/>
      <c r="CF59" s="734"/>
      <c r="CG59" s="735"/>
      <c r="CH59" s="730"/>
      <c r="CI59" s="731"/>
      <c r="CJ59" s="731"/>
      <c r="CK59" s="731"/>
      <c r="CL59" s="732"/>
      <c r="CM59" s="730"/>
      <c r="CN59" s="731"/>
      <c r="CO59" s="731"/>
      <c r="CP59" s="731"/>
      <c r="CQ59" s="732"/>
      <c r="CR59" s="730"/>
      <c r="CS59" s="731"/>
      <c r="CT59" s="731"/>
      <c r="CU59" s="731"/>
      <c r="CV59" s="732"/>
      <c r="CW59" s="730"/>
      <c r="CX59" s="731"/>
      <c r="CY59" s="731"/>
      <c r="CZ59" s="731"/>
      <c r="DA59" s="732"/>
      <c r="DB59" s="730"/>
      <c r="DC59" s="731"/>
      <c r="DD59" s="731"/>
      <c r="DE59" s="731"/>
      <c r="DF59" s="732"/>
      <c r="DG59" s="730"/>
      <c r="DH59" s="731"/>
      <c r="DI59" s="731"/>
      <c r="DJ59" s="731"/>
      <c r="DK59" s="732"/>
      <c r="DL59" s="730"/>
      <c r="DM59" s="731"/>
      <c r="DN59" s="731"/>
      <c r="DO59" s="731"/>
      <c r="DP59" s="732"/>
      <c r="DQ59" s="730"/>
      <c r="DR59" s="731"/>
      <c r="DS59" s="731"/>
      <c r="DT59" s="731"/>
      <c r="DU59" s="732"/>
      <c r="DV59" s="733"/>
      <c r="DW59" s="734"/>
      <c r="DX59" s="734"/>
      <c r="DY59" s="734"/>
      <c r="DZ59" s="830"/>
      <c r="EA59" s="213"/>
    </row>
    <row r="60" spans="1:131" ht="26.25" customHeight="1" x14ac:dyDescent="0.15">
      <c r="A60" s="221">
        <v>33</v>
      </c>
      <c r="B60" s="762"/>
      <c r="C60" s="763"/>
      <c r="D60" s="763"/>
      <c r="E60" s="763"/>
      <c r="F60" s="763"/>
      <c r="G60" s="763"/>
      <c r="H60" s="763"/>
      <c r="I60" s="763"/>
      <c r="J60" s="763"/>
      <c r="K60" s="763"/>
      <c r="L60" s="763"/>
      <c r="M60" s="763"/>
      <c r="N60" s="763"/>
      <c r="O60" s="763"/>
      <c r="P60" s="764"/>
      <c r="Q60" s="856"/>
      <c r="R60" s="765"/>
      <c r="S60" s="765"/>
      <c r="T60" s="765"/>
      <c r="U60" s="765"/>
      <c r="V60" s="765"/>
      <c r="W60" s="765"/>
      <c r="X60" s="765"/>
      <c r="Y60" s="765"/>
      <c r="Z60" s="765"/>
      <c r="AA60" s="765"/>
      <c r="AB60" s="765"/>
      <c r="AC60" s="765"/>
      <c r="AD60" s="765"/>
      <c r="AE60" s="857"/>
      <c r="AF60" s="749"/>
      <c r="AG60" s="750"/>
      <c r="AH60" s="750"/>
      <c r="AI60" s="750"/>
      <c r="AJ60" s="751"/>
      <c r="AK60" s="859"/>
      <c r="AL60" s="765"/>
      <c r="AM60" s="765"/>
      <c r="AN60" s="765"/>
      <c r="AO60" s="765"/>
      <c r="AP60" s="765"/>
      <c r="AQ60" s="765"/>
      <c r="AR60" s="765"/>
      <c r="AS60" s="765"/>
      <c r="AT60" s="765"/>
      <c r="AU60" s="765"/>
      <c r="AV60" s="765"/>
      <c r="AW60" s="765"/>
      <c r="AX60" s="765"/>
      <c r="AY60" s="765"/>
      <c r="AZ60" s="858"/>
      <c r="BA60" s="858"/>
      <c r="BB60" s="858"/>
      <c r="BC60" s="858"/>
      <c r="BD60" s="858"/>
      <c r="BE60" s="854"/>
      <c r="BF60" s="854"/>
      <c r="BG60" s="854"/>
      <c r="BH60" s="854"/>
      <c r="BI60" s="855"/>
      <c r="BJ60" s="215"/>
      <c r="BK60" s="215"/>
      <c r="BL60" s="215"/>
      <c r="BM60" s="215"/>
      <c r="BN60" s="215"/>
      <c r="BO60" s="224"/>
      <c r="BP60" s="224"/>
      <c r="BQ60" s="221">
        <v>54</v>
      </c>
      <c r="BR60" s="222"/>
      <c r="BS60" s="733"/>
      <c r="BT60" s="734"/>
      <c r="BU60" s="734"/>
      <c r="BV60" s="734"/>
      <c r="BW60" s="734"/>
      <c r="BX60" s="734"/>
      <c r="BY60" s="734"/>
      <c r="BZ60" s="734"/>
      <c r="CA60" s="734"/>
      <c r="CB60" s="734"/>
      <c r="CC60" s="734"/>
      <c r="CD60" s="734"/>
      <c r="CE60" s="734"/>
      <c r="CF60" s="734"/>
      <c r="CG60" s="735"/>
      <c r="CH60" s="730"/>
      <c r="CI60" s="731"/>
      <c r="CJ60" s="731"/>
      <c r="CK60" s="731"/>
      <c r="CL60" s="732"/>
      <c r="CM60" s="730"/>
      <c r="CN60" s="731"/>
      <c r="CO60" s="731"/>
      <c r="CP60" s="731"/>
      <c r="CQ60" s="732"/>
      <c r="CR60" s="730"/>
      <c r="CS60" s="731"/>
      <c r="CT60" s="731"/>
      <c r="CU60" s="731"/>
      <c r="CV60" s="732"/>
      <c r="CW60" s="730"/>
      <c r="CX60" s="731"/>
      <c r="CY60" s="731"/>
      <c r="CZ60" s="731"/>
      <c r="DA60" s="732"/>
      <c r="DB60" s="730"/>
      <c r="DC60" s="731"/>
      <c r="DD60" s="731"/>
      <c r="DE60" s="731"/>
      <c r="DF60" s="732"/>
      <c r="DG60" s="730"/>
      <c r="DH60" s="731"/>
      <c r="DI60" s="731"/>
      <c r="DJ60" s="731"/>
      <c r="DK60" s="732"/>
      <c r="DL60" s="730"/>
      <c r="DM60" s="731"/>
      <c r="DN60" s="731"/>
      <c r="DO60" s="731"/>
      <c r="DP60" s="732"/>
      <c r="DQ60" s="730"/>
      <c r="DR60" s="731"/>
      <c r="DS60" s="731"/>
      <c r="DT60" s="731"/>
      <c r="DU60" s="732"/>
      <c r="DV60" s="733"/>
      <c r="DW60" s="734"/>
      <c r="DX60" s="734"/>
      <c r="DY60" s="734"/>
      <c r="DZ60" s="830"/>
      <c r="EA60" s="213"/>
    </row>
    <row r="61" spans="1:131" ht="26.25" customHeight="1" thickBot="1" x14ac:dyDescent="0.2">
      <c r="A61" s="221">
        <v>34</v>
      </c>
      <c r="B61" s="762"/>
      <c r="C61" s="763"/>
      <c r="D61" s="763"/>
      <c r="E61" s="763"/>
      <c r="F61" s="763"/>
      <c r="G61" s="763"/>
      <c r="H61" s="763"/>
      <c r="I61" s="763"/>
      <c r="J61" s="763"/>
      <c r="K61" s="763"/>
      <c r="L61" s="763"/>
      <c r="M61" s="763"/>
      <c r="N61" s="763"/>
      <c r="O61" s="763"/>
      <c r="P61" s="764"/>
      <c r="Q61" s="856"/>
      <c r="R61" s="765"/>
      <c r="S61" s="765"/>
      <c r="T61" s="765"/>
      <c r="U61" s="765"/>
      <c r="V61" s="765"/>
      <c r="W61" s="765"/>
      <c r="X61" s="765"/>
      <c r="Y61" s="765"/>
      <c r="Z61" s="765"/>
      <c r="AA61" s="765"/>
      <c r="AB61" s="765"/>
      <c r="AC61" s="765"/>
      <c r="AD61" s="765"/>
      <c r="AE61" s="857"/>
      <c r="AF61" s="749"/>
      <c r="AG61" s="750"/>
      <c r="AH61" s="750"/>
      <c r="AI61" s="750"/>
      <c r="AJ61" s="751"/>
      <c r="AK61" s="859"/>
      <c r="AL61" s="765"/>
      <c r="AM61" s="765"/>
      <c r="AN61" s="765"/>
      <c r="AO61" s="765"/>
      <c r="AP61" s="765"/>
      <c r="AQ61" s="765"/>
      <c r="AR61" s="765"/>
      <c r="AS61" s="765"/>
      <c r="AT61" s="765"/>
      <c r="AU61" s="765"/>
      <c r="AV61" s="765"/>
      <c r="AW61" s="765"/>
      <c r="AX61" s="765"/>
      <c r="AY61" s="765"/>
      <c r="AZ61" s="858"/>
      <c r="BA61" s="858"/>
      <c r="BB61" s="858"/>
      <c r="BC61" s="858"/>
      <c r="BD61" s="858"/>
      <c r="BE61" s="854"/>
      <c r="BF61" s="854"/>
      <c r="BG61" s="854"/>
      <c r="BH61" s="854"/>
      <c r="BI61" s="855"/>
      <c r="BJ61" s="215"/>
      <c r="BK61" s="215"/>
      <c r="BL61" s="215"/>
      <c r="BM61" s="215"/>
      <c r="BN61" s="215"/>
      <c r="BO61" s="224"/>
      <c r="BP61" s="224"/>
      <c r="BQ61" s="221">
        <v>55</v>
      </c>
      <c r="BR61" s="222"/>
      <c r="BS61" s="733"/>
      <c r="BT61" s="734"/>
      <c r="BU61" s="734"/>
      <c r="BV61" s="734"/>
      <c r="BW61" s="734"/>
      <c r="BX61" s="734"/>
      <c r="BY61" s="734"/>
      <c r="BZ61" s="734"/>
      <c r="CA61" s="734"/>
      <c r="CB61" s="734"/>
      <c r="CC61" s="734"/>
      <c r="CD61" s="734"/>
      <c r="CE61" s="734"/>
      <c r="CF61" s="734"/>
      <c r="CG61" s="735"/>
      <c r="CH61" s="730"/>
      <c r="CI61" s="731"/>
      <c r="CJ61" s="731"/>
      <c r="CK61" s="731"/>
      <c r="CL61" s="732"/>
      <c r="CM61" s="730"/>
      <c r="CN61" s="731"/>
      <c r="CO61" s="731"/>
      <c r="CP61" s="731"/>
      <c r="CQ61" s="732"/>
      <c r="CR61" s="730"/>
      <c r="CS61" s="731"/>
      <c r="CT61" s="731"/>
      <c r="CU61" s="731"/>
      <c r="CV61" s="732"/>
      <c r="CW61" s="730"/>
      <c r="CX61" s="731"/>
      <c r="CY61" s="731"/>
      <c r="CZ61" s="731"/>
      <c r="DA61" s="732"/>
      <c r="DB61" s="730"/>
      <c r="DC61" s="731"/>
      <c r="DD61" s="731"/>
      <c r="DE61" s="731"/>
      <c r="DF61" s="732"/>
      <c r="DG61" s="730"/>
      <c r="DH61" s="731"/>
      <c r="DI61" s="731"/>
      <c r="DJ61" s="731"/>
      <c r="DK61" s="732"/>
      <c r="DL61" s="730"/>
      <c r="DM61" s="731"/>
      <c r="DN61" s="731"/>
      <c r="DO61" s="731"/>
      <c r="DP61" s="732"/>
      <c r="DQ61" s="730"/>
      <c r="DR61" s="731"/>
      <c r="DS61" s="731"/>
      <c r="DT61" s="731"/>
      <c r="DU61" s="732"/>
      <c r="DV61" s="733"/>
      <c r="DW61" s="734"/>
      <c r="DX61" s="734"/>
      <c r="DY61" s="734"/>
      <c r="DZ61" s="830"/>
      <c r="EA61" s="213"/>
    </row>
    <row r="62" spans="1:131" ht="26.25" customHeight="1" x14ac:dyDescent="0.15">
      <c r="A62" s="221">
        <v>35</v>
      </c>
      <c r="B62" s="762"/>
      <c r="C62" s="763"/>
      <c r="D62" s="763"/>
      <c r="E62" s="763"/>
      <c r="F62" s="763"/>
      <c r="G62" s="763"/>
      <c r="H62" s="763"/>
      <c r="I62" s="763"/>
      <c r="J62" s="763"/>
      <c r="K62" s="763"/>
      <c r="L62" s="763"/>
      <c r="M62" s="763"/>
      <c r="N62" s="763"/>
      <c r="O62" s="763"/>
      <c r="P62" s="764"/>
      <c r="Q62" s="856"/>
      <c r="R62" s="765"/>
      <c r="S62" s="765"/>
      <c r="T62" s="765"/>
      <c r="U62" s="765"/>
      <c r="V62" s="765"/>
      <c r="W62" s="765"/>
      <c r="X62" s="765"/>
      <c r="Y62" s="765"/>
      <c r="Z62" s="765"/>
      <c r="AA62" s="765"/>
      <c r="AB62" s="765"/>
      <c r="AC62" s="765"/>
      <c r="AD62" s="765"/>
      <c r="AE62" s="857"/>
      <c r="AF62" s="749"/>
      <c r="AG62" s="750"/>
      <c r="AH62" s="750"/>
      <c r="AI62" s="750"/>
      <c r="AJ62" s="751"/>
      <c r="AK62" s="859"/>
      <c r="AL62" s="765"/>
      <c r="AM62" s="765"/>
      <c r="AN62" s="765"/>
      <c r="AO62" s="765"/>
      <c r="AP62" s="765"/>
      <c r="AQ62" s="765"/>
      <c r="AR62" s="765"/>
      <c r="AS62" s="765"/>
      <c r="AT62" s="765"/>
      <c r="AU62" s="765"/>
      <c r="AV62" s="765"/>
      <c r="AW62" s="765"/>
      <c r="AX62" s="765"/>
      <c r="AY62" s="765"/>
      <c r="AZ62" s="858"/>
      <c r="BA62" s="858"/>
      <c r="BB62" s="858"/>
      <c r="BC62" s="858"/>
      <c r="BD62" s="858"/>
      <c r="BE62" s="854"/>
      <c r="BF62" s="854"/>
      <c r="BG62" s="854"/>
      <c r="BH62" s="854"/>
      <c r="BI62" s="855"/>
      <c r="BJ62" s="867" t="s">
        <v>414</v>
      </c>
      <c r="BK62" s="836"/>
      <c r="BL62" s="836"/>
      <c r="BM62" s="836"/>
      <c r="BN62" s="837"/>
      <c r="BO62" s="224"/>
      <c r="BP62" s="224"/>
      <c r="BQ62" s="221">
        <v>56</v>
      </c>
      <c r="BR62" s="222"/>
      <c r="BS62" s="733"/>
      <c r="BT62" s="734"/>
      <c r="BU62" s="734"/>
      <c r="BV62" s="734"/>
      <c r="BW62" s="734"/>
      <c r="BX62" s="734"/>
      <c r="BY62" s="734"/>
      <c r="BZ62" s="734"/>
      <c r="CA62" s="734"/>
      <c r="CB62" s="734"/>
      <c r="CC62" s="734"/>
      <c r="CD62" s="734"/>
      <c r="CE62" s="734"/>
      <c r="CF62" s="734"/>
      <c r="CG62" s="735"/>
      <c r="CH62" s="730"/>
      <c r="CI62" s="731"/>
      <c r="CJ62" s="731"/>
      <c r="CK62" s="731"/>
      <c r="CL62" s="732"/>
      <c r="CM62" s="730"/>
      <c r="CN62" s="731"/>
      <c r="CO62" s="731"/>
      <c r="CP62" s="731"/>
      <c r="CQ62" s="732"/>
      <c r="CR62" s="730"/>
      <c r="CS62" s="731"/>
      <c r="CT62" s="731"/>
      <c r="CU62" s="731"/>
      <c r="CV62" s="732"/>
      <c r="CW62" s="730"/>
      <c r="CX62" s="731"/>
      <c r="CY62" s="731"/>
      <c r="CZ62" s="731"/>
      <c r="DA62" s="732"/>
      <c r="DB62" s="730"/>
      <c r="DC62" s="731"/>
      <c r="DD62" s="731"/>
      <c r="DE62" s="731"/>
      <c r="DF62" s="732"/>
      <c r="DG62" s="730"/>
      <c r="DH62" s="731"/>
      <c r="DI62" s="731"/>
      <c r="DJ62" s="731"/>
      <c r="DK62" s="732"/>
      <c r="DL62" s="730"/>
      <c r="DM62" s="731"/>
      <c r="DN62" s="731"/>
      <c r="DO62" s="731"/>
      <c r="DP62" s="732"/>
      <c r="DQ62" s="730"/>
      <c r="DR62" s="731"/>
      <c r="DS62" s="731"/>
      <c r="DT62" s="731"/>
      <c r="DU62" s="732"/>
      <c r="DV62" s="733"/>
      <c r="DW62" s="734"/>
      <c r="DX62" s="734"/>
      <c r="DY62" s="734"/>
      <c r="DZ62" s="830"/>
      <c r="EA62" s="213"/>
    </row>
    <row r="63" spans="1:131" ht="26.25" customHeight="1" thickBot="1" x14ac:dyDescent="0.2">
      <c r="A63" s="223" t="s">
        <v>395</v>
      </c>
      <c r="B63" s="831" t="s">
        <v>415</v>
      </c>
      <c r="C63" s="832"/>
      <c r="D63" s="832"/>
      <c r="E63" s="832"/>
      <c r="F63" s="832"/>
      <c r="G63" s="832"/>
      <c r="H63" s="832"/>
      <c r="I63" s="832"/>
      <c r="J63" s="832"/>
      <c r="K63" s="832"/>
      <c r="L63" s="832"/>
      <c r="M63" s="832"/>
      <c r="N63" s="832"/>
      <c r="O63" s="832"/>
      <c r="P63" s="833"/>
      <c r="Q63" s="860"/>
      <c r="R63" s="861"/>
      <c r="S63" s="861"/>
      <c r="T63" s="861"/>
      <c r="U63" s="861"/>
      <c r="V63" s="861"/>
      <c r="W63" s="861"/>
      <c r="X63" s="861"/>
      <c r="Y63" s="861"/>
      <c r="Z63" s="861"/>
      <c r="AA63" s="861"/>
      <c r="AB63" s="861"/>
      <c r="AC63" s="861"/>
      <c r="AD63" s="861"/>
      <c r="AE63" s="862"/>
      <c r="AF63" s="863">
        <v>15322</v>
      </c>
      <c r="AG63" s="864"/>
      <c r="AH63" s="864"/>
      <c r="AI63" s="864"/>
      <c r="AJ63" s="865"/>
      <c r="AK63" s="866"/>
      <c r="AL63" s="861"/>
      <c r="AM63" s="861"/>
      <c r="AN63" s="861"/>
      <c r="AO63" s="861"/>
      <c r="AP63" s="868">
        <v>12925</v>
      </c>
      <c r="AQ63" s="728"/>
      <c r="AR63" s="728"/>
      <c r="AS63" s="728"/>
      <c r="AT63" s="869"/>
      <c r="AU63" s="868">
        <v>1069</v>
      </c>
      <c r="AV63" s="728"/>
      <c r="AW63" s="728"/>
      <c r="AX63" s="728"/>
      <c r="AY63" s="869"/>
      <c r="AZ63" s="870"/>
      <c r="BA63" s="870"/>
      <c r="BB63" s="870"/>
      <c r="BC63" s="870"/>
      <c r="BD63" s="870"/>
      <c r="BE63" s="871"/>
      <c r="BF63" s="871"/>
      <c r="BG63" s="871"/>
      <c r="BH63" s="871"/>
      <c r="BI63" s="872"/>
      <c r="BJ63" s="873" t="s">
        <v>392</v>
      </c>
      <c r="BK63" s="728"/>
      <c r="BL63" s="728"/>
      <c r="BM63" s="728"/>
      <c r="BN63" s="874"/>
      <c r="BO63" s="224"/>
      <c r="BP63" s="224"/>
      <c r="BQ63" s="221">
        <v>57</v>
      </c>
      <c r="BR63" s="222"/>
      <c r="BS63" s="733"/>
      <c r="BT63" s="734"/>
      <c r="BU63" s="734"/>
      <c r="BV63" s="734"/>
      <c r="BW63" s="734"/>
      <c r="BX63" s="734"/>
      <c r="BY63" s="734"/>
      <c r="BZ63" s="734"/>
      <c r="CA63" s="734"/>
      <c r="CB63" s="734"/>
      <c r="CC63" s="734"/>
      <c r="CD63" s="734"/>
      <c r="CE63" s="734"/>
      <c r="CF63" s="734"/>
      <c r="CG63" s="735"/>
      <c r="CH63" s="730"/>
      <c r="CI63" s="731"/>
      <c r="CJ63" s="731"/>
      <c r="CK63" s="731"/>
      <c r="CL63" s="732"/>
      <c r="CM63" s="730"/>
      <c r="CN63" s="731"/>
      <c r="CO63" s="731"/>
      <c r="CP63" s="731"/>
      <c r="CQ63" s="732"/>
      <c r="CR63" s="730"/>
      <c r="CS63" s="731"/>
      <c r="CT63" s="731"/>
      <c r="CU63" s="731"/>
      <c r="CV63" s="732"/>
      <c r="CW63" s="730"/>
      <c r="CX63" s="731"/>
      <c r="CY63" s="731"/>
      <c r="CZ63" s="731"/>
      <c r="DA63" s="732"/>
      <c r="DB63" s="730"/>
      <c r="DC63" s="731"/>
      <c r="DD63" s="731"/>
      <c r="DE63" s="731"/>
      <c r="DF63" s="732"/>
      <c r="DG63" s="730"/>
      <c r="DH63" s="731"/>
      <c r="DI63" s="731"/>
      <c r="DJ63" s="731"/>
      <c r="DK63" s="732"/>
      <c r="DL63" s="730"/>
      <c r="DM63" s="731"/>
      <c r="DN63" s="731"/>
      <c r="DO63" s="731"/>
      <c r="DP63" s="732"/>
      <c r="DQ63" s="730"/>
      <c r="DR63" s="731"/>
      <c r="DS63" s="731"/>
      <c r="DT63" s="731"/>
      <c r="DU63" s="732"/>
      <c r="DV63" s="733"/>
      <c r="DW63" s="734"/>
      <c r="DX63" s="734"/>
      <c r="DY63" s="734"/>
      <c r="DZ63" s="830"/>
      <c r="EA63" s="213"/>
    </row>
    <row r="64" spans="1:131" ht="26.25" customHeight="1" x14ac:dyDescent="0.15">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1">
        <v>58</v>
      </c>
      <c r="BR64" s="222"/>
      <c r="BS64" s="733"/>
      <c r="BT64" s="734"/>
      <c r="BU64" s="734"/>
      <c r="BV64" s="734"/>
      <c r="BW64" s="734"/>
      <c r="BX64" s="734"/>
      <c r="BY64" s="734"/>
      <c r="BZ64" s="734"/>
      <c r="CA64" s="734"/>
      <c r="CB64" s="734"/>
      <c r="CC64" s="734"/>
      <c r="CD64" s="734"/>
      <c r="CE64" s="734"/>
      <c r="CF64" s="734"/>
      <c r="CG64" s="735"/>
      <c r="CH64" s="730"/>
      <c r="CI64" s="731"/>
      <c r="CJ64" s="731"/>
      <c r="CK64" s="731"/>
      <c r="CL64" s="732"/>
      <c r="CM64" s="730"/>
      <c r="CN64" s="731"/>
      <c r="CO64" s="731"/>
      <c r="CP64" s="731"/>
      <c r="CQ64" s="732"/>
      <c r="CR64" s="730"/>
      <c r="CS64" s="731"/>
      <c r="CT64" s="731"/>
      <c r="CU64" s="731"/>
      <c r="CV64" s="732"/>
      <c r="CW64" s="730"/>
      <c r="CX64" s="731"/>
      <c r="CY64" s="731"/>
      <c r="CZ64" s="731"/>
      <c r="DA64" s="732"/>
      <c r="DB64" s="730"/>
      <c r="DC64" s="731"/>
      <c r="DD64" s="731"/>
      <c r="DE64" s="731"/>
      <c r="DF64" s="732"/>
      <c r="DG64" s="730"/>
      <c r="DH64" s="731"/>
      <c r="DI64" s="731"/>
      <c r="DJ64" s="731"/>
      <c r="DK64" s="732"/>
      <c r="DL64" s="730"/>
      <c r="DM64" s="731"/>
      <c r="DN64" s="731"/>
      <c r="DO64" s="731"/>
      <c r="DP64" s="732"/>
      <c r="DQ64" s="730"/>
      <c r="DR64" s="731"/>
      <c r="DS64" s="731"/>
      <c r="DT64" s="731"/>
      <c r="DU64" s="732"/>
      <c r="DV64" s="733"/>
      <c r="DW64" s="734"/>
      <c r="DX64" s="734"/>
      <c r="DY64" s="734"/>
      <c r="DZ64" s="830"/>
      <c r="EA64" s="213"/>
    </row>
    <row r="65" spans="1:131" ht="26.25" customHeight="1" thickBot="1" x14ac:dyDescent="0.2">
      <c r="A65" s="215" t="s">
        <v>416</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24"/>
      <c r="BF65" s="224"/>
      <c r="BG65" s="224"/>
      <c r="BH65" s="224"/>
      <c r="BI65" s="224"/>
      <c r="BJ65" s="224"/>
      <c r="BK65" s="224"/>
      <c r="BL65" s="224"/>
      <c r="BM65" s="224"/>
      <c r="BN65" s="224"/>
      <c r="BO65" s="224"/>
      <c r="BP65" s="224"/>
      <c r="BQ65" s="221">
        <v>59</v>
      </c>
      <c r="BR65" s="222"/>
      <c r="BS65" s="733"/>
      <c r="BT65" s="734"/>
      <c r="BU65" s="734"/>
      <c r="BV65" s="734"/>
      <c r="BW65" s="734"/>
      <c r="BX65" s="734"/>
      <c r="BY65" s="734"/>
      <c r="BZ65" s="734"/>
      <c r="CA65" s="734"/>
      <c r="CB65" s="734"/>
      <c r="CC65" s="734"/>
      <c r="CD65" s="734"/>
      <c r="CE65" s="734"/>
      <c r="CF65" s="734"/>
      <c r="CG65" s="735"/>
      <c r="CH65" s="730"/>
      <c r="CI65" s="731"/>
      <c r="CJ65" s="731"/>
      <c r="CK65" s="731"/>
      <c r="CL65" s="732"/>
      <c r="CM65" s="730"/>
      <c r="CN65" s="731"/>
      <c r="CO65" s="731"/>
      <c r="CP65" s="731"/>
      <c r="CQ65" s="732"/>
      <c r="CR65" s="730"/>
      <c r="CS65" s="731"/>
      <c r="CT65" s="731"/>
      <c r="CU65" s="731"/>
      <c r="CV65" s="732"/>
      <c r="CW65" s="730"/>
      <c r="CX65" s="731"/>
      <c r="CY65" s="731"/>
      <c r="CZ65" s="731"/>
      <c r="DA65" s="732"/>
      <c r="DB65" s="730"/>
      <c r="DC65" s="731"/>
      <c r="DD65" s="731"/>
      <c r="DE65" s="731"/>
      <c r="DF65" s="732"/>
      <c r="DG65" s="730"/>
      <c r="DH65" s="731"/>
      <c r="DI65" s="731"/>
      <c r="DJ65" s="731"/>
      <c r="DK65" s="732"/>
      <c r="DL65" s="730"/>
      <c r="DM65" s="731"/>
      <c r="DN65" s="731"/>
      <c r="DO65" s="731"/>
      <c r="DP65" s="732"/>
      <c r="DQ65" s="730"/>
      <c r="DR65" s="731"/>
      <c r="DS65" s="731"/>
      <c r="DT65" s="731"/>
      <c r="DU65" s="732"/>
      <c r="DV65" s="733"/>
      <c r="DW65" s="734"/>
      <c r="DX65" s="734"/>
      <c r="DY65" s="734"/>
      <c r="DZ65" s="830"/>
      <c r="EA65" s="213"/>
    </row>
    <row r="66" spans="1:131" ht="26.25" customHeight="1" x14ac:dyDescent="0.15">
      <c r="A66" s="781" t="s">
        <v>417</v>
      </c>
      <c r="B66" s="782"/>
      <c r="C66" s="782"/>
      <c r="D66" s="782"/>
      <c r="E66" s="782"/>
      <c r="F66" s="782"/>
      <c r="G66" s="782"/>
      <c r="H66" s="782"/>
      <c r="I66" s="782"/>
      <c r="J66" s="782"/>
      <c r="K66" s="782"/>
      <c r="L66" s="782"/>
      <c r="M66" s="782"/>
      <c r="N66" s="782"/>
      <c r="O66" s="782"/>
      <c r="P66" s="783"/>
      <c r="Q66" s="787" t="s">
        <v>399</v>
      </c>
      <c r="R66" s="788"/>
      <c r="S66" s="788"/>
      <c r="T66" s="788"/>
      <c r="U66" s="789"/>
      <c r="V66" s="787" t="s">
        <v>418</v>
      </c>
      <c r="W66" s="788"/>
      <c r="X66" s="788"/>
      <c r="Y66" s="788"/>
      <c r="Z66" s="789"/>
      <c r="AA66" s="787" t="s">
        <v>419</v>
      </c>
      <c r="AB66" s="788"/>
      <c r="AC66" s="788"/>
      <c r="AD66" s="788"/>
      <c r="AE66" s="789"/>
      <c r="AF66" s="875" t="s">
        <v>420</v>
      </c>
      <c r="AG66" s="842"/>
      <c r="AH66" s="842"/>
      <c r="AI66" s="842"/>
      <c r="AJ66" s="876"/>
      <c r="AK66" s="787" t="s">
        <v>403</v>
      </c>
      <c r="AL66" s="782"/>
      <c r="AM66" s="782"/>
      <c r="AN66" s="782"/>
      <c r="AO66" s="783"/>
      <c r="AP66" s="787" t="s">
        <v>421</v>
      </c>
      <c r="AQ66" s="788"/>
      <c r="AR66" s="788"/>
      <c r="AS66" s="788"/>
      <c r="AT66" s="789"/>
      <c r="AU66" s="787" t="s">
        <v>422</v>
      </c>
      <c r="AV66" s="788"/>
      <c r="AW66" s="788"/>
      <c r="AX66" s="788"/>
      <c r="AY66" s="789"/>
      <c r="AZ66" s="787" t="s">
        <v>378</v>
      </c>
      <c r="BA66" s="788"/>
      <c r="BB66" s="788"/>
      <c r="BC66" s="788"/>
      <c r="BD66" s="794"/>
      <c r="BE66" s="224"/>
      <c r="BF66" s="224"/>
      <c r="BG66" s="224"/>
      <c r="BH66" s="224"/>
      <c r="BI66" s="224"/>
      <c r="BJ66" s="224"/>
      <c r="BK66" s="224"/>
      <c r="BL66" s="224"/>
      <c r="BM66" s="224"/>
      <c r="BN66" s="224"/>
      <c r="BO66" s="224"/>
      <c r="BP66" s="224"/>
      <c r="BQ66" s="221">
        <v>60</v>
      </c>
      <c r="BR66" s="226"/>
      <c r="BS66" s="880"/>
      <c r="BT66" s="881"/>
      <c r="BU66" s="881"/>
      <c r="BV66" s="881"/>
      <c r="BW66" s="881"/>
      <c r="BX66" s="881"/>
      <c r="BY66" s="881"/>
      <c r="BZ66" s="881"/>
      <c r="CA66" s="881"/>
      <c r="CB66" s="881"/>
      <c r="CC66" s="881"/>
      <c r="CD66" s="881"/>
      <c r="CE66" s="881"/>
      <c r="CF66" s="881"/>
      <c r="CG66" s="886"/>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213"/>
    </row>
    <row r="67" spans="1:131" ht="26.25" customHeight="1" thickBot="1" x14ac:dyDescent="0.2">
      <c r="A67" s="784"/>
      <c r="B67" s="785"/>
      <c r="C67" s="785"/>
      <c r="D67" s="785"/>
      <c r="E67" s="785"/>
      <c r="F67" s="785"/>
      <c r="G67" s="785"/>
      <c r="H67" s="785"/>
      <c r="I67" s="785"/>
      <c r="J67" s="785"/>
      <c r="K67" s="785"/>
      <c r="L67" s="785"/>
      <c r="M67" s="785"/>
      <c r="N67" s="785"/>
      <c r="O67" s="785"/>
      <c r="P67" s="786"/>
      <c r="Q67" s="790"/>
      <c r="R67" s="791"/>
      <c r="S67" s="791"/>
      <c r="T67" s="791"/>
      <c r="U67" s="792"/>
      <c r="V67" s="790"/>
      <c r="W67" s="791"/>
      <c r="X67" s="791"/>
      <c r="Y67" s="791"/>
      <c r="Z67" s="792"/>
      <c r="AA67" s="790"/>
      <c r="AB67" s="791"/>
      <c r="AC67" s="791"/>
      <c r="AD67" s="791"/>
      <c r="AE67" s="792"/>
      <c r="AF67" s="877"/>
      <c r="AG67" s="845"/>
      <c r="AH67" s="845"/>
      <c r="AI67" s="845"/>
      <c r="AJ67" s="878"/>
      <c r="AK67" s="879"/>
      <c r="AL67" s="785"/>
      <c r="AM67" s="785"/>
      <c r="AN67" s="785"/>
      <c r="AO67" s="786"/>
      <c r="AP67" s="790"/>
      <c r="AQ67" s="791"/>
      <c r="AR67" s="791"/>
      <c r="AS67" s="791"/>
      <c r="AT67" s="792"/>
      <c r="AU67" s="790"/>
      <c r="AV67" s="791"/>
      <c r="AW67" s="791"/>
      <c r="AX67" s="791"/>
      <c r="AY67" s="792"/>
      <c r="AZ67" s="790"/>
      <c r="BA67" s="791"/>
      <c r="BB67" s="791"/>
      <c r="BC67" s="791"/>
      <c r="BD67" s="796"/>
      <c r="BE67" s="224"/>
      <c r="BF67" s="224"/>
      <c r="BG67" s="224"/>
      <c r="BH67" s="224"/>
      <c r="BI67" s="224"/>
      <c r="BJ67" s="224"/>
      <c r="BK67" s="224"/>
      <c r="BL67" s="224"/>
      <c r="BM67" s="224"/>
      <c r="BN67" s="224"/>
      <c r="BO67" s="224"/>
      <c r="BP67" s="224"/>
      <c r="BQ67" s="221">
        <v>61</v>
      </c>
      <c r="BR67" s="226"/>
      <c r="BS67" s="880"/>
      <c r="BT67" s="881"/>
      <c r="BU67" s="881"/>
      <c r="BV67" s="881"/>
      <c r="BW67" s="881"/>
      <c r="BX67" s="881"/>
      <c r="BY67" s="881"/>
      <c r="BZ67" s="881"/>
      <c r="CA67" s="881"/>
      <c r="CB67" s="881"/>
      <c r="CC67" s="881"/>
      <c r="CD67" s="881"/>
      <c r="CE67" s="881"/>
      <c r="CF67" s="881"/>
      <c r="CG67" s="886"/>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213"/>
    </row>
    <row r="68" spans="1:131" ht="26.25" customHeight="1" thickTop="1" x14ac:dyDescent="0.15">
      <c r="A68" s="219">
        <v>1</v>
      </c>
      <c r="B68" s="737" t="s">
        <v>580</v>
      </c>
      <c r="C68" s="738"/>
      <c r="D68" s="738"/>
      <c r="E68" s="738"/>
      <c r="F68" s="738"/>
      <c r="G68" s="738"/>
      <c r="H68" s="738"/>
      <c r="I68" s="738"/>
      <c r="J68" s="738"/>
      <c r="K68" s="738"/>
      <c r="L68" s="738"/>
      <c r="M68" s="738"/>
      <c r="N68" s="738"/>
      <c r="O68" s="738"/>
      <c r="P68" s="739"/>
      <c r="Q68" s="740">
        <v>184</v>
      </c>
      <c r="R68" s="736"/>
      <c r="S68" s="736"/>
      <c r="T68" s="736"/>
      <c r="U68" s="736"/>
      <c r="V68" s="736">
        <v>167</v>
      </c>
      <c r="W68" s="736"/>
      <c r="X68" s="736"/>
      <c r="Y68" s="736"/>
      <c r="Z68" s="736"/>
      <c r="AA68" s="736">
        <v>17</v>
      </c>
      <c r="AB68" s="736"/>
      <c r="AC68" s="736"/>
      <c r="AD68" s="736"/>
      <c r="AE68" s="736"/>
      <c r="AF68" s="736">
        <v>17</v>
      </c>
      <c r="AG68" s="736"/>
      <c r="AH68" s="736"/>
      <c r="AI68" s="736"/>
      <c r="AJ68" s="736"/>
      <c r="AK68" s="736" t="s">
        <v>516</v>
      </c>
      <c r="AL68" s="736"/>
      <c r="AM68" s="736"/>
      <c r="AN68" s="736"/>
      <c r="AO68" s="736"/>
      <c r="AP68" s="736" t="s">
        <v>516</v>
      </c>
      <c r="AQ68" s="736"/>
      <c r="AR68" s="736"/>
      <c r="AS68" s="736"/>
      <c r="AT68" s="736"/>
      <c r="AU68" s="736" t="s">
        <v>516</v>
      </c>
      <c r="AV68" s="736"/>
      <c r="AW68" s="736"/>
      <c r="AX68" s="736"/>
      <c r="AY68" s="736"/>
      <c r="AZ68" s="887"/>
      <c r="BA68" s="887"/>
      <c r="BB68" s="887"/>
      <c r="BC68" s="887"/>
      <c r="BD68" s="888"/>
      <c r="BE68" s="224"/>
      <c r="BF68" s="224"/>
      <c r="BG68" s="224"/>
      <c r="BH68" s="224"/>
      <c r="BI68" s="224"/>
      <c r="BJ68" s="224"/>
      <c r="BK68" s="224"/>
      <c r="BL68" s="224"/>
      <c r="BM68" s="224"/>
      <c r="BN68" s="224"/>
      <c r="BO68" s="224"/>
      <c r="BP68" s="224"/>
      <c r="BQ68" s="221">
        <v>62</v>
      </c>
      <c r="BR68" s="226"/>
      <c r="BS68" s="880"/>
      <c r="BT68" s="881"/>
      <c r="BU68" s="881"/>
      <c r="BV68" s="881"/>
      <c r="BW68" s="881"/>
      <c r="BX68" s="881"/>
      <c r="BY68" s="881"/>
      <c r="BZ68" s="881"/>
      <c r="CA68" s="881"/>
      <c r="CB68" s="881"/>
      <c r="CC68" s="881"/>
      <c r="CD68" s="881"/>
      <c r="CE68" s="881"/>
      <c r="CF68" s="881"/>
      <c r="CG68" s="886"/>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213"/>
    </row>
    <row r="69" spans="1:131" ht="26.25" customHeight="1" x14ac:dyDescent="0.15">
      <c r="A69" s="221">
        <v>2</v>
      </c>
      <c r="B69" s="759" t="s">
        <v>581</v>
      </c>
      <c r="C69" s="760"/>
      <c r="D69" s="760"/>
      <c r="E69" s="760"/>
      <c r="F69" s="760"/>
      <c r="G69" s="760"/>
      <c r="H69" s="760"/>
      <c r="I69" s="760"/>
      <c r="J69" s="760"/>
      <c r="K69" s="760"/>
      <c r="L69" s="760"/>
      <c r="M69" s="760"/>
      <c r="N69" s="760"/>
      <c r="O69" s="760"/>
      <c r="P69" s="761"/>
      <c r="Q69" s="758">
        <v>96</v>
      </c>
      <c r="R69" s="753"/>
      <c r="S69" s="753"/>
      <c r="T69" s="753"/>
      <c r="U69" s="753"/>
      <c r="V69" s="753">
        <v>91</v>
      </c>
      <c r="W69" s="753"/>
      <c r="X69" s="753"/>
      <c r="Y69" s="753"/>
      <c r="Z69" s="753"/>
      <c r="AA69" s="753">
        <v>4</v>
      </c>
      <c r="AB69" s="753"/>
      <c r="AC69" s="753"/>
      <c r="AD69" s="753"/>
      <c r="AE69" s="753"/>
      <c r="AF69" s="753">
        <v>4</v>
      </c>
      <c r="AG69" s="753"/>
      <c r="AH69" s="753"/>
      <c r="AI69" s="753"/>
      <c r="AJ69" s="753"/>
      <c r="AK69" s="753">
        <v>3</v>
      </c>
      <c r="AL69" s="753"/>
      <c r="AM69" s="753"/>
      <c r="AN69" s="753"/>
      <c r="AO69" s="753"/>
      <c r="AP69" s="753" t="s">
        <v>516</v>
      </c>
      <c r="AQ69" s="753"/>
      <c r="AR69" s="753"/>
      <c r="AS69" s="753"/>
      <c r="AT69" s="753"/>
      <c r="AU69" s="753" t="s">
        <v>516</v>
      </c>
      <c r="AV69" s="753"/>
      <c r="AW69" s="753"/>
      <c r="AX69" s="753"/>
      <c r="AY69" s="753"/>
      <c r="AZ69" s="854"/>
      <c r="BA69" s="854"/>
      <c r="BB69" s="854"/>
      <c r="BC69" s="854"/>
      <c r="BD69" s="855"/>
      <c r="BE69" s="224"/>
      <c r="BF69" s="224"/>
      <c r="BG69" s="224"/>
      <c r="BH69" s="224"/>
      <c r="BI69" s="224"/>
      <c r="BJ69" s="224"/>
      <c r="BK69" s="224"/>
      <c r="BL69" s="224"/>
      <c r="BM69" s="224"/>
      <c r="BN69" s="224"/>
      <c r="BO69" s="224"/>
      <c r="BP69" s="224"/>
      <c r="BQ69" s="221">
        <v>63</v>
      </c>
      <c r="BR69" s="226"/>
      <c r="BS69" s="880"/>
      <c r="BT69" s="881"/>
      <c r="BU69" s="881"/>
      <c r="BV69" s="881"/>
      <c r="BW69" s="881"/>
      <c r="BX69" s="881"/>
      <c r="BY69" s="881"/>
      <c r="BZ69" s="881"/>
      <c r="CA69" s="881"/>
      <c r="CB69" s="881"/>
      <c r="CC69" s="881"/>
      <c r="CD69" s="881"/>
      <c r="CE69" s="881"/>
      <c r="CF69" s="881"/>
      <c r="CG69" s="886"/>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213"/>
    </row>
    <row r="70" spans="1:131" ht="26.25" customHeight="1" x14ac:dyDescent="0.15">
      <c r="A70" s="221">
        <v>3</v>
      </c>
      <c r="B70" s="759" t="s">
        <v>582</v>
      </c>
      <c r="C70" s="760"/>
      <c r="D70" s="760"/>
      <c r="E70" s="760"/>
      <c r="F70" s="760"/>
      <c r="G70" s="760"/>
      <c r="H70" s="760"/>
      <c r="I70" s="760"/>
      <c r="J70" s="760"/>
      <c r="K70" s="760"/>
      <c r="L70" s="760"/>
      <c r="M70" s="760"/>
      <c r="N70" s="760"/>
      <c r="O70" s="760"/>
      <c r="P70" s="761"/>
      <c r="Q70" s="758">
        <v>198</v>
      </c>
      <c r="R70" s="753"/>
      <c r="S70" s="753"/>
      <c r="T70" s="753"/>
      <c r="U70" s="753"/>
      <c r="V70" s="753">
        <v>162</v>
      </c>
      <c r="W70" s="753"/>
      <c r="X70" s="753"/>
      <c r="Y70" s="753"/>
      <c r="Z70" s="753"/>
      <c r="AA70" s="753">
        <v>36</v>
      </c>
      <c r="AB70" s="753"/>
      <c r="AC70" s="753"/>
      <c r="AD70" s="753"/>
      <c r="AE70" s="753"/>
      <c r="AF70" s="753">
        <v>36</v>
      </c>
      <c r="AG70" s="753"/>
      <c r="AH70" s="753"/>
      <c r="AI70" s="753"/>
      <c r="AJ70" s="753"/>
      <c r="AK70" s="753" t="s">
        <v>516</v>
      </c>
      <c r="AL70" s="753"/>
      <c r="AM70" s="753"/>
      <c r="AN70" s="753"/>
      <c r="AO70" s="753"/>
      <c r="AP70" s="753" t="s">
        <v>516</v>
      </c>
      <c r="AQ70" s="753"/>
      <c r="AR70" s="753"/>
      <c r="AS70" s="753"/>
      <c r="AT70" s="753"/>
      <c r="AU70" s="753" t="s">
        <v>516</v>
      </c>
      <c r="AV70" s="753"/>
      <c r="AW70" s="753"/>
      <c r="AX70" s="753"/>
      <c r="AY70" s="753"/>
      <c r="AZ70" s="854"/>
      <c r="BA70" s="854"/>
      <c r="BB70" s="854"/>
      <c r="BC70" s="854"/>
      <c r="BD70" s="855"/>
      <c r="BE70" s="224"/>
      <c r="BF70" s="224"/>
      <c r="BG70" s="224"/>
      <c r="BH70" s="224"/>
      <c r="BI70" s="224"/>
      <c r="BJ70" s="224"/>
      <c r="BK70" s="224"/>
      <c r="BL70" s="224"/>
      <c r="BM70" s="224"/>
      <c r="BN70" s="224"/>
      <c r="BO70" s="224"/>
      <c r="BP70" s="224"/>
      <c r="BQ70" s="221">
        <v>64</v>
      </c>
      <c r="BR70" s="226"/>
      <c r="BS70" s="880"/>
      <c r="BT70" s="881"/>
      <c r="BU70" s="881"/>
      <c r="BV70" s="881"/>
      <c r="BW70" s="881"/>
      <c r="BX70" s="881"/>
      <c r="BY70" s="881"/>
      <c r="BZ70" s="881"/>
      <c r="CA70" s="881"/>
      <c r="CB70" s="881"/>
      <c r="CC70" s="881"/>
      <c r="CD70" s="881"/>
      <c r="CE70" s="881"/>
      <c r="CF70" s="881"/>
      <c r="CG70" s="886"/>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213"/>
    </row>
    <row r="71" spans="1:131" ht="26.25" customHeight="1" x14ac:dyDescent="0.15">
      <c r="A71" s="221">
        <v>4</v>
      </c>
      <c r="B71" s="759" t="s">
        <v>583</v>
      </c>
      <c r="C71" s="760"/>
      <c r="D71" s="760"/>
      <c r="E71" s="760"/>
      <c r="F71" s="760"/>
      <c r="G71" s="760"/>
      <c r="H71" s="760"/>
      <c r="I71" s="760"/>
      <c r="J71" s="760"/>
      <c r="K71" s="760"/>
      <c r="L71" s="760"/>
      <c r="M71" s="760"/>
      <c r="N71" s="760"/>
      <c r="O71" s="760"/>
      <c r="P71" s="761"/>
      <c r="Q71" s="758">
        <v>3278</v>
      </c>
      <c r="R71" s="753"/>
      <c r="S71" s="753"/>
      <c r="T71" s="753"/>
      <c r="U71" s="753"/>
      <c r="V71" s="753">
        <v>3151</v>
      </c>
      <c r="W71" s="753"/>
      <c r="X71" s="753"/>
      <c r="Y71" s="753"/>
      <c r="Z71" s="753"/>
      <c r="AA71" s="753">
        <v>126</v>
      </c>
      <c r="AB71" s="753"/>
      <c r="AC71" s="753"/>
      <c r="AD71" s="753"/>
      <c r="AE71" s="753"/>
      <c r="AF71" s="753">
        <v>84</v>
      </c>
      <c r="AG71" s="753"/>
      <c r="AH71" s="753"/>
      <c r="AI71" s="753"/>
      <c r="AJ71" s="753"/>
      <c r="AK71" s="753">
        <v>82</v>
      </c>
      <c r="AL71" s="753"/>
      <c r="AM71" s="753"/>
      <c r="AN71" s="753"/>
      <c r="AO71" s="753"/>
      <c r="AP71" s="753">
        <v>2493</v>
      </c>
      <c r="AQ71" s="753"/>
      <c r="AR71" s="753"/>
      <c r="AS71" s="753"/>
      <c r="AT71" s="753"/>
      <c r="AU71" s="753">
        <v>2144</v>
      </c>
      <c r="AV71" s="753"/>
      <c r="AW71" s="753"/>
      <c r="AX71" s="753"/>
      <c r="AY71" s="753"/>
      <c r="AZ71" s="854"/>
      <c r="BA71" s="854"/>
      <c r="BB71" s="854"/>
      <c r="BC71" s="854"/>
      <c r="BD71" s="855"/>
      <c r="BE71" s="224"/>
      <c r="BF71" s="224"/>
      <c r="BG71" s="224"/>
      <c r="BH71" s="224"/>
      <c r="BI71" s="224"/>
      <c r="BJ71" s="224"/>
      <c r="BK71" s="224"/>
      <c r="BL71" s="224"/>
      <c r="BM71" s="224"/>
      <c r="BN71" s="224"/>
      <c r="BO71" s="224"/>
      <c r="BP71" s="224"/>
      <c r="BQ71" s="221">
        <v>65</v>
      </c>
      <c r="BR71" s="226"/>
      <c r="BS71" s="880"/>
      <c r="BT71" s="881"/>
      <c r="BU71" s="881"/>
      <c r="BV71" s="881"/>
      <c r="BW71" s="881"/>
      <c r="BX71" s="881"/>
      <c r="BY71" s="881"/>
      <c r="BZ71" s="881"/>
      <c r="CA71" s="881"/>
      <c r="CB71" s="881"/>
      <c r="CC71" s="881"/>
      <c r="CD71" s="881"/>
      <c r="CE71" s="881"/>
      <c r="CF71" s="881"/>
      <c r="CG71" s="886"/>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213"/>
    </row>
    <row r="72" spans="1:131" ht="26.25" customHeight="1" x14ac:dyDescent="0.15">
      <c r="A72" s="221">
        <v>5</v>
      </c>
      <c r="B72" s="759" t="s">
        <v>584</v>
      </c>
      <c r="C72" s="760"/>
      <c r="D72" s="760"/>
      <c r="E72" s="760"/>
      <c r="F72" s="760"/>
      <c r="G72" s="760"/>
      <c r="H72" s="760"/>
      <c r="I72" s="760"/>
      <c r="J72" s="760"/>
      <c r="K72" s="760"/>
      <c r="L72" s="760"/>
      <c r="M72" s="760"/>
      <c r="N72" s="760"/>
      <c r="O72" s="760"/>
      <c r="P72" s="761"/>
      <c r="Q72" s="758">
        <v>3785</v>
      </c>
      <c r="R72" s="753"/>
      <c r="S72" s="753"/>
      <c r="T72" s="753"/>
      <c r="U72" s="753"/>
      <c r="V72" s="753">
        <v>3240</v>
      </c>
      <c r="W72" s="753"/>
      <c r="X72" s="753"/>
      <c r="Y72" s="753"/>
      <c r="Z72" s="753"/>
      <c r="AA72" s="753">
        <v>545</v>
      </c>
      <c r="AB72" s="753"/>
      <c r="AC72" s="753"/>
      <c r="AD72" s="753"/>
      <c r="AE72" s="753"/>
      <c r="AF72" s="753">
        <v>454</v>
      </c>
      <c r="AG72" s="753"/>
      <c r="AH72" s="753"/>
      <c r="AI72" s="753"/>
      <c r="AJ72" s="753"/>
      <c r="AK72" s="753">
        <v>193</v>
      </c>
      <c r="AL72" s="753"/>
      <c r="AM72" s="753"/>
      <c r="AN72" s="753"/>
      <c r="AO72" s="753"/>
      <c r="AP72" s="753">
        <v>6114</v>
      </c>
      <c r="AQ72" s="753"/>
      <c r="AR72" s="753"/>
      <c r="AS72" s="753"/>
      <c r="AT72" s="753"/>
      <c r="AU72" s="753">
        <v>1748</v>
      </c>
      <c r="AV72" s="753"/>
      <c r="AW72" s="753"/>
      <c r="AX72" s="753"/>
      <c r="AY72" s="753"/>
      <c r="AZ72" s="854"/>
      <c r="BA72" s="854"/>
      <c r="BB72" s="854"/>
      <c r="BC72" s="854"/>
      <c r="BD72" s="855"/>
      <c r="BE72" s="224"/>
      <c r="BF72" s="224"/>
      <c r="BG72" s="224"/>
      <c r="BH72" s="224"/>
      <c r="BI72" s="224"/>
      <c r="BJ72" s="224"/>
      <c r="BK72" s="224"/>
      <c r="BL72" s="224"/>
      <c r="BM72" s="224"/>
      <c r="BN72" s="224"/>
      <c r="BO72" s="224"/>
      <c r="BP72" s="224"/>
      <c r="BQ72" s="221">
        <v>66</v>
      </c>
      <c r="BR72" s="226"/>
      <c r="BS72" s="880"/>
      <c r="BT72" s="881"/>
      <c r="BU72" s="881"/>
      <c r="BV72" s="881"/>
      <c r="BW72" s="881"/>
      <c r="BX72" s="881"/>
      <c r="BY72" s="881"/>
      <c r="BZ72" s="881"/>
      <c r="CA72" s="881"/>
      <c r="CB72" s="881"/>
      <c r="CC72" s="881"/>
      <c r="CD72" s="881"/>
      <c r="CE72" s="881"/>
      <c r="CF72" s="881"/>
      <c r="CG72" s="886"/>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213"/>
    </row>
    <row r="73" spans="1:131" ht="26.25" customHeight="1" x14ac:dyDescent="0.15">
      <c r="A73" s="221">
        <v>6</v>
      </c>
      <c r="B73" s="759" t="s">
        <v>585</v>
      </c>
      <c r="C73" s="760"/>
      <c r="D73" s="760"/>
      <c r="E73" s="760"/>
      <c r="F73" s="760"/>
      <c r="G73" s="760"/>
      <c r="H73" s="760"/>
      <c r="I73" s="760"/>
      <c r="J73" s="760"/>
      <c r="K73" s="760"/>
      <c r="L73" s="760"/>
      <c r="M73" s="760"/>
      <c r="N73" s="760"/>
      <c r="O73" s="760"/>
      <c r="P73" s="761"/>
      <c r="Q73" s="758">
        <v>2832</v>
      </c>
      <c r="R73" s="753"/>
      <c r="S73" s="753"/>
      <c r="T73" s="753"/>
      <c r="U73" s="753"/>
      <c r="V73" s="753">
        <v>2585</v>
      </c>
      <c r="W73" s="753"/>
      <c r="X73" s="753"/>
      <c r="Y73" s="753"/>
      <c r="Z73" s="753"/>
      <c r="AA73" s="753">
        <v>247</v>
      </c>
      <c r="AB73" s="753"/>
      <c r="AC73" s="753"/>
      <c r="AD73" s="753"/>
      <c r="AE73" s="753"/>
      <c r="AF73" s="753">
        <v>145</v>
      </c>
      <c r="AG73" s="753"/>
      <c r="AH73" s="753"/>
      <c r="AI73" s="753"/>
      <c r="AJ73" s="753"/>
      <c r="AK73" s="753" t="s">
        <v>516</v>
      </c>
      <c r="AL73" s="753"/>
      <c r="AM73" s="753"/>
      <c r="AN73" s="753"/>
      <c r="AO73" s="753"/>
      <c r="AP73" s="753">
        <v>9628</v>
      </c>
      <c r="AQ73" s="753"/>
      <c r="AR73" s="753"/>
      <c r="AS73" s="753"/>
      <c r="AT73" s="753"/>
      <c r="AU73" s="753" t="s">
        <v>516</v>
      </c>
      <c r="AV73" s="753"/>
      <c r="AW73" s="753"/>
      <c r="AX73" s="753"/>
      <c r="AY73" s="753"/>
      <c r="AZ73" s="854"/>
      <c r="BA73" s="854"/>
      <c r="BB73" s="854"/>
      <c r="BC73" s="854"/>
      <c r="BD73" s="855"/>
      <c r="BE73" s="224"/>
      <c r="BF73" s="224"/>
      <c r="BG73" s="224"/>
      <c r="BH73" s="224"/>
      <c r="BI73" s="224"/>
      <c r="BJ73" s="224"/>
      <c r="BK73" s="224"/>
      <c r="BL73" s="224"/>
      <c r="BM73" s="224"/>
      <c r="BN73" s="224"/>
      <c r="BO73" s="224"/>
      <c r="BP73" s="224"/>
      <c r="BQ73" s="221">
        <v>67</v>
      </c>
      <c r="BR73" s="226"/>
      <c r="BS73" s="880"/>
      <c r="BT73" s="881"/>
      <c r="BU73" s="881"/>
      <c r="BV73" s="881"/>
      <c r="BW73" s="881"/>
      <c r="BX73" s="881"/>
      <c r="BY73" s="881"/>
      <c r="BZ73" s="881"/>
      <c r="CA73" s="881"/>
      <c r="CB73" s="881"/>
      <c r="CC73" s="881"/>
      <c r="CD73" s="881"/>
      <c r="CE73" s="881"/>
      <c r="CF73" s="881"/>
      <c r="CG73" s="886"/>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213"/>
    </row>
    <row r="74" spans="1:131" ht="26.25" customHeight="1" x14ac:dyDescent="0.15">
      <c r="A74" s="221">
        <v>7</v>
      </c>
      <c r="B74" s="759" t="s">
        <v>586</v>
      </c>
      <c r="C74" s="760"/>
      <c r="D74" s="760"/>
      <c r="E74" s="760"/>
      <c r="F74" s="760"/>
      <c r="G74" s="760"/>
      <c r="H74" s="760"/>
      <c r="I74" s="760"/>
      <c r="J74" s="760"/>
      <c r="K74" s="760"/>
      <c r="L74" s="760"/>
      <c r="M74" s="760"/>
      <c r="N74" s="760"/>
      <c r="O74" s="760"/>
      <c r="P74" s="761"/>
      <c r="Q74" s="758">
        <v>307</v>
      </c>
      <c r="R74" s="753"/>
      <c r="S74" s="753"/>
      <c r="T74" s="753"/>
      <c r="U74" s="753"/>
      <c r="V74" s="753">
        <v>287</v>
      </c>
      <c r="W74" s="753"/>
      <c r="X74" s="753"/>
      <c r="Y74" s="753"/>
      <c r="Z74" s="753"/>
      <c r="AA74" s="753">
        <v>20</v>
      </c>
      <c r="AB74" s="753"/>
      <c r="AC74" s="753"/>
      <c r="AD74" s="753"/>
      <c r="AE74" s="753"/>
      <c r="AF74" s="753">
        <v>20</v>
      </c>
      <c r="AG74" s="753"/>
      <c r="AH74" s="753"/>
      <c r="AI74" s="753"/>
      <c r="AJ74" s="753"/>
      <c r="AK74" s="753" t="s">
        <v>516</v>
      </c>
      <c r="AL74" s="753"/>
      <c r="AM74" s="753"/>
      <c r="AN74" s="753"/>
      <c r="AO74" s="753"/>
      <c r="AP74" s="753" t="s">
        <v>516</v>
      </c>
      <c r="AQ74" s="753"/>
      <c r="AR74" s="753"/>
      <c r="AS74" s="753"/>
      <c r="AT74" s="753"/>
      <c r="AU74" s="753" t="s">
        <v>516</v>
      </c>
      <c r="AV74" s="753"/>
      <c r="AW74" s="753"/>
      <c r="AX74" s="753"/>
      <c r="AY74" s="753"/>
      <c r="AZ74" s="854"/>
      <c r="BA74" s="854"/>
      <c r="BB74" s="854"/>
      <c r="BC74" s="854"/>
      <c r="BD74" s="855"/>
      <c r="BE74" s="224"/>
      <c r="BF74" s="224"/>
      <c r="BG74" s="224"/>
      <c r="BH74" s="224"/>
      <c r="BI74" s="224"/>
      <c r="BJ74" s="224"/>
      <c r="BK74" s="224"/>
      <c r="BL74" s="224"/>
      <c r="BM74" s="224"/>
      <c r="BN74" s="224"/>
      <c r="BO74" s="224"/>
      <c r="BP74" s="224"/>
      <c r="BQ74" s="221">
        <v>68</v>
      </c>
      <c r="BR74" s="226"/>
      <c r="BS74" s="880"/>
      <c r="BT74" s="881"/>
      <c r="BU74" s="881"/>
      <c r="BV74" s="881"/>
      <c r="BW74" s="881"/>
      <c r="BX74" s="881"/>
      <c r="BY74" s="881"/>
      <c r="BZ74" s="881"/>
      <c r="CA74" s="881"/>
      <c r="CB74" s="881"/>
      <c r="CC74" s="881"/>
      <c r="CD74" s="881"/>
      <c r="CE74" s="881"/>
      <c r="CF74" s="881"/>
      <c r="CG74" s="886"/>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213"/>
    </row>
    <row r="75" spans="1:131" ht="26.25" customHeight="1" x14ac:dyDescent="0.15">
      <c r="A75" s="221">
        <v>8</v>
      </c>
      <c r="B75" s="759" t="s">
        <v>587</v>
      </c>
      <c r="C75" s="760"/>
      <c r="D75" s="760"/>
      <c r="E75" s="760"/>
      <c r="F75" s="760"/>
      <c r="G75" s="760"/>
      <c r="H75" s="760"/>
      <c r="I75" s="760"/>
      <c r="J75" s="760"/>
      <c r="K75" s="760"/>
      <c r="L75" s="760"/>
      <c r="M75" s="760"/>
      <c r="N75" s="760"/>
      <c r="O75" s="760"/>
      <c r="P75" s="761"/>
      <c r="Q75" s="889">
        <v>147909</v>
      </c>
      <c r="R75" s="890"/>
      <c r="S75" s="890"/>
      <c r="T75" s="890"/>
      <c r="U75" s="752"/>
      <c r="V75" s="891">
        <v>147390</v>
      </c>
      <c r="W75" s="890"/>
      <c r="X75" s="890"/>
      <c r="Y75" s="890"/>
      <c r="Z75" s="752"/>
      <c r="AA75" s="891">
        <v>519</v>
      </c>
      <c r="AB75" s="890"/>
      <c r="AC75" s="890"/>
      <c r="AD75" s="890"/>
      <c r="AE75" s="752"/>
      <c r="AF75" s="891">
        <v>518</v>
      </c>
      <c r="AG75" s="890"/>
      <c r="AH75" s="890"/>
      <c r="AI75" s="890"/>
      <c r="AJ75" s="752"/>
      <c r="AK75" s="891">
        <v>1057</v>
      </c>
      <c r="AL75" s="890"/>
      <c r="AM75" s="890"/>
      <c r="AN75" s="890"/>
      <c r="AO75" s="752"/>
      <c r="AP75" s="891" t="s">
        <v>516</v>
      </c>
      <c r="AQ75" s="890"/>
      <c r="AR75" s="890"/>
      <c r="AS75" s="890"/>
      <c r="AT75" s="752"/>
      <c r="AU75" s="891" t="s">
        <v>516</v>
      </c>
      <c r="AV75" s="890"/>
      <c r="AW75" s="890"/>
      <c r="AX75" s="890"/>
      <c r="AY75" s="752"/>
      <c r="AZ75" s="854"/>
      <c r="BA75" s="854"/>
      <c r="BB75" s="854"/>
      <c r="BC75" s="854"/>
      <c r="BD75" s="855"/>
      <c r="BE75" s="224"/>
      <c r="BF75" s="224"/>
      <c r="BG75" s="224"/>
      <c r="BH75" s="224"/>
      <c r="BI75" s="224"/>
      <c r="BJ75" s="224"/>
      <c r="BK75" s="224"/>
      <c r="BL75" s="224"/>
      <c r="BM75" s="224"/>
      <c r="BN75" s="224"/>
      <c r="BO75" s="224"/>
      <c r="BP75" s="224"/>
      <c r="BQ75" s="221">
        <v>69</v>
      </c>
      <c r="BR75" s="226"/>
      <c r="BS75" s="880"/>
      <c r="BT75" s="881"/>
      <c r="BU75" s="881"/>
      <c r="BV75" s="881"/>
      <c r="BW75" s="881"/>
      <c r="BX75" s="881"/>
      <c r="BY75" s="881"/>
      <c r="BZ75" s="881"/>
      <c r="CA75" s="881"/>
      <c r="CB75" s="881"/>
      <c r="CC75" s="881"/>
      <c r="CD75" s="881"/>
      <c r="CE75" s="881"/>
      <c r="CF75" s="881"/>
      <c r="CG75" s="886"/>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213"/>
    </row>
    <row r="76" spans="1:131" ht="26.25" customHeight="1" x14ac:dyDescent="0.15">
      <c r="A76" s="221">
        <v>9</v>
      </c>
      <c r="B76" s="759"/>
      <c r="C76" s="760"/>
      <c r="D76" s="760"/>
      <c r="E76" s="760"/>
      <c r="F76" s="760"/>
      <c r="G76" s="760"/>
      <c r="H76" s="760"/>
      <c r="I76" s="760"/>
      <c r="J76" s="760"/>
      <c r="K76" s="760"/>
      <c r="L76" s="760"/>
      <c r="M76" s="760"/>
      <c r="N76" s="760"/>
      <c r="O76" s="760"/>
      <c r="P76" s="761"/>
      <c r="Q76" s="889"/>
      <c r="R76" s="890"/>
      <c r="S76" s="890"/>
      <c r="T76" s="890"/>
      <c r="U76" s="752"/>
      <c r="V76" s="891"/>
      <c r="W76" s="890"/>
      <c r="X76" s="890"/>
      <c r="Y76" s="890"/>
      <c r="Z76" s="752"/>
      <c r="AA76" s="891"/>
      <c r="AB76" s="890"/>
      <c r="AC76" s="890"/>
      <c r="AD76" s="890"/>
      <c r="AE76" s="752"/>
      <c r="AF76" s="891"/>
      <c r="AG76" s="890"/>
      <c r="AH76" s="890"/>
      <c r="AI76" s="890"/>
      <c r="AJ76" s="752"/>
      <c r="AK76" s="891"/>
      <c r="AL76" s="890"/>
      <c r="AM76" s="890"/>
      <c r="AN76" s="890"/>
      <c r="AO76" s="752"/>
      <c r="AP76" s="891"/>
      <c r="AQ76" s="890"/>
      <c r="AR76" s="890"/>
      <c r="AS76" s="890"/>
      <c r="AT76" s="752"/>
      <c r="AU76" s="891"/>
      <c r="AV76" s="890"/>
      <c r="AW76" s="890"/>
      <c r="AX76" s="890"/>
      <c r="AY76" s="752"/>
      <c r="AZ76" s="854"/>
      <c r="BA76" s="854"/>
      <c r="BB76" s="854"/>
      <c r="BC76" s="854"/>
      <c r="BD76" s="855"/>
      <c r="BE76" s="224"/>
      <c r="BF76" s="224"/>
      <c r="BG76" s="224"/>
      <c r="BH76" s="224"/>
      <c r="BI76" s="224"/>
      <c r="BJ76" s="224"/>
      <c r="BK76" s="224"/>
      <c r="BL76" s="224"/>
      <c r="BM76" s="224"/>
      <c r="BN76" s="224"/>
      <c r="BO76" s="224"/>
      <c r="BP76" s="224"/>
      <c r="BQ76" s="221">
        <v>70</v>
      </c>
      <c r="BR76" s="226"/>
      <c r="BS76" s="880"/>
      <c r="BT76" s="881"/>
      <c r="BU76" s="881"/>
      <c r="BV76" s="881"/>
      <c r="BW76" s="881"/>
      <c r="BX76" s="881"/>
      <c r="BY76" s="881"/>
      <c r="BZ76" s="881"/>
      <c r="CA76" s="881"/>
      <c r="CB76" s="881"/>
      <c r="CC76" s="881"/>
      <c r="CD76" s="881"/>
      <c r="CE76" s="881"/>
      <c r="CF76" s="881"/>
      <c r="CG76" s="886"/>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213"/>
    </row>
    <row r="77" spans="1:131" ht="26.25" customHeight="1" x14ac:dyDescent="0.15">
      <c r="A77" s="221">
        <v>10</v>
      </c>
      <c r="B77" s="759"/>
      <c r="C77" s="760"/>
      <c r="D77" s="760"/>
      <c r="E77" s="760"/>
      <c r="F77" s="760"/>
      <c r="G77" s="760"/>
      <c r="H77" s="760"/>
      <c r="I77" s="760"/>
      <c r="J77" s="760"/>
      <c r="K77" s="760"/>
      <c r="L77" s="760"/>
      <c r="M77" s="760"/>
      <c r="N77" s="760"/>
      <c r="O77" s="760"/>
      <c r="P77" s="761"/>
      <c r="Q77" s="889"/>
      <c r="R77" s="890"/>
      <c r="S77" s="890"/>
      <c r="T77" s="890"/>
      <c r="U77" s="752"/>
      <c r="V77" s="891"/>
      <c r="W77" s="890"/>
      <c r="X77" s="890"/>
      <c r="Y77" s="890"/>
      <c r="Z77" s="752"/>
      <c r="AA77" s="891"/>
      <c r="AB77" s="890"/>
      <c r="AC77" s="890"/>
      <c r="AD77" s="890"/>
      <c r="AE77" s="752"/>
      <c r="AF77" s="891"/>
      <c r="AG77" s="890"/>
      <c r="AH77" s="890"/>
      <c r="AI77" s="890"/>
      <c r="AJ77" s="752"/>
      <c r="AK77" s="891"/>
      <c r="AL77" s="890"/>
      <c r="AM77" s="890"/>
      <c r="AN77" s="890"/>
      <c r="AO77" s="752"/>
      <c r="AP77" s="891"/>
      <c r="AQ77" s="890"/>
      <c r="AR77" s="890"/>
      <c r="AS77" s="890"/>
      <c r="AT77" s="752"/>
      <c r="AU77" s="891"/>
      <c r="AV77" s="890"/>
      <c r="AW77" s="890"/>
      <c r="AX77" s="890"/>
      <c r="AY77" s="752"/>
      <c r="AZ77" s="854"/>
      <c r="BA77" s="854"/>
      <c r="BB77" s="854"/>
      <c r="BC77" s="854"/>
      <c r="BD77" s="855"/>
      <c r="BE77" s="224"/>
      <c r="BF77" s="224"/>
      <c r="BG77" s="224"/>
      <c r="BH77" s="224"/>
      <c r="BI77" s="224"/>
      <c r="BJ77" s="224"/>
      <c r="BK77" s="224"/>
      <c r="BL77" s="224"/>
      <c r="BM77" s="224"/>
      <c r="BN77" s="224"/>
      <c r="BO77" s="224"/>
      <c r="BP77" s="224"/>
      <c r="BQ77" s="221">
        <v>71</v>
      </c>
      <c r="BR77" s="226"/>
      <c r="BS77" s="880"/>
      <c r="BT77" s="881"/>
      <c r="BU77" s="881"/>
      <c r="BV77" s="881"/>
      <c r="BW77" s="881"/>
      <c r="BX77" s="881"/>
      <c r="BY77" s="881"/>
      <c r="BZ77" s="881"/>
      <c r="CA77" s="881"/>
      <c r="CB77" s="881"/>
      <c r="CC77" s="881"/>
      <c r="CD77" s="881"/>
      <c r="CE77" s="881"/>
      <c r="CF77" s="881"/>
      <c r="CG77" s="886"/>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213"/>
    </row>
    <row r="78" spans="1:131" ht="26.25" customHeight="1" x14ac:dyDescent="0.15">
      <c r="A78" s="221">
        <v>11</v>
      </c>
      <c r="B78" s="759"/>
      <c r="C78" s="760"/>
      <c r="D78" s="760"/>
      <c r="E78" s="760"/>
      <c r="F78" s="760"/>
      <c r="G78" s="760"/>
      <c r="H78" s="760"/>
      <c r="I78" s="760"/>
      <c r="J78" s="760"/>
      <c r="K78" s="760"/>
      <c r="L78" s="760"/>
      <c r="M78" s="760"/>
      <c r="N78" s="760"/>
      <c r="O78" s="760"/>
      <c r="P78" s="761"/>
      <c r="Q78" s="758"/>
      <c r="R78" s="753"/>
      <c r="S78" s="753"/>
      <c r="T78" s="753"/>
      <c r="U78" s="753"/>
      <c r="V78" s="753"/>
      <c r="W78" s="753"/>
      <c r="X78" s="753"/>
      <c r="Y78" s="753"/>
      <c r="Z78" s="753"/>
      <c r="AA78" s="753"/>
      <c r="AB78" s="753"/>
      <c r="AC78" s="753"/>
      <c r="AD78" s="753"/>
      <c r="AE78" s="753"/>
      <c r="AF78" s="753"/>
      <c r="AG78" s="753"/>
      <c r="AH78" s="753"/>
      <c r="AI78" s="753"/>
      <c r="AJ78" s="753"/>
      <c r="AK78" s="753"/>
      <c r="AL78" s="753"/>
      <c r="AM78" s="753"/>
      <c r="AN78" s="753"/>
      <c r="AO78" s="753"/>
      <c r="AP78" s="753"/>
      <c r="AQ78" s="753"/>
      <c r="AR78" s="753"/>
      <c r="AS78" s="753"/>
      <c r="AT78" s="753"/>
      <c r="AU78" s="753"/>
      <c r="AV78" s="753"/>
      <c r="AW78" s="753"/>
      <c r="AX78" s="753"/>
      <c r="AY78" s="753"/>
      <c r="AZ78" s="854"/>
      <c r="BA78" s="854"/>
      <c r="BB78" s="854"/>
      <c r="BC78" s="854"/>
      <c r="BD78" s="855"/>
      <c r="BE78" s="224"/>
      <c r="BF78" s="224"/>
      <c r="BG78" s="224"/>
      <c r="BH78" s="224"/>
      <c r="BI78" s="224"/>
      <c r="BJ78" s="213"/>
      <c r="BK78" s="213"/>
      <c r="BL78" s="213"/>
      <c r="BM78" s="213"/>
      <c r="BN78" s="213"/>
      <c r="BO78" s="224"/>
      <c r="BP78" s="224"/>
      <c r="BQ78" s="221">
        <v>72</v>
      </c>
      <c r="BR78" s="226"/>
      <c r="BS78" s="880"/>
      <c r="BT78" s="881"/>
      <c r="BU78" s="881"/>
      <c r="BV78" s="881"/>
      <c r="BW78" s="881"/>
      <c r="BX78" s="881"/>
      <c r="BY78" s="881"/>
      <c r="BZ78" s="881"/>
      <c r="CA78" s="881"/>
      <c r="CB78" s="881"/>
      <c r="CC78" s="881"/>
      <c r="CD78" s="881"/>
      <c r="CE78" s="881"/>
      <c r="CF78" s="881"/>
      <c r="CG78" s="886"/>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213"/>
    </row>
    <row r="79" spans="1:131" ht="26.25" customHeight="1" x14ac:dyDescent="0.15">
      <c r="A79" s="221">
        <v>12</v>
      </c>
      <c r="B79" s="759"/>
      <c r="C79" s="760"/>
      <c r="D79" s="760"/>
      <c r="E79" s="760"/>
      <c r="F79" s="760"/>
      <c r="G79" s="760"/>
      <c r="H79" s="760"/>
      <c r="I79" s="760"/>
      <c r="J79" s="760"/>
      <c r="K79" s="760"/>
      <c r="L79" s="760"/>
      <c r="M79" s="760"/>
      <c r="N79" s="760"/>
      <c r="O79" s="760"/>
      <c r="P79" s="761"/>
      <c r="Q79" s="758"/>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3"/>
      <c r="AP79" s="753"/>
      <c r="AQ79" s="753"/>
      <c r="AR79" s="753"/>
      <c r="AS79" s="753"/>
      <c r="AT79" s="753"/>
      <c r="AU79" s="753"/>
      <c r="AV79" s="753"/>
      <c r="AW79" s="753"/>
      <c r="AX79" s="753"/>
      <c r="AY79" s="753"/>
      <c r="AZ79" s="854"/>
      <c r="BA79" s="854"/>
      <c r="BB79" s="854"/>
      <c r="BC79" s="854"/>
      <c r="BD79" s="855"/>
      <c r="BE79" s="224"/>
      <c r="BF79" s="224"/>
      <c r="BG79" s="224"/>
      <c r="BH79" s="224"/>
      <c r="BI79" s="224"/>
      <c r="BJ79" s="213"/>
      <c r="BK79" s="213"/>
      <c r="BL79" s="213"/>
      <c r="BM79" s="213"/>
      <c r="BN79" s="213"/>
      <c r="BO79" s="224"/>
      <c r="BP79" s="224"/>
      <c r="BQ79" s="221">
        <v>73</v>
      </c>
      <c r="BR79" s="226"/>
      <c r="BS79" s="880"/>
      <c r="BT79" s="881"/>
      <c r="BU79" s="881"/>
      <c r="BV79" s="881"/>
      <c r="BW79" s="881"/>
      <c r="BX79" s="881"/>
      <c r="BY79" s="881"/>
      <c r="BZ79" s="881"/>
      <c r="CA79" s="881"/>
      <c r="CB79" s="881"/>
      <c r="CC79" s="881"/>
      <c r="CD79" s="881"/>
      <c r="CE79" s="881"/>
      <c r="CF79" s="881"/>
      <c r="CG79" s="886"/>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213"/>
    </row>
    <row r="80" spans="1:131" ht="26.25" customHeight="1" x14ac:dyDescent="0.15">
      <c r="A80" s="221">
        <v>13</v>
      </c>
      <c r="B80" s="759"/>
      <c r="C80" s="760"/>
      <c r="D80" s="760"/>
      <c r="E80" s="760"/>
      <c r="F80" s="760"/>
      <c r="G80" s="760"/>
      <c r="H80" s="760"/>
      <c r="I80" s="760"/>
      <c r="J80" s="760"/>
      <c r="K80" s="760"/>
      <c r="L80" s="760"/>
      <c r="M80" s="760"/>
      <c r="N80" s="760"/>
      <c r="O80" s="760"/>
      <c r="P80" s="761"/>
      <c r="Q80" s="758"/>
      <c r="R80" s="753"/>
      <c r="S80" s="753"/>
      <c r="T80" s="753"/>
      <c r="U80" s="753"/>
      <c r="V80" s="753"/>
      <c r="W80" s="753"/>
      <c r="X80" s="753"/>
      <c r="Y80" s="753"/>
      <c r="Z80" s="753"/>
      <c r="AA80" s="753"/>
      <c r="AB80" s="753"/>
      <c r="AC80" s="753"/>
      <c r="AD80" s="753"/>
      <c r="AE80" s="753"/>
      <c r="AF80" s="753"/>
      <c r="AG80" s="753"/>
      <c r="AH80" s="753"/>
      <c r="AI80" s="753"/>
      <c r="AJ80" s="753"/>
      <c r="AK80" s="753"/>
      <c r="AL80" s="753"/>
      <c r="AM80" s="753"/>
      <c r="AN80" s="753"/>
      <c r="AO80" s="753"/>
      <c r="AP80" s="753"/>
      <c r="AQ80" s="753"/>
      <c r="AR80" s="753"/>
      <c r="AS80" s="753"/>
      <c r="AT80" s="753"/>
      <c r="AU80" s="753"/>
      <c r="AV80" s="753"/>
      <c r="AW80" s="753"/>
      <c r="AX80" s="753"/>
      <c r="AY80" s="753"/>
      <c r="AZ80" s="854"/>
      <c r="BA80" s="854"/>
      <c r="BB80" s="854"/>
      <c r="BC80" s="854"/>
      <c r="BD80" s="855"/>
      <c r="BE80" s="224"/>
      <c r="BF80" s="224"/>
      <c r="BG80" s="224"/>
      <c r="BH80" s="224"/>
      <c r="BI80" s="224"/>
      <c r="BJ80" s="224"/>
      <c r="BK80" s="224"/>
      <c r="BL80" s="224"/>
      <c r="BM80" s="224"/>
      <c r="BN80" s="224"/>
      <c r="BO80" s="224"/>
      <c r="BP80" s="224"/>
      <c r="BQ80" s="221">
        <v>74</v>
      </c>
      <c r="BR80" s="226"/>
      <c r="BS80" s="880"/>
      <c r="BT80" s="881"/>
      <c r="BU80" s="881"/>
      <c r="BV80" s="881"/>
      <c r="BW80" s="881"/>
      <c r="BX80" s="881"/>
      <c r="BY80" s="881"/>
      <c r="BZ80" s="881"/>
      <c r="CA80" s="881"/>
      <c r="CB80" s="881"/>
      <c r="CC80" s="881"/>
      <c r="CD80" s="881"/>
      <c r="CE80" s="881"/>
      <c r="CF80" s="881"/>
      <c r="CG80" s="886"/>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213"/>
    </row>
    <row r="81" spans="1:131" ht="26.25" customHeight="1" x14ac:dyDescent="0.15">
      <c r="A81" s="221">
        <v>14</v>
      </c>
      <c r="B81" s="759"/>
      <c r="C81" s="760"/>
      <c r="D81" s="760"/>
      <c r="E81" s="760"/>
      <c r="F81" s="760"/>
      <c r="G81" s="760"/>
      <c r="H81" s="760"/>
      <c r="I81" s="760"/>
      <c r="J81" s="760"/>
      <c r="K81" s="760"/>
      <c r="L81" s="760"/>
      <c r="M81" s="760"/>
      <c r="N81" s="760"/>
      <c r="O81" s="760"/>
      <c r="P81" s="761"/>
      <c r="Q81" s="758"/>
      <c r="R81" s="753"/>
      <c r="S81" s="753"/>
      <c r="T81" s="753"/>
      <c r="U81" s="753"/>
      <c r="V81" s="753"/>
      <c r="W81" s="753"/>
      <c r="X81" s="753"/>
      <c r="Y81" s="753"/>
      <c r="Z81" s="753"/>
      <c r="AA81" s="753"/>
      <c r="AB81" s="753"/>
      <c r="AC81" s="753"/>
      <c r="AD81" s="753"/>
      <c r="AE81" s="753"/>
      <c r="AF81" s="753"/>
      <c r="AG81" s="753"/>
      <c r="AH81" s="753"/>
      <c r="AI81" s="753"/>
      <c r="AJ81" s="753"/>
      <c r="AK81" s="753"/>
      <c r="AL81" s="753"/>
      <c r="AM81" s="753"/>
      <c r="AN81" s="753"/>
      <c r="AO81" s="753"/>
      <c r="AP81" s="753"/>
      <c r="AQ81" s="753"/>
      <c r="AR81" s="753"/>
      <c r="AS81" s="753"/>
      <c r="AT81" s="753"/>
      <c r="AU81" s="753"/>
      <c r="AV81" s="753"/>
      <c r="AW81" s="753"/>
      <c r="AX81" s="753"/>
      <c r="AY81" s="753"/>
      <c r="AZ81" s="854"/>
      <c r="BA81" s="854"/>
      <c r="BB81" s="854"/>
      <c r="BC81" s="854"/>
      <c r="BD81" s="855"/>
      <c r="BE81" s="224"/>
      <c r="BF81" s="224"/>
      <c r="BG81" s="224"/>
      <c r="BH81" s="224"/>
      <c r="BI81" s="224"/>
      <c r="BJ81" s="224"/>
      <c r="BK81" s="224"/>
      <c r="BL81" s="224"/>
      <c r="BM81" s="224"/>
      <c r="BN81" s="224"/>
      <c r="BO81" s="224"/>
      <c r="BP81" s="224"/>
      <c r="BQ81" s="221">
        <v>75</v>
      </c>
      <c r="BR81" s="226"/>
      <c r="BS81" s="880"/>
      <c r="BT81" s="881"/>
      <c r="BU81" s="881"/>
      <c r="BV81" s="881"/>
      <c r="BW81" s="881"/>
      <c r="BX81" s="881"/>
      <c r="BY81" s="881"/>
      <c r="BZ81" s="881"/>
      <c r="CA81" s="881"/>
      <c r="CB81" s="881"/>
      <c r="CC81" s="881"/>
      <c r="CD81" s="881"/>
      <c r="CE81" s="881"/>
      <c r="CF81" s="881"/>
      <c r="CG81" s="886"/>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213"/>
    </row>
    <row r="82" spans="1:131" ht="26.25" customHeight="1" x14ac:dyDescent="0.15">
      <c r="A82" s="221">
        <v>15</v>
      </c>
      <c r="B82" s="759"/>
      <c r="C82" s="760"/>
      <c r="D82" s="760"/>
      <c r="E82" s="760"/>
      <c r="F82" s="760"/>
      <c r="G82" s="760"/>
      <c r="H82" s="760"/>
      <c r="I82" s="760"/>
      <c r="J82" s="760"/>
      <c r="K82" s="760"/>
      <c r="L82" s="760"/>
      <c r="M82" s="760"/>
      <c r="N82" s="760"/>
      <c r="O82" s="760"/>
      <c r="P82" s="761"/>
      <c r="Q82" s="758"/>
      <c r="R82" s="753"/>
      <c r="S82" s="753"/>
      <c r="T82" s="753"/>
      <c r="U82" s="753"/>
      <c r="V82" s="753"/>
      <c r="W82" s="753"/>
      <c r="X82" s="753"/>
      <c r="Y82" s="753"/>
      <c r="Z82" s="753"/>
      <c r="AA82" s="753"/>
      <c r="AB82" s="753"/>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53"/>
      <c r="AY82" s="753"/>
      <c r="AZ82" s="854"/>
      <c r="BA82" s="854"/>
      <c r="BB82" s="854"/>
      <c r="BC82" s="854"/>
      <c r="BD82" s="855"/>
      <c r="BE82" s="224"/>
      <c r="BF82" s="224"/>
      <c r="BG82" s="224"/>
      <c r="BH82" s="224"/>
      <c r="BI82" s="224"/>
      <c r="BJ82" s="224"/>
      <c r="BK82" s="224"/>
      <c r="BL82" s="224"/>
      <c r="BM82" s="224"/>
      <c r="BN82" s="224"/>
      <c r="BO82" s="224"/>
      <c r="BP82" s="224"/>
      <c r="BQ82" s="221">
        <v>76</v>
      </c>
      <c r="BR82" s="226"/>
      <c r="BS82" s="880"/>
      <c r="BT82" s="881"/>
      <c r="BU82" s="881"/>
      <c r="BV82" s="881"/>
      <c r="BW82" s="881"/>
      <c r="BX82" s="881"/>
      <c r="BY82" s="881"/>
      <c r="BZ82" s="881"/>
      <c r="CA82" s="881"/>
      <c r="CB82" s="881"/>
      <c r="CC82" s="881"/>
      <c r="CD82" s="881"/>
      <c r="CE82" s="881"/>
      <c r="CF82" s="881"/>
      <c r="CG82" s="886"/>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213"/>
    </row>
    <row r="83" spans="1:131" ht="26.25" customHeight="1" x14ac:dyDescent="0.15">
      <c r="A83" s="221">
        <v>16</v>
      </c>
      <c r="B83" s="759"/>
      <c r="C83" s="760"/>
      <c r="D83" s="760"/>
      <c r="E83" s="760"/>
      <c r="F83" s="760"/>
      <c r="G83" s="760"/>
      <c r="H83" s="760"/>
      <c r="I83" s="760"/>
      <c r="J83" s="760"/>
      <c r="K83" s="760"/>
      <c r="L83" s="760"/>
      <c r="M83" s="760"/>
      <c r="N83" s="760"/>
      <c r="O83" s="760"/>
      <c r="P83" s="761"/>
      <c r="Q83" s="758"/>
      <c r="R83" s="753"/>
      <c r="S83" s="753"/>
      <c r="T83" s="753"/>
      <c r="U83" s="753"/>
      <c r="V83" s="753"/>
      <c r="W83" s="753"/>
      <c r="X83" s="753"/>
      <c r="Y83" s="753"/>
      <c r="Z83" s="753"/>
      <c r="AA83" s="753"/>
      <c r="AB83" s="753"/>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53"/>
      <c r="AY83" s="753"/>
      <c r="AZ83" s="854"/>
      <c r="BA83" s="854"/>
      <c r="BB83" s="854"/>
      <c r="BC83" s="854"/>
      <c r="BD83" s="855"/>
      <c r="BE83" s="224"/>
      <c r="BF83" s="224"/>
      <c r="BG83" s="224"/>
      <c r="BH83" s="224"/>
      <c r="BI83" s="224"/>
      <c r="BJ83" s="224"/>
      <c r="BK83" s="224"/>
      <c r="BL83" s="224"/>
      <c r="BM83" s="224"/>
      <c r="BN83" s="224"/>
      <c r="BO83" s="224"/>
      <c r="BP83" s="224"/>
      <c r="BQ83" s="221">
        <v>77</v>
      </c>
      <c r="BR83" s="226"/>
      <c r="BS83" s="880"/>
      <c r="BT83" s="881"/>
      <c r="BU83" s="881"/>
      <c r="BV83" s="881"/>
      <c r="BW83" s="881"/>
      <c r="BX83" s="881"/>
      <c r="BY83" s="881"/>
      <c r="BZ83" s="881"/>
      <c r="CA83" s="881"/>
      <c r="CB83" s="881"/>
      <c r="CC83" s="881"/>
      <c r="CD83" s="881"/>
      <c r="CE83" s="881"/>
      <c r="CF83" s="881"/>
      <c r="CG83" s="886"/>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213"/>
    </row>
    <row r="84" spans="1:131" ht="26.25" customHeight="1" x14ac:dyDescent="0.15">
      <c r="A84" s="221">
        <v>17</v>
      </c>
      <c r="B84" s="759"/>
      <c r="C84" s="760"/>
      <c r="D84" s="760"/>
      <c r="E84" s="760"/>
      <c r="F84" s="760"/>
      <c r="G84" s="760"/>
      <c r="H84" s="760"/>
      <c r="I84" s="760"/>
      <c r="J84" s="760"/>
      <c r="K84" s="760"/>
      <c r="L84" s="760"/>
      <c r="M84" s="760"/>
      <c r="N84" s="760"/>
      <c r="O84" s="760"/>
      <c r="P84" s="761"/>
      <c r="Q84" s="758"/>
      <c r="R84" s="753"/>
      <c r="S84" s="753"/>
      <c r="T84" s="753"/>
      <c r="U84" s="753"/>
      <c r="V84" s="753"/>
      <c r="W84" s="753"/>
      <c r="X84" s="753"/>
      <c r="Y84" s="753"/>
      <c r="Z84" s="753"/>
      <c r="AA84" s="753"/>
      <c r="AB84" s="753"/>
      <c r="AC84" s="753"/>
      <c r="AD84" s="753"/>
      <c r="AE84" s="753"/>
      <c r="AF84" s="753"/>
      <c r="AG84" s="753"/>
      <c r="AH84" s="753"/>
      <c r="AI84" s="753"/>
      <c r="AJ84" s="753"/>
      <c r="AK84" s="753"/>
      <c r="AL84" s="753"/>
      <c r="AM84" s="753"/>
      <c r="AN84" s="753"/>
      <c r="AO84" s="753"/>
      <c r="AP84" s="753"/>
      <c r="AQ84" s="753"/>
      <c r="AR84" s="753"/>
      <c r="AS84" s="753"/>
      <c r="AT84" s="753"/>
      <c r="AU84" s="753"/>
      <c r="AV84" s="753"/>
      <c r="AW84" s="753"/>
      <c r="AX84" s="753"/>
      <c r="AY84" s="753"/>
      <c r="AZ84" s="854"/>
      <c r="BA84" s="854"/>
      <c r="BB84" s="854"/>
      <c r="BC84" s="854"/>
      <c r="BD84" s="855"/>
      <c r="BE84" s="224"/>
      <c r="BF84" s="224"/>
      <c r="BG84" s="224"/>
      <c r="BH84" s="224"/>
      <c r="BI84" s="224"/>
      <c r="BJ84" s="224"/>
      <c r="BK84" s="224"/>
      <c r="BL84" s="224"/>
      <c r="BM84" s="224"/>
      <c r="BN84" s="224"/>
      <c r="BO84" s="224"/>
      <c r="BP84" s="224"/>
      <c r="BQ84" s="221">
        <v>78</v>
      </c>
      <c r="BR84" s="226"/>
      <c r="BS84" s="880"/>
      <c r="BT84" s="881"/>
      <c r="BU84" s="881"/>
      <c r="BV84" s="881"/>
      <c r="BW84" s="881"/>
      <c r="BX84" s="881"/>
      <c r="BY84" s="881"/>
      <c r="BZ84" s="881"/>
      <c r="CA84" s="881"/>
      <c r="CB84" s="881"/>
      <c r="CC84" s="881"/>
      <c r="CD84" s="881"/>
      <c r="CE84" s="881"/>
      <c r="CF84" s="881"/>
      <c r="CG84" s="886"/>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213"/>
    </row>
    <row r="85" spans="1:131" ht="26.25" customHeight="1" x14ac:dyDescent="0.15">
      <c r="A85" s="221">
        <v>18</v>
      </c>
      <c r="B85" s="759"/>
      <c r="C85" s="760"/>
      <c r="D85" s="760"/>
      <c r="E85" s="760"/>
      <c r="F85" s="760"/>
      <c r="G85" s="760"/>
      <c r="H85" s="760"/>
      <c r="I85" s="760"/>
      <c r="J85" s="760"/>
      <c r="K85" s="760"/>
      <c r="L85" s="760"/>
      <c r="M85" s="760"/>
      <c r="N85" s="760"/>
      <c r="O85" s="760"/>
      <c r="P85" s="761"/>
      <c r="Q85" s="758"/>
      <c r="R85" s="753"/>
      <c r="S85" s="753"/>
      <c r="T85" s="753"/>
      <c r="U85" s="753"/>
      <c r="V85" s="753"/>
      <c r="W85" s="753"/>
      <c r="X85" s="753"/>
      <c r="Y85" s="753"/>
      <c r="Z85" s="753"/>
      <c r="AA85" s="753"/>
      <c r="AB85" s="753"/>
      <c r="AC85" s="753"/>
      <c r="AD85" s="753"/>
      <c r="AE85" s="753"/>
      <c r="AF85" s="753"/>
      <c r="AG85" s="753"/>
      <c r="AH85" s="753"/>
      <c r="AI85" s="753"/>
      <c r="AJ85" s="753"/>
      <c r="AK85" s="753"/>
      <c r="AL85" s="753"/>
      <c r="AM85" s="753"/>
      <c r="AN85" s="753"/>
      <c r="AO85" s="753"/>
      <c r="AP85" s="753"/>
      <c r="AQ85" s="753"/>
      <c r="AR85" s="753"/>
      <c r="AS85" s="753"/>
      <c r="AT85" s="753"/>
      <c r="AU85" s="753"/>
      <c r="AV85" s="753"/>
      <c r="AW85" s="753"/>
      <c r="AX85" s="753"/>
      <c r="AY85" s="753"/>
      <c r="AZ85" s="854"/>
      <c r="BA85" s="854"/>
      <c r="BB85" s="854"/>
      <c r="BC85" s="854"/>
      <c r="BD85" s="855"/>
      <c r="BE85" s="224"/>
      <c r="BF85" s="224"/>
      <c r="BG85" s="224"/>
      <c r="BH85" s="224"/>
      <c r="BI85" s="224"/>
      <c r="BJ85" s="224"/>
      <c r="BK85" s="224"/>
      <c r="BL85" s="224"/>
      <c r="BM85" s="224"/>
      <c r="BN85" s="224"/>
      <c r="BO85" s="224"/>
      <c r="BP85" s="224"/>
      <c r="BQ85" s="221">
        <v>79</v>
      </c>
      <c r="BR85" s="226"/>
      <c r="BS85" s="880"/>
      <c r="BT85" s="881"/>
      <c r="BU85" s="881"/>
      <c r="BV85" s="881"/>
      <c r="BW85" s="881"/>
      <c r="BX85" s="881"/>
      <c r="BY85" s="881"/>
      <c r="BZ85" s="881"/>
      <c r="CA85" s="881"/>
      <c r="CB85" s="881"/>
      <c r="CC85" s="881"/>
      <c r="CD85" s="881"/>
      <c r="CE85" s="881"/>
      <c r="CF85" s="881"/>
      <c r="CG85" s="886"/>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213"/>
    </row>
    <row r="86" spans="1:131" ht="26.25" customHeight="1" x14ac:dyDescent="0.15">
      <c r="A86" s="221">
        <v>19</v>
      </c>
      <c r="B86" s="759"/>
      <c r="C86" s="760"/>
      <c r="D86" s="760"/>
      <c r="E86" s="760"/>
      <c r="F86" s="760"/>
      <c r="G86" s="760"/>
      <c r="H86" s="760"/>
      <c r="I86" s="760"/>
      <c r="J86" s="760"/>
      <c r="K86" s="760"/>
      <c r="L86" s="760"/>
      <c r="M86" s="760"/>
      <c r="N86" s="760"/>
      <c r="O86" s="760"/>
      <c r="P86" s="761"/>
      <c r="Q86" s="758"/>
      <c r="R86" s="753"/>
      <c r="S86" s="753"/>
      <c r="T86" s="753"/>
      <c r="U86" s="753"/>
      <c r="V86" s="753"/>
      <c r="W86" s="753"/>
      <c r="X86" s="753"/>
      <c r="Y86" s="753"/>
      <c r="Z86" s="753"/>
      <c r="AA86" s="753"/>
      <c r="AB86" s="753"/>
      <c r="AC86" s="753"/>
      <c r="AD86" s="753"/>
      <c r="AE86" s="753"/>
      <c r="AF86" s="753"/>
      <c r="AG86" s="753"/>
      <c r="AH86" s="753"/>
      <c r="AI86" s="753"/>
      <c r="AJ86" s="753"/>
      <c r="AK86" s="753"/>
      <c r="AL86" s="753"/>
      <c r="AM86" s="753"/>
      <c r="AN86" s="753"/>
      <c r="AO86" s="753"/>
      <c r="AP86" s="753"/>
      <c r="AQ86" s="753"/>
      <c r="AR86" s="753"/>
      <c r="AS86" s="753"/>
      <c r="AT86" s="753"/>
      <c r="AU86" s="753"/>
      <c r="AV86" s="753"/>
      <c r="AW86" s="753"/>
      <c r="AX86" s="753"/>
      <c r="AY86" s="753"/>
      <c r="AZ86" s="854"/>
      <c r="BA86" s="854"/>
      <c r="BB86" s="854"/>
      <c r="BC86" s="854"/>
      <c r="BD86" s="855"/>
      <c r="BE86" s="224"/>
      <c r="BF86" s="224"/>
      <c r="BG86" s="224"/>
      <c r="BH86" s="224"/>
      <c r="BI86" s="224"/>
      <c r="BJ86" s="224"/>
      <c r="BK86" s="224"/>
      <c r="BL86" s="224"/>
      <c r="BM86" s="224"/>
      <c r="BN86" s="224"/>
      <c r="BO86" s="224"/>
      <c r="BP86" s="224"/>
      <c r="BQ86" s="221">
        <v>80</v>
      </c>
      <c r="BR86" s="226"/>
      <c r="BS86" s="880"/>
      <c r="BT86" s="881"/>
      <c r="BU86" s="881"/>
      <c r="BV86" s="881"/>
      <c r="BW86" s="881"/>
      <c r="BX86" s="881"/>
      <c r="BY86" s="881"/>
      <c r="BZ86" s="881"/>
      <c r="CA86" s="881"/>
      <c r="CB86" s="881"/>
      <c r="CC86" s="881"/>
      <c r="CD86" s="881"/>
      <c r="CE86" s="881"/>
      <c r="CF86" s="881"/>
      <c r="CG86" s="886"/>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213"/>
    </row>
    <row r="87" spans="1:131" ht="26.25" customHeight="1" x14ac:dyDescent="0.15">
      <c r="A87" s="227">
        <v>20</v>
      </c>
      <c r="B87" s="892"/>
      <c r="C87" s="893"/>
      <c r="D87" s="893"/>
      <c r="E87" s="893"/>
      <c r="F87" s="893"/>
      <c r="G87" s="893"/>
      <c r="H87" s="893"/>
      <c r="I87" s="893"/>
      <c r="J87" s="893"/>
      <c r="K87" s="893"/>
      <c r="L87" s="893"/>
      <c r="M87" s="893"/>
      <c r="N87" s="893"/>
      <c r="O87" s="893"/>
      <c r="P87" s="894"/>
      <c r="Q87" s="895"/>
      <c r="R87" s="896"/>
      <c r="S87" s="896"/>
      <c r="T87" s="896"/>
      <c r="U87" s="896"/>
      <c r="V87" s="896"/>
      <c r="W87" s="896"/>
      <c r="X87" s="896"/>
      <c r="Y87" s="896"/>
      <c r="Z87" s="896"/>
      <c r="AA87" s="896"/>
      <c r="AB87" s="896"/>
      <c r="AC87" s="896"/>
      <c r="AD87" s="896"/>
      <c r="AE87" s="896"/>
      <c r="AF87" s="896"/>
      <c r="AG87" s="896"/>
      <c r="AH87" s="896"/>
      <c r="AI87" s="896"/>
      <c r="AJ87" s="896"/>
      <c r="AK87" s="896"/>
      <c r="AL87" s="896"/>
      <c r="AM87" s="896"/>
      <c r="AN87" s="896"/>
      <c r="AO87" s="896"/>
      <c r="AP87" s="896"/>
      <c r="AQ87" s="896"/>
      <c r="AR87" s="896"/>
      <c r="AS87" s="896"/>
      <c r="AT87" s="896"/>
      <c r="AU87" s="896"/>
      <c r="AV87" s="896"/>
      <c r="AW87" s="896"/>
      <c r="AX87" s="896"/>
      <c r="AY87" s="896"/>
      <c r="AZ87" s="897"/>
      <c r="BA87" s="897"/>
      <c r="BB87" s="897"/>
      <c r="BC87" s="897"/>
      <c r="BD87" s="898"/>
      <c r="BE87" s="224"/>
      <c r="BF87" s="224"/>
      <c r="BG87" s="224"/>
      <c r="BH87" s="224"/>
      <c r="BI87" s="224"/>
      <c r="BJ87" s="224"/>
      <c r="BK87" s="224"/>
      <c r="BL87" s="224"/>
      <c r="BM87" s="224"/>
      <c r="BN87" s="224"/>
      <c r="BO87" s="224"/>
      <c r="BP87" s="224"/>
      <c r="BQ87" s="221">
        <v>81</v>
      </c>
      <c r="BR87" s="226"/>
      <c r="BS87" s="880"/>
      <c r="BT87" s="881"/>
      <c r="BU87" s="881"/>
      <c r="BV87" s="881"/>
      <c r="BW87" s="881"/>
      <c r="BX87" s="881"/>
      <c r="BY87" s="881"/>
      <c r="BZ87" s="881"/>
      <c r="CA87" s="881"/>
      <c r="CB87" s="881"/>
      <c r="CC87" s="881"/>
      <c r="CD87" s="881"/>
      <c r="CE87" s="881"/>
      <c r="CF87" s="881"/>
      <c r="CG87" s="886"/>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213"/>
    </row>
    <row r="88" spans="1:131" ht="26.25" customHeight="1" thickBot="1" x14ac:dyDescent="0.2">
      <c r="A88" s="223" t="s">
        <v>395</v>
      </c>
      <c r="B88" s="831" t="s">
        <v>423</v>
      </c>
      <c r="C88" s="832"/>
      <c r="D88" s="832"/>
      <c r="E88" s="832"/>
      <c r="F88" s="832"/>
      <c r="G88" s="832"/>
      <c r="H88" s="832"/>
      <c r="I88" s="832"/>
      <c r="J88" s="832"/>
      <c r="K88" s="832"/>
      <c r="L88" s="832"/>
      <c r="M88" s="832"/>
      <c r="N88" s="832"/>
      <c r="O88" s="832"/>
      <c r="P88" s="833"/>
      <c r="Q88" s="860"/>
      <c r="R88" s="861"/>
      <c r="S88" s="861"/>
      <c r="T88" s="861"/>
      <c r="U88" s="861"/>
      <c r="V88" s="861"/>
      <c r="W88" s="861"/>
      <c r="X88" s="861"/>
      <c r="Y88" s="861"/>
      <c r="Z88" s="861"/>
      <c r="AA88" s="861"/>
      <c r="AB88" s="861"/>
      <c r="AC88" s="861"/>
      <c r="AD88" s="861"/>
      <c r="AE88" s="861"/>
      <c r="AF88" s="864">
        <v>1278</v>
      </c>
      <c r="AG88" s="864"/>
      <c r="AH88" s="864"/>
      <c r="AI88" s="864"/>
      <c r="AJ88" s="864"/>
      <c r="AK88" s="861"/>
      <c r="AL88" s="861"/>
      <c r="AM88" s="861"/>
      <c r="AN88" s="861"/>
      <c r="AO88" s="861"/>
      <c r="AP88" s="864">
        <v>18235</v>
      </c>
      <c r="AQ88" s="864"/>
      <c r="AR88" s="864"/>
      <c r="AS88" s="864"/>
      <c r="AT88" s="864"/>
      <c r="AU88" s="864">
        <v>3892</v>
      </c>
      <c r="AV88" s="864"/>
      <c r="AW88" s="864"/>
      <c r="AX88" s="864"/>
      <c r="AY88" s="864"/>
      <c r="AZ88" s="871"/>
      <c r="BA88" s="871"/>
      <c r="BB88" s="871"/>
      <c r="BC88" s="871"/>
      <c r="BD88" s="872"/>
      <c r="BE88" s="224"/>
      <c r="BF88" s="224"/>
      <c r="BG88" s="224"/>
      <c r="BH88" s="224"/>
      <c r="BI88" s="224"/>
      <c r="BJ88" s="224"/>
      <c r="BK88" s="224"/>
      <c r="BL88" s="224"/>
      <c r="BM88" s="224"/>
      <c r="BN88" s="224"/>
      <c r="BO88" s="224"/>
      <c r="BP88" s="224"/>
      <c r="BQ88" s="221">
        <v>82</v>
      </c>
      <c r="BR88" s="226"/>
      <c r="BS88" s="880"/>
      <c r="BT88" s="881"/>
      <c r="BU88" s="881"/>
      <c r="BV88" s="881"/>
      <c r="BW88" s="881"/>
      <c r="BX88" s="881"/>
      <c r="BY88" s="881"/>
      <c r="BZ88" s="881"/>
      <c r="CA88" s="881"/>
      <c r="CB88" s="881"/>
      <c r="CC88" s="881"/>
      <c r="CD88" s="881"/>
      <c r="CE88" s="881"/>
      <c r="CF88" s="881"/>
      <c r="CG88" s="886"/>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213"/>
    </row>
    <row r="89" spans="1:131" ht="26.25" hidden="1" customHeight="1" x14ac:dyDescent="0.15">
      <c r="A89" s="228"/>
      <c r="B89" s="229"/>
      <c r="C89" s="229"/>
      <c r="D89" s="229"/>
      <c r="E89" s="229"/>
      <c r="F89" s="229"/>
      <c r="G89" s="229"/>
      <c r="H89" s="229"/>
      <c r="I89" s="229"/>
      <c r="J89" s="229"/>
      <c r="K89" s="229"/>
      <c r="L89" s="229"/>
      <c r="M89" s="229"/>
      <c r="N89" s="229"/>
      <c r="O89" s="229"/>
      <c r="P89" s="229"/>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1"/>
      <c r="BA89" s="231"/>
      <c r="BB89" s="231"/>
      <c r="BC89" s="231"/>
      <c r="BD89" s="231"/>
      <c r="BE89" s="224"/>
      <c r="BF89" s="224"/>
      <c r="BG89" s="224"/>
      <c r="BH89" s="224"/>
      <c r="BI89" s="224"/>
      <c r="BJ89" s="224"/>
      <c r="BK89" s="224"/>
      <c r="BL89" s="224"/>
      <c r="BM89" s="224"/>
      <c r="BN89" s="224"/>
      <c r="BO89" s="224"/>
      <c r="BP89" s="224"/>
      <c r="BQ89" s="221">
        <v>83</v>
      </c>
      <c r="BR89" s="226"/>
      <c r="BS89" s="880"/>
      <c r="BT89" s="881"/>
      <c r="BU89" s="881"/>
      <c r="BV89" s="881"/>
      <c r="BW89" s="881"/>
      <c r="BX89" s="881"/>
      <c r="BY89" s="881"/>
      <c r="BZ89" s="881"/>
      <c r="CA89" s="881"/>
      <c r="CB89" s="881"/>
      <c r="CC89" s="881"/>
      <c r="CD89" s="881"/>
      <c r="CE89" s="881"/>
      <c r="CF89" s="881"/>
      <c r="CG89" s="886"/>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213"/>
    </row>
    <row r="90" spans="1:131" ht="26.25" hidden="1" customHeight="1" x14ac:dyDescent="0.15">
      <c r="A90" s="228"/>
      <c r="B90" s="229"/>
      <c r="C90" s="229"/>
      <c r="D90" s="229"/>
      <c r="E90" s="229"/>
      <c r="F90" s="229"/>
      <c r="G90" s="229"/>
      <c r="H90" s="229"/>
      <c r="I90" s="229"/>
      <c r="J90" s="229"/>
      <c r="K90" s="229"/>
      <c r="L90" s="229"/>
      <c r="M90" s="229"/>
      <c r="N90" s="229"/>
      <c r="O90" s="229"/>
      <c r="P90" s="229"/>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1"/>
      <c r="BA90" s="231"/>
      <c r="BB90" s="231"/>
      <c r="BC90" s="231"/>
      <c r="BD90" s="231"/>
      <c r="BE90" s="224"/>
      <c r="BF90" s="224"/>
      <c r="BG90" s="224"/>
      <c r="BH90" s="224"/>
      <c r="BI90" s="224"/>
      <c r="BJ90" s="224"/>
      <c r="BK90" s="224"/>
      <c r="BL90" s="224"/>
      <c r="BM90" s="224"/>
      <c r="BN90" s="224"/>
      <c r="BO90" s="224"/>
      <c r="BP90" s="224"/>
      <c r="BQ90" s="221">
        <v>84</v>
      </c>
      <c r="BR90" s="226"/>
      <c r="BS90" s="880"/>
      <c r="BT90" s="881"/>
      <c r="BU90" s="881"/>
      <c r="BV90" s="881"/>
      <c r="BW90" s="881"/>
      <c r="BX90" s="881"/>
      <c r="BY90" s="881"/>
      <c r="BZ90" s="881"/>
      <c r="CA90" s="881"/>
      <c r="CB90" s="881"/>
      <c r="CC90" s="881"/>
      <c r="CD90" s="881"/>
      <c r="CE90" s="881"/>
      <c r="CF90" s="881"/>
      <c r="CG90" s="886"/>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213"/>
    </row>
    <row r="91" spans="1:131" ht="26.25" hidden="1" customHeight="1" x14ac:dyDescent="0.15">
      <c r="A91" s="228"/>
      <c r="B91" s="229"/>
      <c r="C91" s="229"/>
      <c r="D91" s="229"/>
      <c r="E91" s="229"/>
      <c r="F91" s="229"/>
      <c r="G91" s="229"/>
      <c r="H91" s="229"/>
      <c r="I91" s="229"/>
      <c r="J91" s="229"/>
      <c r="K91" s="229"/>
      <c r="L91" s="229"/>
      <c r="M91" s="229"/>
      <c r="N91" s="229"/>
      <c r="O91" s="229"/>
      <c r="P91" s="229"/>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1"/>
      <c r="BA91" s="231"/>
      <c r="BB91" s="231"/>
      <c r="BC91" s="231"/>
      <c r="BD91" s="231"/>
      <c r="BE91" s="224"/>
      <c r="BF91" s="224"/>
      <c r="BG91" s="224"/>
      <c r="BH91" s="224"/>
      <c r="BI91" s="224"/>
      <c r="BJ91" s="224"/>
      <c r="BK91" s="224"/>
      <c r="BL91" s="224"/>
      <c r="BM91" s="224"/>
      <c r="BN91" s="224"/>
      <c r="BO91" s="224"/>
      <c r="BP91" s="224"/>
      <c r="BQ91" s="221">
        <v>85</v>
      </c>
      <c r="BR91" s="226"/>
      <c r="BS91" s="880"/>
      <c r="BT91" s="881"/>
      <c r="BU91" s="881"/>
      <c r="BV91" s="881"/>
      <c r="BW91" s="881"/>
      <c r="BX91" s="881"/>
      <c r="BY91" s="881"/>
      <c r="BZ91" s="881"/>
      <c r="CA91" s="881"/>
      <c r="CB91" s="881"/>
      <c r="CC91" s="881"/>
      <c r="CD91" s="881"/>
      <c r="CE91" s="881"/>
      <c r="CF91" s="881"/>
      <c r="CG91" s="886"/>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213"/>
    </row>
    <row r="92" spans="1:131" ht="26.25" hidden="1" customHeight="1" x14ac:dyDescent="0.15">
      <c r="A92" s="228"/>
      <c r="B92" s="229"/>
      <c r="C92" s="229"/>
      <c r="D92" s="229"/>
      <c r="E92" s="229"/>
      <c r="F92" s="229"/>
      <c r="G92" s="229"/>
      <c r="H92" s="229"/>
      <c r="I92" s="229"/>
      <c r="J92" s="229"/>
      <c r="K92" s="229"/>
      <c r="L92" s="229"/>
      <c r="M92" s="229"/>
      <c r="N92" s="229"/>
      <c r="O92" s="229"/>
      <c r="P92" s="229"/>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1"/>
      <c r="BA92" s="231"/>
      <c r="BB92" s="231"/>
      <c r="BC92" s="231"/>
      <c r="BD92" s="231"/>
      <c r="BE92" s="224"/>
      <c r="BF92" s="224"/>
      <c r="BG92" s="224"/>
      <c r="BH92" s="224"/>
      <c r="BI92" s="224"/>
      <c r="BJ92" s="224"/>
      <c r="BK92" s="224"/>
      <c r="BL92" s="224"/>
      <c r="BM92" s="224"/>
      <c r="BN92" s="224"/>
      <c r="BO92" s="224"/>
      <c r="BP92" s="224"/>
      <c r="BQ92" s="221">
        <v>86</v>
      </c>
      <c r="BR92" s="226"/>
      <c r="BS92" s="880"/>
      <c r="BT92" s="881"/>
      <c r="BU92" s="881"/>
      <c r="BV92" s="881"/>
      <c r="BW92" s="881"/>
      <c r="BX92" s="881"/>
      <c r="BY92" s="881"/>
      <c r="BZ92" s="881"/>
      <c r="CA92" s="881"/>
      <c r="CB92" s="881"/>
      <c r="CC92" s="881"/>
      <c r="CD92" s="881"/>
      <c r="CE92" s="881"/>
      <c r="CF92" s="881"/>
      <c r="CG92" s="886"/>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213"/>
    </row>
    <row r="93" spans="1:131" ht="26.25" hidden="1" customHeight="1" x14ac:dyDescent="0.15">
      <c r="A93" s="228"/>
      <c r="B93" s="229"/>
      <c r="C93" s="229"/>
      <c r="D93" s="229"/>
      <c r="E93" s="229"/>
      <c r="F93" s="229"/>
      <c r="G93" s="229"/>
      <c r="H93" s="229"/>
      <c r="I93" s="229"/>
      <c r="J93" s="229"/>
      <c r="K93" s="229"/>
      <c r="L93" s="229"/>
      <c r="M93" s="229"/>
      <c r="N93" s="229"/>
      <c r="O93" s="229"/>
      <c r="P93" s="229"/>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1"/>
      <c r="BA93" s="231"/>
      <c r="BB93" s="231"/>
      <c r="BC93" s="231"/>
      <c r="BD93" s="231"/>
      <c r="BE93" s="224"/>
      <c r="BF93" s="224"/>
      <c r="BG93" s="224"/>
      <c r="BH93" s="224"/>
      <c r="BI93" s="224"/>
      <c r="BJ93" s="224"/>
      <c r="BK93" s="224"/>
      <c r="BL93" s="224"/>
      <c r="BM93" s="224"/>
      <c r="BN93" s="224"/>
      <c r="BO93" s="224"/>
      <c r="BP93" s="224"/>
      <c r="BQ93" s="221">
        <v>87</v>
      </c>
      <c r="BR93" s="226"/>
      <c r="BS93" s="880"/>
      <c r="BT93" s="881"/>
      <c r="BU93" s="881"/>
      <c r="BV93" s="881"/>
      <c r="BW93" s="881"/>
      <c r="BX93" s="881"/>
      <c r="BY93" s="881"/>
      <c r="BZ93" s="881"/>
      <c r="CA93" s="881"/>
      <c r="CB93" s="881"/>
      <c r="CC93" s="881"/>
      <c r="CD93" s="881"/>
      <c r="CE93" s="881"/>
      <c r="CF93" s="881"/>
      <c r="CG93" s="886"/>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213"/>
    </row>
    <row r="94" spans="1:131" ht="26.25" hidden="1" customHeight="1" x14ac:dyDescent="0.15">
      <c r="A94" s="228"/>
      <c r="B94" s="229"/>
      <c r="C94" s="229"/>
      <c r="D94" s="229"/>
      <c r="E94" s="229"/>
      <c r="F94" s="229"/>
      <c r="G94" s="229"/>
      <c r="H94" s="229"/>
      <c r="I94" s="229"/>
      <c r="J94" s="229"/>
      <c r="K94" s="229"/>
      <c r="L94" s="229"/>
      <c r="M94" s="229"/>
      <c r="N94" s="229"/>
      <c r="O94" s="229"/>
      <c r="P94" s="229"/>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1"/>
      <c r="BA94" s="231"/>
      <c r="BB94" s="231"/>
      <c r="BC94" s="231"/>
      <c r="BD94" s="231"/>
      <c r="BE94" s="224"/>
      <c r="BF94" s="224"/>
      <c r="BG94" s="224"/>
      <c r="BH94" s="224"/>
      <c r="BI94" s="224"/>
      <c r="BJ94" s="224"/>
      <c r="BK94" s="224"/>
      <c r="BL94" s="224"/>
      <c r="BM94" s="224"/>
      <c r="BN94" s="224"/>
      <c r="BO94" s="224"/>
      <c r="BP94" s="224"/>
      <c r="BQ94" s="221">
        <v>88</v>
      </c>
      <c r="BR94" s="226"/>
      <c r="BS94" s="880"/>
      <c r="BT94" s="881"/>
      <c r="BU94" s="881"/>
      <c r="BV94" s="881"/>
      <c r="BW94" s="881"/>
      <c r="BX94" s="881"/>
      <c r="BY94" s="881"/>
      <c r="BZ94" s="881"/>
      <c r="CA94" s="881"/>
      <c r="CB94" s="881"/>
      <c r="CC94" s="881"/>
      <c r="CD94" s="881"/>
      <c r="CE94" s="881"/>
      <c r="CF94" s="881"/>
      <c r="CG94" s="886"/>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213"/>
    </row>
    <row r="95" spans="1:131" ht="26.25" hidden="1" customHeight="1" x14ac:dyDescent="0.15">
      <c r="A95" s="228"/>
      <c r="B95" s="229"/>
      <c r="C95" s="229"/>
      <c r="D95" s="229"/>
      <c r="E95" s="229"/>
      <c r="F95" s="229"/>
      <c r="G95" s="229"/>
      <c r="H95" s="229"/>
      <c r="I95" s="229"/>
      <c r="J95" s="229"/>
      <c r="K95" s="229"/>
      <c r="L95" s="229"/>
      <c r="M95" s="229"/>
      <c r="N95" s="229"/>
      <c r="O95" s="229"/>
      <c r="P95" s="229"/>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1"/>
      <c r="BA95" s="231"/>
      <c r="BB95" s="231"/>
      <c r="BC95" s="231"/>
      <c r="BD95" s="231"/>
      <c r="BE95" s="224"/>
      <c r="BF95" s="224"/>
      <c r="BG95" s="224"/>
      <c r="BH95" s="224"/>
      <c r="BI95" s="224"/>
      <c r="BJ95" s="224"/>
      <c r="BK95" s="224"/>
      <c r="BL95" s="224"/>
      <c r="BM95" s="224"/>
      <c r="BN95" s="224"/>
      <c r="BO95" s="224"/>
      <c r="BP95" s="224"/>
      <c r="BQ95" s="221">
        <v>89</v>
      </c>
      <c r="BR95" s="226"/>
      <c r="BS95" s="880"/>
      <c r="BT95" s="881"/>
      <c r="BU95" s="881"/>
      <c r="BV95" s="881"/>
      <c r="BW95" s="881"/>
      <c r="BX95" s="881"/>
      <c r="BY95" s="881"/>
      <c r="BZ95" s="881"/>
      <c r="CA95" s="881"/>
      <c r="CB95" s="881"/>
      <c r="CC95" s="881"/>
      <c r="CD95" s="881"/>
      <c r="CE95" s="881"/>
      <c r="CF95" s="881"/>
      <c r="CG95" s="886"/>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213"/>
    </row>
    <row r="96" spans="1:131" ht="26.25" hidden="1" customHeight="1" x14ac:dyDescent="0.15">
      <c r="A96" s="228"/>
      <c r="B96" s="229"/>
      <c r="C96" s="229"/>
      <c r="D96" s="229"/>
      <c r="E96" s="229"/>
      <c r="F96" s="229"/>
      <c r="G96" s="229"/>
      <c r="H96" s="229"/>
      <c r="I96" s="229"/>
      <c r="J96" s="229"/>
      <c r="K96" s="229"/>
      <c r="L96" s="229"/>
      <c r="M96" s="229"/>
      <c r="N96" s="229"/>
      <c r="O96" s="229"/>
      <c r="P96" s="229"/>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1"/>
      <c r="BA96" s="231"/>
      <c r="BB96" s="231"/>
      <c r="BC96" s="231"/>
      <c r="BD96" s="231"/>
      <c r="BE96" s="224"/>
      <c r="BF96" s="224"/>
      <c r="BG96" s="224"/>
      <c r="BH96" s="224"/>
      <c r="BI96" s="224"/>
      <c r="BJ96" s="224"/>
      <c r="BK96" s="224"/>
      <c r="BL96" s="224"/>
      <c r="BM96" s="224"/>
      <c r="BN96" s="224"/>
      <c r="BO96" s="224"/>
      <c r="BP96" s="224"/>
      <c r="BQ96" s="221">
        <v>90</v>
      </c>
      <c r="BR96" s="226"/>
      <c r="BS96" s="880"/>
      <c r="BT96" s="881"/>
      <c r="BU96" s="881"/>
      <c r="BV96" s="881"/>
      <c r="BW96" s="881"/>
      <c r="BX96" s="881"/>
      <c r="BY96" s="881"/>
      <c r="BZ96" s="881"/>
      <c r="CA96" s="881"/>
      <c r="CB96" s="881"/>
      <c r="CC96" s="881"/>
      <c r="CD96" s="881"/>
      <c r="CE96" s="881"/>
      <c r="CF96" s="881"/>
      <c r="CG96" s="886"/>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213"/>
    </row>
    <row r="97" spans="1:131" ht="26.25" hidden="1" customHeight="1" x14ac:dyDescent="0.15">
      <c r="A97" s="228"/>
      <c r="B97" s="229"/>
      <c r="C97" s="229"/>
      <c r="D97" s="229"/>
      <c r="E97" s="229"/>
      <c r="F97" s="229"/>
      <c r="G97" s="229"/>
      <c r="H97" s="229"/>
      <c r="I97" s="229"/>
      <c r="J97" s="229"/>
      <c r="K97" s="229"/>
      <c r="L97" s="229"/>
      <c r="M97" s="229"/>
      <c r="N97" s="229"/>
      <c r="O97" s="229"/>
      <c r="P97" s="229"/>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1"/>
      <c r="BA97" s="231"/>
      <c r="BB97" s="231"/>
      <c r="BC97" s="231"/>
      <c r="BD97" s="231"/>
      <c r="BE97" s="224"/>
      <c r="BF97" s="224"/>
      <c r="BG97" s="224"/>
      <c r="BH97" s="224"/>
      <c r="BI97" s="224"/>
      <c r="BJ97" s="224"/>
      <c r="BK97" s="224"/>
      <c r="BL97" s="224"/>
      <c r="BM97" s="224"/>
      <c r="BN97" s="224"/>
      <c r="BO97" s="224"/>
      <c r="BP97" s="224"/>
      <c r="BQ97" s="221">
        <v>91</v>
      </c>
      <c r="BR97" s="226"/>
      <c r="BS97" s="880"/>
      <c r="BT97" s="881"/>
      <c r="BU97" s="881"/>
      <c r="BV97" s="881"/>
      <c r="BW97" s="881"/>
      <c r="BX97" s="881"/>
      <c r="BY97" s="881"/>
      <c r="BZ97" s="881"/>
      <c r="CA97" s="881"/>
      <c r="CB97" s="881"/>
      <c r="CC97" s="881"/>
      <c r="CD97" s="881"/>
      <c r="CE97" s="881"/>
      <c r="CF97" s="881"/>
      <c r="CG97" s="886"/>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213"/>
    </row>
    <row r="98" spans="1:131" ht="26.25" hidden="1" customHeight="1" x14ac:dyDescent="0.15">
      <c r="A98" s="228"/>
      <c r="B98" s="229"/>
      <c r="C98" s="229"/>
      <c r="D98" s="229"/>
      <c r="E98" s="229"/>
      <c r="F98" s="229"/>
      <c r="G98" s="229"/>
      <c r="H98" s="229"/>
      <c r="I98" s="229"/>
      <c r="J98" s="229"/>
      <c r="K98" s="229"/>
      <c r="L98" s="229"/>
      <c r="M98" s="229"/>
      <c r="N98" s="229"/>
      <c r="O98" s="229"/>
      <c r="P98" s="229"/>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1"/>
      <c r="BA98" s="231"/>
      <c r="BB98" s="231"/>
      <c r="BC98" s="231"/>
      <c r="BD98" s="231"/>
      <c r="BE98" s="224"/>
      <c r="BF98" s="224"/>
      <c r="BG98" s="224"/>
      <c r="BH98" s="224"/>
      <c r="BI98" s="224"/>
      <c r="BJ98" s="224"/>
      <c r="BK98" s="224"/>
      <c r="BL98" s="224"/>
      <c r="BM98" s="224"/>
      <c r="BN98" s="224"/>
      <c r="BO98" s="224"/>
      <c r="BP98" s="224"/>
      <c r="BQ98" s="221">
        <v>92</v>
      </c>
      <c r="BR98" s="226"/>
      <c r="BS98" s="880"/>
      <c r="BT98" s="881"/>
      <c r="BU98" s="881"/>
      <c r="BV98" s="881"/>
      <c r="BW98" s="881"/>
      <c r="BX98" s="881"/>
      <c r="BY98" s="881"/>
      <c r="BZ98" s="881"/>
      <c r="CA98" s="881"/>
      <c r="CB98" s="881"/>
      <c r="CC98" s="881"/>
      <c r="CD98" s="881"/>
      <c r="CE98" s="881"/>
      <c r="CF98" s="881"/>
      <c r="CG98" s="886"/>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213"/>
    </row>
    <row r="99" spans="1:131" ht="26.25" hidden="1" customHeight="1" x14ac:dyDescent="0.15">
      <c r="A99" s="228"/>
      <c r="B99" s="229"/>
      <c r="C99" s="229"/>
      <c r="D99" s="229"/>
      <c r="E99" s="229"/>
      <c r="F99" s="229"/>
      <c r="G99" s="229"/>
      <c r="H99" s="229"/>
      <c r="I99" s="229"/>
      <c r="J99" s="229"/>
      <c r="K99" s="229"/>
      <c r="L99" s="229"/>
      <c r="M99" s="229"/>
      <c r="N99" s="229"/>
      <c r="O99" s="229"/>
      <c r="P99" s="229"/>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1"/>
      <c r="BA99" s="231"/>
      <c r="BB99" s="231"/>
      <c r="BC99" s="231"/>
      <c r="BD99" s="231"/>
      <c r="BE99" s="224"/>
      <c r="BF99" s="224"/>
      <c r="BG99" s="224"/>
      <c r="BH99" s="224"/>
      <c r="BI99" s="224"/>
      <c r="BJ99" s="224"/>
      <c r="BK99" s="224"/>
      <c r="BL99" s="224"/>
      <c r="BM99" s="224"/>
      <c r="BN99" s="224"/>
      <c r="BO99" s="224"/>
      <c r="BP99" s="224"/>
      <c r="BQ99" s="221">
        <v>93</v>
      </c>
      <c r="BR99" s="226"/>
      <c r="BS99" s="880"/>
      <c r="BT99" s="881"/>
      <c r="BU99" s="881"/>
      <c r="BV99" s="881"/>
      <c r="BW99" s="881"/>
      <c r="BX99" s="881"/>
      <c r="BY99" s="881"/>
      <c r="BZ99" s="881"/>
      <c r="CA99" s="881"/>
      <c r="CB99" s="881"/>
      <c r="CC99" s="881"/>
      <c r="CD99" s="881"/>
      <c r="CE99" s="881"/>
      <c r="CF99" s="881"/>
      <c r="CG99" s="886"/>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213"/>
    </row>
    <row r="100" spans="1:131" ht="26.25" hidden="1" customHeight="1" x14ac:dyDescent="0.15">
      <c r="A100" s="228"/>
      <c r="B100" s="229"/>
      <c r="C100" s="229"/>
      <c r="D100" s="229"/>
      <c r="E100" s="229"/>
      <c r="F100" s="229"/>
      <c r="G100" s="229"/>
      <c r="H100" s="229"/>
      <c r="I100" s="229"/>
      <c r="J100" s="229"/>
      <c r="K100" s="229"/>
      <c r="L100" s="229"/>
      <c r="M100" s="229"/>
      <c r="N100" s="229"/>
      <c r="O100" s="229"/>
      <c r="P100" s="229"/>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1"/>
      <c r="BA100" s="231"/>
      <c r="BB100" s="231"/>
      <c r="BC100" s="231"/>
      <c r="BD100" s="231"/>
      <c r="BE100" s="224"/>
      <c r="BF100" s="224"/>
      <c r="BG100" s="224"/>
      <c r="BH100" s="224"/>
      <c r="BI100" s="224"/>
      <c r="BJ100" s="224"/>
      <c r="BK100" s="224"/>
      <c r="BL100" s="224"/>
      <c r="BM100" s="224"/>
      <c r="BN100" s="224"/>
      <c r="BO100" s="224"/>
      <c r="BP100" s="224"/>
      <c r="BQ100" s="221">
        <v>94</v>
      </c>
      <c r="BR100" s="226"/>
      <c r="BS100" s="880"/>
      <c r="BT100" s="881"/>
      <c r="BU100" s="881"/>
      <c r="BV100" s="881"/>
      <c r="BW100" s="881"/>
      <c r="BX100" s="881"/>
      <c r="BY100" s="881"/>
      <c r="BZ100" s="881"/>
      <c r="CA100" s="881"/>
      <c r="CB100" s="881"/>
      <c r="CC100" s="881"/>
      <c r="CD100" s="881"/>
      <c r="CE100" s="881"/>
      <c r="CF100" s="881"/>
      <c r="CG100" s="886"/>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213"/>
    </row>
    <row r="101" spans="1:131" ht="26.25" hidden="1" customHeight="1" x14ac:dyDescent="0.15">
      <c r="A101" s="228"/>
      <c r="B101" s="229"/>
      <c r="C101" s="229"/>
      <c r="D101" s="229"/>
      <c r="E101" s="229"/>
      <c r="F101" s="229"/>
      <c r="G101" s="229"/>
      <c r="H101" s="229"/>
      <c r="I101" s="229"/>
      <c r="J101" s="229"/>
      <c r="K101" s="229"/>
      <c r="L101" s="229"/>
      <c r="M101" s="229"/>
      <c r="N101" s="229"/>
      <c r="O101" s="229"/>
      <c r="P101" s="229"/>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1"/>
      <c r="BA101" s="231"/>
      <c r="BB101" s="231"/>
      <c r="BC101" s="231"/>
      <c r="BD101" s="231"/>
      <c r="BE101" s="224"/>
      <c r="BF101" s="224"/>
      <c r="BG101" s="224"/>
      <c r="BH101" s="224"/>
      <c r="BI101" s="224"/>
      <c r="BJ101" s="224"/>
      <c r="BK101" s="224"/>
      <c r="BL101" s="224"/>
      <c r="BM101" s="224"/>
      <c r="BN101" s="224"/>
      <c r="BO101" s="224"/>
      <c r="BP101" s="224"/>
      <c r="BQ101" s="221">
        <v>95</v>
      </c>
      <c r="BR101" s="226"/>
      <c r="BS101" s="880"/>
      <c r="BT101" s="881"/>
      <c r="BU101" s="881"/>
      <c r="BV101" s="881"/>
      <c r="BW101" s="881"/>
      <c r="BX101" s="881"/>
      <c r="BY101" s="881"/>
      <c r="BZ101" s="881"/>
      <c r="CA101" s="881"/>
      <c r="CB101" s="881"/>
      <c r="CC101" s="881"/>
      <c r="CD101" s="881"/>
      <c r="CE101" s="881"/>
      <c r="CF101" s="881"/>
      <c r="CG101" s="886"/>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213"/>
    </row>
    <row r="102" spans="1:131" ht="26.25" customHeight="1" thickBot="1" x14ac:dyDescent="0.2">
      <c r="A102" s="228"/>
      <c r="B102" s="229"/>
      <c r="C102" s="229"/>
      <c r="D102" s="229"/>
      <c r="E102" s="229"/>
      <c r="F102" s="229"/>
      <c r="G102" s="229"/>
      <c r="H102" s="229"/>
      <c r="I102" s="229"/>
      <c r="J102" s="229"/>
      <c r="K102" s="229"/>
      <c r="L102" s="229"/>
      <c r="M102" s="229"/>
      <c r="N102" s="229"/>
      <c r="O102" s="229"/>
      <c r="P102" s="229"/>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1"/>
      <c r="BA102" s="231"/>
      <c r="BB102" s="231"/>
      <c r="BC102" s="231"/>
      <c r="BD102" s="231"/>
      <c r="BE102" s="224"/>
      <c r="BF102" s="224"/>
      <c r="BG102" s="224"/>
      <c r="BH102" s="224"/>
      <c r="BI102" s="224"/>
      <c r="BJ102" s="224"/>
      <c r="BK102" s="224"/>
      <c r="BL102" s="224"/>
      <c r="BM102" s="224"/>
      <c r="BN102" s="224"/>
      <c r="BO102" s="224"/>
      <c r="BP102" s="224"/>
      <c r="BQ102" s="223" t="s">
        <v>395</v>
      </c>
      <c r="BR102" s="831" t="s">
        <v>424</v>
      </c>
      <c r="BS102" s="832"/>
      <c r="BT102" s="832"/>
      <c r="BU102" s="832"/>
      <c r="BV102" s="832"/>
      <c r="BW102" s="832"/>
      <c r="BX102" s="832"/>
      <c r="BY102" s="832"/>
      <c r="BZ102" s="832"/>
      <c r="CA102" s="832"/>
      <c r="CB102" s="832"/>
      <c r="CC102" s="832"/>
      <c r="CD102" s="832"/>
      <c r="CE102" s="832"/>
      <c r="CF102" s="832"/>
      <c r="CG102" s="833"/>
      <c r="CH102" s="899"/>
      <c r="CI102" s="900"/>
      <c r="CJ102" s="900"/>
      <c r="CK102" s="900"/>
      <c r="CL102" s="901"/>
      <c r="CM102" s="899"/>
      <c r="CN102" s="900"/>
      <c r="CO102" s="900"/>
      <c r="CP102" s="900"/>
      <c r="CQ102" s="901"/>
      <c r="CR102" s="727">
        <v>6523</v>
      </c>
      <c r="CS102" s="728"/>
      <c r="CT102" s="728"/>
      <c r="CU102" s="728"/>
      <c r="CV102" s="729"/>
      <c r="CW102" s="727">
        <v>2542</v>
      </c>
      <c r="CX102" s="728"/>
      <c r="CY102" s="728"/>
      <c r="CZ102" s="728"/>
      <c r="DA102" s="729"/>
      <c r="DB102" s="727">
        <v>11576</v>
      </c>
      <c r="DC102" s="728"/>
      <c r="DD102" s="728"/>
      <c r="DE102" s="728"/>
      <c r="DF102" s="729"/>
      <c r="DG102" s="727"/>
      <c r="DH102" s="728"/>
      <c r="DI102" s="728"/>
      <c r="DJ102" s="728"/>
      <c r="DK102" s="729"/>
      <c r="DL102" s="727"/>
      <c r="DM102" s="728"/>
      <c r="DN102" s="728"/>
      <c r="DO102" s="728"/>
      <c r="DP102" s="729"/>
      <c r="DQ102" s="727"/>
      <c r="DR102" s="728"/>
      <c r="DS102" s="728"/>
      <c r="DT102" s="728"/>
      <c r="DU102" s="729"/>
      <c r="DV102" s="831"/>
      <c r="DW102" s="832"/>
      <c r="DX102" s="832"/>
      <c r="DY102" s="832"/>
      <c r="DZ102" s="924"/>
      <c r="EA102" s="213"/>
    </row>
    <row r="103" spans="1:131" ht="26.25" customHeight="1" x14ac:dyDescent="0.15">
      <c r="A103" s="228"/>
      <c r="B103" s="229"/>
      <c r="C103" s="229"/>
      <c r="D103" s="229"/>
      <c r="E103" s="229"/>
      <c r="F103" s="229"/>
      <c r="G103" s="229"/>
      <c r="H103" s="229"/>
      <c r="I103" s="229"/>
      <c r="J103" s="229"/>
      <c r="K103" s="229"/>
      <c r="L103" s="229"/>
      <c r="M103" s="229"/>
      <c r="N103" s="229"/>
      <c r="O103" s="229"/>
      <c r="P103" s="229"/>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1"/>
      <c r="BA103" s="231"/>
      <c r="BB103" s="231"/>
      <c r="BC103" s="231"/>
      <c r="BD103" s="231"/>
      <c r="BE103" s="224"/>
      <c r="BF103" s="224"/>
      <c r="BG103" s="224"/>
      <c r="BH103" s="224"/>
      <c r="BI103" s="224"/>
      <c r="BJ103" s="224"/>
      <c r="BK103" s="224"/>
      <c r="BL103" s="224"/>
      <c r="BM103" s="224"/>
      <c r="BN103" s="224"/>
      <c r="BO103" s="224"/>
      <c r="BP103" s="224"/>
      <c r="BQ103" s="925" t="s">
        <v>425</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13"/>
    </row>
    <row r="104" spans="1:131" ht="26.25" customHeight="1" x14ac:dyDescent="0.15">
      <c r="A104" s="228"/>
      <c r="B104" s="229"/>
      <c r="C104" s="229"/>
      <c r="D104" s="229"/>
      <c r="E104" s="229"/>
      <c r="F104" s="229"/>
      <c r="G104" s="229"/>
      <c r="H104" s="229"/>
      <c r="I104" s="229"/>
      <c r="J104" s="229"/>
      <c r="K104" s="229"/>
      <c r="L104" s="229"/>
      <c r="M104" s="229"/>
      <c r="N104" s="229"/>
      <c r="O104" s="229"/>
      <c r="P104" s="229"/>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1"/>
      <c r="BA104" s="231"/>
      <c r="BB104" s="231"/>
      <c r="BC104" s="231"/>
      <c r="BD104" s="231"/>
      <c r="BE104" s="224"/>
      <c r="BF104" s="224"/>
      <c r="BG104" s="224"/>
      <c r="BH104" s="224"/>
      <c r="BI104" s="224"/>
      <c r="BJ104" s="224"/>
      <c r="BK104" s="224"/>
      <c r="BL104" s="224"/>
      <c r="BM104" s="224"/>
      <c r="BN104" s="224"/>
      <c r="BO104" s="224"/>
      <c r="BP104" s="224"/>
      <c r="BQ104" s="926" t="s">
        <v>426</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13"/>
    </row>
    <row r="105" spans="1:131" ht="11.25" customHeight="1" x14ac:dyDescent="0.15">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213"/>
    </row>
    <row r="106" spans="1:13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213"/>
    </row>
    <row r="107" spans="1:131" s="213" customFormat="1" ht="26.25" customHeight="1" thickBot="1" x14ac:dyDescent="0.2">
      <c r="A107" s="232" t="s">
        <v>427</v>
      </c>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2" t="s">
        <v>428</v>
      </c>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row>
    <row r="108" spans="1:131" s="213" customFormat="1" ht="26.25" customHeight="1" x14ac:dyDescent="0.15">
      <c r="A108" s="927" t="s">
        <v>429</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430</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13" customFormat="1" ht="26.25" customHeight="1" x14ac:dyDescent="0.15">
      <c r="A109" s="922" t="s">
        <v>431</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432</v>
      </c>
      <c r="AB109" s="903"/>
      <c r="AC109" s="903"/>
      <c r="AD109" s="903"/>
      <c r="AE109" s="904"/>
      <c r="AF109" s="902" t="s">
        <v>433</v>
      </c>
      <c r="AG109" s="903"/>
      <c r="AH109" s="903"/>
      <c r="AI109" s="903"/>
      <c r="AJ109" s="904"/>
      <c r="AK109" s="902" t="s">
        <v>308</v>
      </c>
      <c r="AL109" s="903"/>
      <c r="AM109" s="903"/>
      <c r="AN109" s="903"/>
      <c r="AO109" s="904"/>
      <c r="AP109" s="902" t="s">
        <v>434</v>
      </c>
      <c r="AQ109" s="903"/>
      <c r="AR109" s="903"/>
      <c r="AS109" s="903"/>
      <c r="AT109" s="905"/>
      <c r="AU109" s="922" t="s">
        <v>431</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432</v>
      </c>
      <c r="BR109" s="903"/>
      <c r="BS109" s="903"/>
      <c r="BT109" s="903"/>
      <c r="BU109" s="904"/>
      <c r="BV109" s="902" t="s">
        <v>433</v>
      </c>
      <c r="BW109" s="903"/>
      <c r="BX109" s="903"/>
      <c r="BY109" s="903"/>
      <c r="BZ109" s="904"/>
      <c r="CA109" s="902" t="s">
        <v>308</v>
      </c>
      <c r="CB109" s="903"/>
      <c r="CC109" s="903"/>
      <c r="CD109" s="903"/>
      <c r="CE109" s="904"/>
      <c r="CF109" s="923" t="s">
        <v>434</v>
      </c>
      <c r="CG109" s="923"/>
      <c r="CH109" s="923"/>
      <c r="CI109" s="923"/>
      <c r="CJ109" s="923"/>
      <c r="CK109" s="902" t="s">
        <v>435</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432</v>
      </c>
      <c r="DH109" s="903"/>
      <c r="DI109" s="903"/>
      <c r="DJ109" s="903"/>
      <c r="DK109" s="904"/>
      <c r="DL109" s="902" t="s">
        <v>433</v>
      </c>
      <c r="DM109" s="903"/>
      <c r="DN109" s="903"/>
      <c r="DO109" s="903"/>
      <c r="DP109" s="904"/>
      <c r="DQ109" s="902" t="s">
        <v>308</v>
      </c>
      <c r="DR109" s="903"/>
      <c r="DS109" s="903"/>
      <c r="DT109" s="903"/>
      <c r="DU109" s="904"/>
      <c r="DV109" s="902" t="s">
        <v>434</v>
      </c>
      <c r="DW109" s="903"/>
      <c r="DX109" s="903"/>
      <c r="DY109" s="903"/>
      <c r="DZ109" s="905"/>
    </row>
    <row r="110" spans="1:131" s="213" customFormat="1" ht="26.25" customHeight="1" x14ac:dyDescent="0.15">
      <c r="A110" s="906" t="s">
        <v>436</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11786698</v>
      </c>
      <c r="AB110" s="910"/>
      <c r="AC110" s="910"/>
      <c r="AD110" s="910"/>
      <c r="AE110" s="911"/>
      <c r="AF110" s="912">
        <v>11623673</v>
      </c>
      <c r="AG110" s="910"/>
      <c r="AH110" s="910"/>
      <c r="AI110" s="910"/>
      <c r="AJ110" s="911"/>
      <c r="AK110" s="912">
        <v>12959415</v>
      </c>
      <c r="AL110" s="910"/>
      <c r="AM110" s="910"/>
      <c r="AN110" s="910"/>
      <c r="AO110" s="911"/>
      <c r="AP110" s="913">
        <v>19.399999999999999</v>
      </c>
      <c r="AQ110" s="914"/>
      <c r="AR110" s="914"/>
      <c r="AS110" s="914"/>
      <c r="AT110" s="915"/>
      <c r="AU110" s="916" t="s">
        <v>74</v>
      </c>
      <c r="AV110" s="917"/>
      <c r="AW110" s="917"/>
      <c r="AX110" s="917"/>
      <c r="AY110" s="917"/>
      <c r="AZ110" s="939" t="s">
        <v>437</v>
      </c>
      <c r="BA110" s="907"/>
      <c r="BB110" s="907"/>
      <c r="BC110" s="907"/>
      <c r="BD110" s="907"/>
      <c r="BE110" s="907"/>
      <c r="BF110" s="907"/>
      <c r="BG110" s="907"/>
      <c r="BH110" s="907"/>
      <c r="BI110" s="907"/>
      <c r="BJ110" s="907"/>
      <c r="BK110" s="907"/>
      <c r="BL110" s="907"/>
      <c r="BM110" s="907"/>
      <c r="BN110" s="907"/>
      <c r="BO110" s="907"/>
      <c r="BP110" s="908"/>
      <c r="BQ110" s="940">
        <v>136122588</v>
      </c>
      <c r="BR110" s="941"/>
      <c r="BS110" s="941"/>
      <c r="BT110" s="941"/>
      <c r="BU110" s="941"/>
      <c r="BV110" s="941">
        <v>137113675</v>
      </c>
      <c r="BW110" s="941"/>
      <c r="BX110" s="941"/>
      <c r="BY110" s="941"/>
      <c r="BZ110" s="941"/>
      <c r="CA110" s="941">
        <v>133174075</v>
      </c>
      <c r="CB110" s="941"/>
      <c r="CC110" s="941"/>
      <c r="CD110" s="941"/>
      <c r="CE110" s="941"/>
      <c r="CF110" s="954">
        <v>199.2</v>
      </c>
      <c r="CG110" s="955"/>
      <c r="CH110" s="955"/>
      <c r="CI110" s="955"/>
      <c r="CJ110" s="955"/>
      <c r="CK110" s="956" t="s">
        <v>438</v>
      </c>
      <c r="CL110" s="957"/>
      <c r="CM110" s="939" t="s">
        <v>439</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440</v>
      </c>
      <c r="DH110" s="941"/>
      <c r="DI110" s="941"/>
      <c r="DJ110" s="941"/>
      <c r="DK110" s="941"/>
      <c r="DL110" s="941" t="s">
        <v>441</v>
      </c>
      <c r="DM110" s="941"/>
      <c r="DN110" s="941"/>
      <c r="DO110" s="941"/>
      <c r="DP110" s="941"/>
      <c r="DQ110" s="941" t="s">
        <v>441</v>
      </c>
      <c r="DR110" s="941"/>
      <c r="DS110" s="941"/>
      <c r="DT110" s="941"/>
      <c r="DU110" s="941"/>
      <c r="DV110" s="942" t="s">
        <v>440</v>
      </c>
      <c r="DW110" s="942"/>
      <c r="DX110" s="942"/>
      <c r="DY110" s="942"/>
      <c r="DZ110" s="943"/>
    </row>
    <row r="111" spans="1:131" s="213" customFormat="1" ht="26.25" customHeight="1" x14ac:dyDescent="0.15">
      <c r="A111" s="944" t="s">
        <v>442</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129</v>
      </c>
      <c r="AB111" s="948"/>
      <c r="AC111" s="948"/>
      <c r="AD111" s="948"/>
      <c r="AE111" s="949"/>
      <c r="AF111" s="950" t="s">
        <v>392</v>
      </c>
      <c r="AG111" s="948"/>
      <c r="AH111" s="948"/>
      <c r="AI111" s="948"/>
      <c r="AJ111" s="949"/>
      <c r="AK111" s="950" t="s">
        <v>129</v>
      </c>
      <c r="AL111" s="948"/>
      <c r="AM111" s="948"/>
      <c r="AN111" s="948"/>
      <c r="AO111" s="949"/>
      <c r="AP111" s="951" t="s">
        <v>392</v>
      </c>
      <c r="AQ111" s="952"/>
      <c r="AR111" s="952"/>
      <c r="AS111" s="952"/>
      <c r="AT111" s="953"/>
      <c r="AU111" s="918"/>
      <c r="AV111" s="919"/>
      <c r="AW111" s="919"/>
      <c r="AX111" s="919"/>
      <c r="AY111" s="919"/>
      <c r="AZ111" s="932" t="s">
        <v>443</v>
      </c>
      <c r="BA111" s="933"/>
      <c r="BB111" s="933"/>
      <c r="BC111" s="933"/>
      <c r="BD111" s="933"/>
      <c r="BE111" s="933"/>
      <c r="BF111" s="933"/>
      <c r="BG111" s="933"/>
      <c r="BH111" s="933"/>
      <c r="BI111" s="933"/>
      <c r="BJ111" s="933"/>
      <c r="BK111" s="933"/>
      <c r="BL111" s="933"/>
      <c r="BM111" s="933"/>
      <c r="BN111" s="933"/>
      <c r="BO111" s="933"/>
      <c r="BP111" s="934"/>
      <c r="BQ111" s="935">
        <v>470507</v>
      </c>
      <c r="BR111" s="936"/>
      <c r="BS111" s="936"/>
      <c r="BT111" s="936"/>
      <c r="BU111" s="936"/>
      <c r="BV111" s="936">
        <v>296865</v>
      </c>
      <c r="BW111" s="936"/>
      <c r="BX111" s="936"/>
      <c r="BY111" s="936"/>
      <c r="BZ111" s="936"/>
      <c r="CA111" s="936">
        <v>161477</v>
      </c>
      <c r="CB111" s="936"/>
      <c r="CC111" s="936"/>
      <c r="CD111" s="936"/>
      <c r="CE111" s="936"/>
      <c r="CF111" s="930">
        <v>0.2</v>
      </c>
      <c r="CG111" s="931"/>
      <c r="CH111" s="931"/>
      <c r="CI111" s="931"/>
      <c r="CJ111" s="931"/>
      <c r="CK111" s="958"/>
      <c r="CL111" s="959"/>
      <c r="CM111" s="932" t="s">
        <v>444</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129</v>
      </c>
      <c r="DH111" s="936"/>
      <c r="DI111" s="936"/>
      <c r="DJ111" s="936"/>
      <c r="DK111" s="936"/>
      <c r="DL111" s="936" t="s">
        <v>129</v>
      </c>
      <c r="DM111" s="936"/>
      <c r="DN111" s="936"/>
      <c r="DO111" s="936"/>
      <c r="DP111" s="936"/>
      <c r="DQ111" s="936" t="s">
        <v>392</v>
      </c>
      <c r="DR111" s="936"/>
      <c r="DS111" s="936"/>
      <c r="DT111" s="936"/>
      <c r="DU111" s="936"/>
      <c r="DV111" s="937" t="s">
        <v>129</v>
      </c>
      <c r="DW111" s="937"/>
      <c r="DX111" s="937"/>
      <c r="DY111" s="937"/>
      <c r="DZ111" s="938"/>
    </row>
    <row r="112" spans="1:131" s="213" customFormat="1" ht="26.25" customHeight="1" x14ac:dyDescent="0.15">
      <c r="A112" s="962" t="s">
        <v>445</v>
      </c>
      <c r="B112" s="963"/>
      <c r="C112" s="933" t="s">
        <v>446</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392</v>
      </c>
      <c r="AB112" s="969"/>
      <c r="AC112" s="969"/>
      <c r="AD112" s="969"/>
      <c r="AE112" s="970"/>
      <c r="AF112" s="971" t="s">
        <v>392</v>
      </c>
      <c r="AG112" s="969"/>
      <c r="AH112" s="969"/>
      <c r="AI112" s="969"/>
      <c r="AJ112" s="970"/>
      <c r="AK112" s="971" t="s">
        <v>392</v>
      </c>
      <c r="AL112" s="969"/>
      <c r="AM112" s="969"/>
      <c r="AN112" s="969"/>
      <c r="AO112" s="970"/>
      <c r="AP112" s="972" t="s">
        <v>129</v>
      </c>
      <c r="AQ112" s="973"/>
      <c r="AR112" s="973"/>
      <c r="AS112" s="973"/>
      <c r="AT112" s="974"/>
      <c r="AU112" s="918"/>
      <c r="AV112" s="919"/>
      <c r="AW112" s="919"/>
      <c r="AX112" s="919"/>
      <c r="AY112" s="919"/>
      <c r="AZ112" s="932" t="s">
        <v>447</v>
      </c>
      <c r="BA112" s="933"/>
      <c r="BB112" s="933"/>
      <c r="BC112" s="933"/>
      <c r="BD112" s="933"/>
      <c r="BE112" s="933"/>
      <c r="BF112" s="933"/>
      <c r="BG112" s="933"/>
      <c r="BH112" s="933"/>
      <c r="BI112" s="933"/>
      <c r="BJ112" s="933"/>
      <c r="BK112" s="933"/>
      <c r="BL112" s="933"/>
      <c r="BM112" s="933"/>
      <c r="BN112" s="933"/>
      <c r="BO112" s="933"/>
      <c r="BP112" s="934"/>
      <c r="BQ112" s="935">
        <v>6912042</v>
      </c>
      <c r="BR112" s="936"/>
      <c r="BS112" s="936"/>
      <c r="BT112" s="936"/>
      <c r="BU112" s="936"/>
      <c r="BV112" s="936">
        <v>7004294</v>
      </c>
      <c r="BW112" s="936"/>
      <c r="BX112" s="936"/>
      <c r="BY112" s="936"/>
      <c r="BZ112" s="936"/>
      <c r="CA112" s="936">
        <v>6257630</v>
      </c>
      <c r="CB112" s="936"/>
      <c r="CC112" s="936"/>
      <c r="CD112" s="936"/>
      <c r="CE112" s="936"/>
      <c r="CF112" s="930">
        <v>9.4</v>
      </c>
      <c r="CG112" s="931"/>
      <c r="CH112" s="931"/>
      <c r="CI112" s="931"/>
      <c r="CJ112" s="931"/>
      <c r="CK112" s="958"/>
      <c r="CL112" s="959"/>
      <c r="CM112" s="932" t="s">
        <v>448</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449</v>
      </c>
      <c r="DH112" s="936"/>
      <c r="DI112" s="936"/>
      <c r="DJ112" s="936"/>
      <c r="DK112" s="936"/>
      <c r="DL112" s="936" t="s">
        <v>392</v>
      </c>
      <c r="DM112" s="936"/>
      <c r="DN112" s="936"/>
      <c r="DO112" s="936"/>
      <c r="DP112" s="936"/>
      <c r="DQ112" s="936" t="s">
        <v>449</v>
      </c>
      <c r="DR112" s="936"/>
      <c r="DS112" s="936"/>
      <c r="DT112" s="936"/>
      <c r="DU112" s="936"/>
      <c r="DV112" s="937" t="s">
        <v>129</v>
      </c>
      <c r="DW112" s="937"/>
      <c r="DX112" s="937"/>
      <c r="DY112" s="937"/>
      <c r="DZ112" s="938"/>
    </row>
    <row r="113" spans="1:130" s="213" customFormat="1" ht="26.25" customHeight="1" x14ac:dyDescent="0.15">
      <c r="A113" s="964"/>
      <c r="B113" s="965"/>
      <c r="C113" s="933" t="s">
        <v>450</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595468</v>
      </c>
      <c r="AB113" s="948"/>
      <c r="AC113" s="948"/>
      <c r="AD113" s="948"/>
      <c r="AE113" s="949"/>
      <c r="AF113" s="950">
        <v>610197</v>
      </c>
      <c r="AG113" s="948"/>
      <c r="AH113" s="948"/>
      <c r="AI113" s="948"/>
      <c r="AJ113" s="949"/>
      <c r="AK113" s="950">
        <v>619582</v>
      </c>
      <c r="AL113" s="948"/>
      <c r="AM113" s="948"/>
      <c r="AN113" s="948"/>
      <c r="AO113" s="949"/>
      <c r="AP113" s="951">
        <v>0.9</v>
      </c>
      <c r="AQ113" s="952"/>
      <c r="AR113" s="952"/>
      <c r="AS113" s="952"/>
      <c r="AT113" s="953"/>
      <c r="AU113" s="918"/>
      <c r="AV113" s="919"/>
      <c r="AW113" s="919"/>
      <c r="AX113" s="919"/>
      <c r="AY113" s="919"/>
      <c r="AZ113" s="932" t="s">
        <v>451</v>
      </c>
      <c r="BA113" s="933"/>
      <c r="BB113" s="933"/>
      <c r="BC113" s="933"/>
      <c r="BD113" s="933"/>
      <c r="BE113" s="933"/>
      <c r="BF113" s="933"/>
      <c r="BG113" s="933"/>
      <c r="BH113" s="933"/>
      <c r="BI113" s="933"/>
      <c r="BJ113" s="933"/>
      <c r="BK113" s="933"/>
      <c r="BL113" s="933"/>
      <c r="BM113" s="933"/>
      <c r="BN113" s="933"/>
      <c r="BO113" s="933"/>
      <c r="BP113" s="934"/>
      <c r="BQ113" s="935">
        <v>4713699</v>
      </c>
      <c r="BR113" s="936"/>
      <c r="BS113" s="936"/>
      <c r="BT113" s="936"/>
      <c r="BU113" s="936"/>
      <c r="BV113" s="936">
        <v>4377182</v>
      </c>
      <c r="BW113" s="936"/>
      <c r="BX113" s="936"/>
      <c r="BY113" s="936"/>
      <c r="BZ113" s="936"/>
      <c r="CA113" s="936">
        <v>3892157</v>
      </c>
      <c r="CB113" s="936"/>
      <c r="CC113" s="936"/>
      <c r="CD113" s="936"/>
      <c r="CE113" s="936"/>
      <c r="CF113" s="930">
        <v>5.8</v>
      </c>
      <c r="CG113" s="931"/>
      <c r="CH113" s="931"/>
      <c r="CI113" s="931"/>
      <c r="CJ113" s="931"/>
      <c r="CK113" s="958"/>
      <c r="CL113" s="959"/>
      <c r="CM113" s="932" t="s">
        <v>452</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129</v>
      </c>
      <c r="DH113" s="969"/>
      <c r="DI113" s="969"/>
      <c r="DJ113" s="969"/>
      <c r="DK113" s="970"/>
      <c r="DL113" s="971" t="s">
        <v>392</v>
      </c>
      <c r="DM113" s="969"/>
      <c r="DN113" s="969"/>
      <c r="DO113" s="969"/>
      <c r="DP113" s="970"/>
      <c r="DQ113" s="971" t="s">
        <v>129</v>
      </c>
      <c r="DR113" s="969"/>
      <c r="DS113" s="969"/>
      <c r="DT113" s="969"/>
      <c r="DU113" s="970"/>
      <c r="DV113" s="972" t="s">
        <v>129</v>
      </c>
      <c r="DW113" s="973"/>
      <c r="DX113" s="973"/>
      <c r="DY113" s="973"/>
      <c r="DZ113" s="974"/>
    </row>
    <row r="114" spans="1:130" s="213" customFormat="1" ht="26.25" customHeight="1" x14ac:dyDescent="0.15">
      <c r="A114" s="964"/>
      <c r="B114" s="965"/>
      <c r="C114" s="933" t="s">
        <v>453</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375967</v>
      </c>
      <c r="AB114" s="969"/>
      <c r="AC114" s="969"/>
      <c r="AD114" s="969"/>
      <c r="AE114" s="970"/>
      <c r="AF114" s="971">
        <v>278715</v>
      </c>
      <c r="AG114" s="969"/>
      <c r="AH114" s="969"/>
      <c r="AI114" s="969"/>
      <c r="AJ114" s="970"/>
      <c r="AK114" s="971">
        <v>272710</v>
      </c>
      <c r="AL114" s="969"/>
      <c r="AM114" s="969"/>
      <c r="AN114" s="969"/>
      <c r="AO114" s="970"/>
      <c r="AP114" s="972">
        <v>0.4</v>
      </c>
      <c r="AQ114" s="973"/>
      <c r="AR114" s="973"/>
      <c r="AS114" s="973"/>
      <c r="AT114" s="974"/>
      <c r="AU114" s="918"/>
      <c r="AV114" s="919"/>
      <c r="AW114" s="919"/>
      <c r="AX114" s="919"/>
      <c r="AY114" s="919"/>
      <c r="AZ114" s="932" t="s">
        <v>454</v>
      </c>
      <c r="BA114" s="933"/>
      <c r="BB114" s="933"/>
      <c r="BC114" s="933"/>
      <c r="BD114" s="933"/>
      <c r="BE114" s="933"/>
      <c r="BF114" s="933"/>
      <c r="BG114" s="933"/>
      <c r="BH114" s="933"/>
      <c r="BI114" s="933"/>
      <c r="BJ114" s="933"/>
      <c r="BK114" s="933"/>
      <c r="BL114" s="933"/>
      <c r="BM114" s="933"/>
      <c r="BN114" s="933"/>
      <c r="BO114" s="933"/>
      <c r="BP114" s="934"/>
      <c r="BQ114" s="935">
        <v>14214074</v>
      </c>
      <c r="BR114" s="936"/>
      <c r="BS114" s="936"/>
      <c r="BT114" s="936"/>
      <c r="BU114" s="936"/>
      <c r="BV114" s="936">
        <v>13543063</v>
      </c>
      <c r="BW114" s="936"/>
      <c r="BX114" s="936"/>
      <c r="BY114" s="936"/>
      <c r="BZ114" s="936"/>
      <c r="CA114" s="936">
        <v>13120658</v>
      </c>
      <c r="CB114" s="936"/>
      <c r="CC114" s="936"/>
      <c r="CD114" s="936"/>
      <c r="CE114" s="936"/>
      <c r="CF114" s="930">
        <v>19.600000000000001</v>
      </c>
      <c r="CG114" s="931"/>
      <c r="CH114" s="931"/>
      <c r="CI114" s="931"/>
      <c r="CJ114" s="931"/>
      <c r="CK114" s="958"/>
      <c r="CL114" s="959"/>
      <c r="CM114" s="932" t="s">
        <v>455</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129</v>
      </c>
      <c r="DH114" s="969"/>
      <c r="DI114" s="969"/>
      <c r="DJ114" s="969"/>
      <c r="DK114" s="970"/>
      <c r="DL114" s="971" t="s">
        <v>129</v>
      </c>
      <c r="DM114" s="969"/>
      <c r="DN114" s="969"/>
      <c r="DO114" s="969"/>
      <c r="DP114" s="970"/>
      <c r="DQ114" s="971" t="s">
        <v>129</v>
      </c>
      <c r="DR114" s="969"/>
      <c r="DS114" s="969"/>
      <c r="DT114" s="969"/>
      <c r="DU114" s="970"/>
      <c r="DV114" s="972" t="s">
        <v>129</v>
      </c>
      <c r="DW114" s="973"/>
      <c r="DX114" s="973"/>
      <c r="DY114" s="973"/>
      <c r="DZ114" s="974"/>
    </row>
    <row r="115" spans="1:130" s="213" customFormat="1" ht="26.25" customHeight="1" x14ac:dyDescent="0.15">
      <c r="A115" s="964"/>
      <c r="B115" s="965"/>
      <c r="C115" s="933" t="s">
        <v>456</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v>210641</v>
      </c>
      <c r="AB115" s="948"/>
      <c r="AC115" s="948"/>
      <c r="AD115" s="948"/>
      <c r="AE115" s="949"/>
      <c r="AF115" s="950">
        <v>181678</v>
      </c>
      <c r="AG115" s="948"/>
      <c r="AH115" s="948"/>
      <c r="AI115" s="948"/>
      <c r="AJ115" s="949"/>
      <c r="AK115" s="950">
        <v>140156</v>
      </c>
      <c r="AL115" s="948"/>
      <c r="AM115" s="948"/>
      <c r="AN115" s="948"/>
      <c r="AO115" s="949"/>
      <c r="AP115" s="951">
        <v>0.2</v>
      </c>
      <c r="AQ115" s="952"/>
      <c r="AR115" s="952"/>
      <c r="AS115" s="952"/>
      <c r="AT115" s="953"/>
      <c r="AU115" s="918"/>
      <c r="AV115" s="919"/>
      <c r="AW115" s="919"/>
      <c r="AX115" s="919"/>
      <c r="AY115" s="919"/>
      <c r="AZ115" s="932" t="s">
        <v>457</v>
      </c>
      <c r="BA115" s="933"/>
      <c r="BB115" s="933"/>
      <c r="BC115" s="933"/>
      <c r="BD115" s="933"/>
      <c r="BE115" s="933"/>
      <c r="BF115" s="933"/>
      <c r="BG115" s="933"/>
      <c r="BH115" s="933"/>
      <c r="BI115" s="933"/>
      <c r="BJ115" s="933"/>
      <c r="BK115" s="933"/>
      <c r="BL115" s="933"/>
      <c r="BM115" s="933"/>
      <c r="BN115" s="933"/>
      <c r="BO115" s="933"/>
      <c r="BP115" s="934"/>
      <c r="BQ115" s="935">
        <v>2025</v>
      </c>
      <c r="BR115" s="936"/>
      <c r="BS115" s="936"/>
      <c r="BT115" s="936"/>
      <c r="BU115" s="936"/>
      <c r="BV115" s="936">
        <v>344</v>
      </c>
      <c r="BW115" s="936"/>
      <c r="BX115" s="936"/>
      <c r="BY115" s="936"/>
      <c r="BZ115" s="936"/>
      <c r="CA115" s="936">
        <v>5072</v>
      </c>
      <c r="CB115" s="936"/>
      <c r="CC115" s="936"/>
      <c r="CD115" s="936"/>
      <c r="CE115" s="936"/>
      <c r="CF115" s="930">
        <v>0</v>
      </c>
      <c r="CG115" s="931"/>
      <c r="CH115" s="931"/>
      <c r="CI115" s="931"/>
      <c r="CJ115" s="931"/>
      <c r="CK115" s="958"/>
      <c r="CL115" s="959"/>
      <c r="CM115" s="932" t="s">
        <v>458</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392</v>
      </c>
      <c r="DH115" s="969"/>
      <c r="DI115" s="969"/>
      <c r="DJ115" s="969"/>
      <c r="DK115" s="970"/>
      <c r="DL115" s="971" t="s">
        <v>129</v>
      </c>
      <c r="DM115" s="969"/>
      <c r="DN115" s="969"/>
      <c r="DO115" s="969"/>
      <c r="DP115" s="970"/>
      <c r="DQ115" s="971" t="s">
        <v>129</v>
      </c>
      <c r="DR115" s="969"/>
      <c r="DS115" s="969"/>
      <c r="DT115" s="969"/>
      <c r="DU115" s="970"/>
      <c r="DV115" s="972" t="s">
        <v>392</v>
      </c>
      <c r="DW115" s="973"/>
      <c r="DX115" s="973"/>
      <c r="DY115" s="973"/>
      <c r="DZ115" s="974"/>
    </row>
    <row r="116" spans="1:130" s="213" customFormat="1" ht="26.25" customHeight="1" x14ac:dyDescent="0.15">
      <c r="A116" s="966"/>
      <c r="B116" s="967"/>
      <c r="C116" s="975" t="s">
        <v>459</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v>26</v>
      </c>
      <c r="AB116" s="969"/>
      <c r="AC116" s="969"/>
      <c r="AD116" s="969"/>
      <c r="AE116" s="970"/>
      <c r="AF116" s="971">
        <v>4</v>
      </c>
      <c r="AG116" s="969"/>
      <c r="AH116" s="969"/>
      <c r="AI116" s="969"/>
      <c r="AJ116" s="970"/>
      <c r="AK116" s="971" t="s">
        <v>392</v>
      </c>
      <c r="AL116" s="969"/>
      <c r="AM116" s="969"/>
      <c r="AN116" s="969"/>
      <c r="AO116" s="970"/>
      <c r="AP116" s="972" t="s">
        <v>129</v>
      </c>
      <c r="AQ116" s="973"/>
      <c r="AR116" s="973"/>
      <c r="AS116" s="973"/>
      <c r="AT116" s="974"/>
      <c r="AU116" s="918"/>
      <c r="AV116" s="919"/>
      <c r="AW116" s="919"/>
      <c r="AX116" s="919"/>
      <c r="AY116" s="919"/>
      <c r="AZ116" s="977" t="s">
        <v>460</v>
      </c>
      <c r="BA116" s="978"/>
      <c r="BB116" s="978"/>
      <c r="BC116" s="978"/>
      <c r="BD116" s="978"/>
      <c r="BE116" s="978"/>
      <c r="BF116" s="978"/>
      <c r="BG116" s="978"/>
      <c r="BH116" s="978"/>
      <c r="BI116" s="978"/>
      <c r="BJ116" s="978"/>
      <c r="BK116" s="978"/>
      <c r="BL116" s="978"/>
      <c r="BM116" s="978"/>
      <c r="BN116" s="978"/>
      <c r="BO116" s="978"/>
      <c r="BP116" s="979"/>
      <c r="BQ116" s="935" t="s">
        <v>129</v>
      </c>
      <c r="BR116" s="936"/>
      <c r="BS116" s="936"/>
      <c r="BT116" s="936"/>
      <c r="BU116" s="936"/>
      <c r="BV116" s="936" t="s">
        <v>129</v>
      </c>
      <c r="BW116" s="936"/>
      <c r="BX116" s="936"/>
      <c r="BY116" s="936"/>
      <c r="BZ116" s="936"/>
      <c r="CA116" s="936" t="s">
        <v>129</v>
      </c>
      <c r="CB116" s="936"/>
      <c r="CC116" s="936"/>
      <c r="CD116" s="936"/>
      <c r="CE116" s="936"/>
      <c r="CF116" s="930" t="s">
        <v>129</v>
      </c>
      <c r="CG116" s="931"/>
      <c r="CH116" s="931"/>
      <c r="CI116" s="931"/>
      <c r="CJ116" s="931"/>
      <c r="CK116" s="958"/>
      <c r="CL116" s="959"/>
      <c r="CM116" s="932" t="s">
        <v>461</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462</v>
      </c>
      <c r="DH116" s="969"/>
      <c r="DI116" s="969"/>
      <c r="DJ116" s="969"/>
      <c r="DK116" s="970"/>
      <c r="DL116" s="971" t="s">
        <v>462</v>
      </c>
      <c r="DM116" s="969"/>
      <c r="DN116" s="969"/>
      <c r="DO116" s="969"/>
      <c r="DP116" s="970"/>
      <c r="DQ116" s="971" t="s">
        <v>129</v>
      </c>
      <c r="DR116" s="969"/>
      <c r="DS116" s="969"/>
      <c r="DT116" s="969"/>
      <c r="DU116" s="970"/>
      <c r="DV116" s="972" t="s">
        <v>129</v>
      </c>
      <c r="DW116" s="973"/>
      <c r="DX116" s="973"/>
      <c r="DY116" s="973"/>
      <c r="DZ116" s="974"/>
    </row>
    <row r="117" spans="1:130" s="213" customFormat="1" ht="26.25" customHeight="1" x14ac:dyDescent="0.15">
      <c r="A117" s="922" t="s">
        <v>187</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463</v>
      </c>
      <c r="Z117" s="904"/>
      <c r="AA117" s="988">
        <v>12968800</v>
      </c>
      <c r="AB117" s="989"/>
      <c r="AC117" s="989"/>
      <c r="AD117" s="989"/>
      <c r="AE117" s="990"/>
      <c r="AF117" s="991">
        <v>12694267</v>
      </c>
      <c r="AG117" s="989"/>
      <c r="AH117" s="989"/>
      <c r="AI117" s="989"/>
      <c r="AJ117" s="990"/>
      <c r="AK117" s="991">
        <v>13991863</v>
      </c>
      <c r="AL117" s="989"/>
      <c r="AM117" s="989"/>
      <c r="AN117" s="989"/>
      <c r="AO117" s="990"/>
      <c r="AP117" s="992"/>
      <c r="AQ117" s="993"/>
      <c r="AR117" s="993"/>
      <c r="AS117" s="993"/>
      <c r="AT117" s="994"/>
      <c r="AU117" s="918"/>
      <c r="AV117" s="919"/>
      <c r="AW117" s="919"/>
      <c r="AX117" s="919"/>
      <c r="AY117" s="919"/>
      <c r="AZ117" s="984" t="s">
        <v>464</v>
      </c>
      <c r="BA117" s="985"/>
      <c r="BB117" s="985"/>
      <c r="BC117" s="985"/>
      <c r="BD117" s="985"/>
      <c r="BE117" s="985"/>
      <c r="BF117" s="985"/>
      <c r="BG117" s="985"/>
      <c r="BH117" s="985"/>
      <c r="BI117" s="985"/>
      <c r="BJ117" s="985"/>
      <c r="BK117" s="985"/>
      <c r="BL117" s="985"/>
      <c r="BM117" s="985"/>
      <c r="BN117" s="985"/>
      <c r="BO117" s="985"/>
      <c r="BP117" s="986"/>
      <c r="BQ117" s="935" t="s">
        <v>392</v>
      </c>
      <c r="BR117" s="936"/>
      <c r="BS117" s="936"/>
      <c r="BT117" s="936"/>
      <c r="BU117" s="936"/>
      <c r="BV117" s="936" t="s">
        <v>392</v>
      </c>
      <c r="BW117" s="936"/>
      <c r="BX117" s="936"/>
      <c r="BY117" s="936"/>
      <c r="BZ117" s="936"/>
      <c r="CA117" s="936" t="s">
        <v>392</v>
      </c>
      <c r="CB117" s="936"/>
      <c r="CC117" s="936"/>
      <c r="CD117" s="936"/>
      <c r="CE117" s="936"/>
      <c r="CF117" s="930" t="s">
        <v>129</v>
      </c>
      <c r="CG117" s="931"/>
      <c r="CH117" s="931"/>
      <c r="CI117" s="931"/>
      <c r="CJ117" s="931"/>
      <c r="CK117" s="958"/>
      <c r="CL117" s="959"/>
      <c r="CM117" s="932" t="s">
        <v>465</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392</v>
      </c>
      <c r="DH117" s="969"/>
      <c r="DI117" s="969"/>
      <c r="DJ117" s="969"/>
      <c r="DK117" s="970"/>
      <c r="DL117" s="971" t="s">
        <v>392</v>
      </c>
      <c r="DM117" s="969"/>
      <c r="DN117" s="969"/>
      <c r="DO117" s="969"/>
      <c r="DP117" s="970"/>
      <c r="DQ117" s="971" t="s">
        <v>392</v>
      </c>
      <c r="DR117" s="969"/>
      <c r="DS117" s="969"/>
      <c r="DT117" s="969"/>
      <c r="DU117" s="970"/>
      <c r="DV117" s="972" t="s">
        <v>129</v>
      </c>
      <c r="DW117" s="973"/>
      <c r="DX117" s="973"/>
      <c r="DY117" s="973"/>
      <c r="DZ117" s="974"/>
    </row>
    <row r="118" spans="1:130" s="213" customFormat="1" ht="26.25" customHeight="1" x14ac:dyDescent="0.15">
      <c r="A118" s="922" t="s">
        <v>435</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432</v>
      </c>
      <c r="AB118" s="903"/>
      <c r="AC118" s="903"/>
      <c r="AD118" s="903"/>
      <c r="AE118" s="904"/>
      <c r="AF118" s="902" t="s">
        <v>433</v>
      </c>
      <c r="AG118" s="903"/>
      <c r="AH118" s="903"/>
      <c r="AI118" s="903"/>
      <c r="AJ118" s="904"/>
      <c r="AK118" s="902" t="s">
        <v>308</v>
      </c>
      <c r="AL118" s="903"/>
      <c r="AM118" s="903"/>
      <c r="AN118" s="903"/>
      <c r="AO118" s="904"/>
      <c r="AP118" s="980" t="s">
        <v>434</v>
      </c>
      <c r="AQ118" s="981"/>
      <c r="AR118" s="981"/>
      <c r="AS118" s="981"/>
      <c r="AT118" s="982"/>
      <c r="AU118" s="918"/>
      <c r="AV118" s="919"/>
      <c r="AW118" s="919"/>
      <c r="AX118" s="919"/>
      <c r="AY118" s="919"/>
      <c r="AZ118" s="983" t="s">
        <v>466</v>
      </c>
      <c r="BA118" s="975"/>
      <c r="BB118" s="975"/>
      <c r="BC118" s="975"/>
      <c r="BD118" s="975"/>
      <c r="BE118" s="975"/>
      <c r="BF118" s="975"/>
      <c r="BG118" s="975"/>
      <c r="BH118" s="975"/>
      <c r="BI118" s="975"/>
      <c r="BJ118" s="975"/>
      <c r="BK118" s="975"/>
      <c r="BL118" s="975"/>
      <c r="BM118" s="975"/>
      <c r="BN118" s="975"/>
      <c r="BO118" s="975"/>
      <c r="BP118" s="976"/>
      <c r="BQ118" s="1009" t="s">
        <v>129</v>
      </c>
      <c r="BR118" s="1010"/>
      <c r="BS118" s="1010"/>
      <c r="BT118" s="1010"/>
      <c r="BU118" s="1010"/>
      <c r="BV118" s="1010" t="s">
        <v>129</v>
      </c>
      <c r="BW118" s="1010"/>
      <c r="BX118" s="1010"/>
      <c r="BY118" s="1010"/>
      <c r="BZ118" s="1010"/>
      <c r="CA118" s="1010" t="s">
        <v>462</v>
      </c>
      <c r="CB118" s="1010"/>
      <c r="CC118" s="1010"/>
      <c r="CD118" s="1010"/>
      <c r="CE118" s="1010"/>
      <c r="CF118" s="930" t="s">
        <v>449</v>
      </c>
      <c r="CG118" s="931"/>
      <c r="CH118" s="931"/>
      <c r="CI118" s="931"/>
      <c r="CJ118" s="931"/>
      <c r="CK118" s="958"/>
      <c r="CL118" s="959"/>
      <c r="CM118" s="932" t="s">
        <v>467</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462</v>
      </c>
      <c r="DH118" s="969"/>
      <c r="DI118" s="969"/>
      <c r="DJ118" s="969"/>
      <c r="DK118" s="970"/>
      <c r="DL118" s="971" t="s">
        <v>129</v>
      </c>
      <c r="DM118" s="969"/>
      <c r="DN118" s="969"/>
      <c r="DO118" s="969"/>
      <c r="DP118" s="970"/>
      <c r="DQ118" s="971" t="s">
        <v>129</v>
      </c>
      <c r="DR118" s="969"/>
      <c r="DS118" s="969"/>
      <c r="DT118" s="969"/>
      <c r="DU118" s="970"/>
      <c r="DV118" s="972" t="s">
        <v>449</v>
      </c>
      <c r="DW118" s="973"/>
      <c r="DX118" s="973"/>
      <c r="DY118" s="973"/>
      <c r="DZ118" s="974"/>
    </row>
    <row r="119" spans="1:130" s="213" customFormat="1" ht="26.25" customHeight="1" x14ac:dyDescent="0.15">
      <c r="A119" s="1066" t="s">
        <v>438</v>
      </c>
      <c r="B119" s="957"/>
      <c r="C119" s="939" t="s">
        <v>439</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129</v>
      </c>
      <c r="AB119" s="910"/>
      <c r="AC119" s="910"/>
      <c r="AD119" s="910"/>
      <c r="AE119" s="911"/>
      <c r="AF119" s="912" t="s">
        <v>129</v>
      </c>
      <c r="AG119" s="910"/>
      <c r="AH119" s="910"/>
      <c r="AI119" s="910"/>
      <c r="AJ119" s="911"/>
      <c r="AK119" s="912" t="s">
        <v>129</v>
      </c>
      <c r="AL119" s="910"/>
      <c r="AM119" s="910"/>
      <c r="AN119" s="910"/>
      <c r="AO119" s="911"/>
      <c r="AP119" s="913" t="s">
        <v>462</v>
      </c>
      <c r="AQ119" s="914"/>
      <c r="AR119" s="914"/>
      <c r="AS119" s="914"/>
      <c r="AT119" s="915"/>
      <c r="AU119" s="920"/>
      <c r="AV119" s="921"/>
      <c r="AW119" s="921"/>
      <c r="AX119" s="921"/>
      <c r="AY119" s="921"/>
      <c r="AZ119" s="234" t="s">
        <v>187</v>
      </c>
      <c r="BA119" s="234"/>
      <c r="BB119" s="234"/>
      <c r="BC119" s="234"/>
      <c r="BD119" s="234"/>
      <c r="BE119" s="234"/>
      <c r="BF119" s="234"/>
      <c r="BG119" s="234"/>
      <c r="BH119" s="234"/>
      <c r="BI119" s="234"/>
      <c r="BJ119" s="234"/>
      <c r="BK119" s="234"/>
      <c r="BL119" s="234"/>
      <c r="BM119" s="234"/>
      <c r="BN119" s="234"/>
      <c r="BO119" s="987" t="s">
        <v>468</v>
      </c>
      <c r="BP119" s="1015"/>
      <c r="BQ119" s="1009">
        <v>162434935</v>
      </c>
      <c r="BR119" s="1010"/>
      <c r="BS119" s="1010"/>
      <c r="BT119" s="1010"/>
      <c r="BU119" s="1010"/>
      <c r="BV119" s="1010">
        <v>162335423</v>
      </c>
      <c r="BW119" s="1010"/>
      <c r="BX119" s="1010"/>
      <c r="BY119" s="1010"/>
      <c r="BZ119" s="1010"/>
      <c r="CA119" s="1010">
        <v>156611069</v>
      </c>
      <c r="CB119" s="1010"/>
      <c r="CC119" s="1010"/>
      <c r="CD119" s="1010"/>
      <c r="CE119" s="1010"/>
      <c r="CF119" s="1011"/>
      <c r="CG119" s="1012"/>
      <c r="CH119" s="1012"/>
      <c r="CI119" s="1012"/>
      <c r="CJ119" s="1013"/>
      <c r="CK119" s="960"/>
      <c r="CL119" s="961"/>
      <c r="CM119" s="983" t="s">
        <v>469</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v>470507</v>
      </c>
      <c r="DH119" s="996"/>
      <c r="DI119" s="996"/>
      <c r="DJ119" s="996"/>
      <c r="DK119" s="997"/>
      <c r="DL119" s="995">
        <v>296865</v>
      </c>
      <c r="DM119" s="996"/>
      <c r="DN119" s="996"/>
      <c r="DO119" s="996"/>
      <c r="DP119" s="997"/>
      <c r="DQ119" s="995">
        <v>161477</v>
      </c>
      <c r="DR119" s="996"/>
      <c r="DS119" s="996"/>
      <c r="DT119" s="996"/>
      <c r="DU119" s="997"/>
      <c r="DV119" s="998">
        <v>0.2</v>
      </c>
      <c r="DW119" s="999"/>
      <c r="DX119" s="999"/>
      <c r="DY119" s="999"/>
      <c r="DZ119" s="1000"/>
    </row>
    <row r="120" spans="1:130" s="213" customFormat="1" ht="26.25" customHeight="1" x14ac:dyDescent="0.15">
      <c r="A120" s="1067"/>
      <c r="B120" s="959"/>
      <c r="C120" s="932" t="s">
        <v>444</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129</v>
      </c>
      <c r="AB120" s="969"/>
      <c r="AC120" s="969"/>
      <c r="AD120" s="969"/>
      <c r="AE120" s="970"/>
      <c r="AF120" s="971" t="s">
        <v>462</v>
      </c>
      <c r="AG120" s="969"/>
      <c r="AH120" s="969"/>
      <c r="AI120" s="969"/>
      <c r="AJ120" s="970"/>
      <c r="AK120" s="971" t="s">
        <v>129</v>
      </c>
      <c r="AL120" s="969"/>
      <c r="AM120" s="969"/>
      <c r="AN120" s="969"/>
      <c r="AO120" s="970"/>
      <c r="AP120" s="972" t="s">
        <v>129</v>
      </c>
      <c r="AQ120" s="973"/>
      <c r="AR120" s="973"/>
      <c r="AS120" s="973"/>
      <c r="AT120" s="974"/>
      <c r="AU120" s="1001" t="s">
        <v>470</v>
      </c>
      <c r="AV120" s="1002"/>
      <c r="AW120" s="1002"/>
      <c r="AX120" s="1002"/>
      <c r="AY120" s="1003"/>
      <c r="AZ120" s="939" t="s">
        <v>471</v>
      </c>
      <c r="BA120" s="907"/>
      <c r="BB120" s="907"/>
      <c r="BC120" s="907"/>
      <c r="BD120" s="907"/>
      <c r="BE120" s="907"/>
      <c r="BF120" s="907"/>
      <c r="BG120" s="907"/>
      <c r="BH120" s="907"/>
      <c r="BI120" s="907"/>
      <c r="BJ120" s="907"/>
      <c r="BK120" s="907"/>
      <c r="BL120" s="907"/>
      <c r="BM120" s="907"/>
      <c r="BN120" s="907"/>
      <c r="BO120" s="907"/>
      <c r="BP120" s="908"/>
      <c r="BQ120" s="940">
        <v>18870698</v>
      </c>
      <c r="BR120" s="941"/>
      <c r="BS120" s="941"/>
      <c r="BT120" s="941"/>
      <c r="BU120" s="941"/>
      <c r="BV120" s="941">
        <v>24550778</v>
      </c>
      <c r="BW120" s="941"/>
      <c r="BX120" s="941"/>
      <c r="BY120" s="941"/>
      <c r="BZ120" s="941"/>
      <c r="CA120" s="941">
        <v>25789696</v>
      </c>
      <c r="CB120" s="941"/>
      <c r="CC120" s="941"/>
      <c r="CD120" s="941"/>
      <c r="CE120" s="941"/>
      <c r="CF120" s="954">
        <v>38.6</v>
      </c>
      <c r="CG120" s="955"/>
      <c r="CH120" s="955"/>
      <c r="CI120" s="955"/>
      <c r="CJ120" s="955"/>
      <c r="CK120" s="1016" t="s">
        <v>472</v>
      </c>
      <c r="CL120" s="1017"/>
      <c r="CM120" s="1017"/>
      <c r="CN120" s="1017"/>
      <c r="CO120" s="1018"/>
      <c r="CP120" s="1024" t="s">
        <v>412</v>
      </c>
      <c r="CQ120" s="1025"/>
      <c r="CR120" s="1025"/>
      <c r="CS120" s="1025"/>
      <c r="CT120" s="1025"/>
      <c r="CU120" s="1025"/>
      <c r="CV120" s="1025"/>
      <c r="CW120" s="1025"/>
      <c r="CX120" s="1025"/>
      <c r="CY120" s="1025"/>
      <c r="CZ120" s="1025"/>
      <c r="DA120" s="1025"/>
      <c r="DB120" s="1025"/>
      <c r="DC120" s="1025"/>
      <c r="DD120" s="1025"/>
      <c r="DE120" s="1025"/>
      <c r="DF120" s="1026"/>
      <c r="DG120" s="940">
        <v>6912042</v>
      </c>
      <c r="DH120" s="941"/>
      <c r="DI120" s="941"/>
      <c r="DJ120" s="941"/>
      <c r="DK120" s="941"/>
      <c r="DL120" s="941">
        <v>7004294</v>
      </c>
      <c r="DM120" s="941"/>
      <c r="DN120" s="941"/>
      <c r="DO120" s="941"/>
      <c r="DP120" s="941"/>
      <c r="DQ120" s="941">
        <v>6257630</v>
      </c>
      <c r="DR120" s="941"/>
      <c r="DS120" s="941"/>
      <c r="DT120" s="941"/>
      <c r="DU120" s="941"/>
      <c r="DV120" s="942">
        <v>9.4</v>
      </c>
      <c r="DW120" s="942"/>
      <c r="DX120" s="942"/>
      <c r="DY120" s="942"/>
      <c r="DZ120" s="943"/>
    </row>
    <row r="121" spans="1:130" s="213" customFormat="1" ht="26.25" customHeight="1" x14ac:dyDescent="0.15">
      <c r="A121" s="1067"/>
      <c r="B121" s="959"/>
      <c r="C121" s="984" t="s">
        <v>473</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392</v>
      </c>
      <c r="AB121" s="969"/>
      <c r="AC121" s="969"/>
      <c r="AD121" s="969"/>
      <c r="AE121" s="970"/>
      <c r="AF121" s="971" t="s">
        <v>129</v>
      </c>
      <c r="AG121" s="969"/>
      <c r="AH121" s="969"/>
      <c r="AI121" s="969"/>
      <c r="AJ121" s="970"/>
      <c r="AK121" s="971" t="s">
        <v>462</v>
      </c>
      <c r="AL121" s="969"/>
      <c r="AM121" s="969"/>
      <c r="AN121" s="969"/>
      <c r="AO121" s="970"/>
      <c r="AP121" s="972" t="s">
        <v>392</v>
      </c>
      <c r="AQ121" s="973"/>
      <c r="AR121" s="973"/>
      <c r="AS121" s="973"/>
      <c r="AT121" s="974"/>
      <c r="AU121" s="1004"/>
      <c r="AV121" s="1005"/>
      <c r="AW121" s="1005"/>
      <c r="AX121" s="1005"/>
      <c r="AY121" s="1006"/>
      <c r="AZ121" s="932" t="s">
        <v>474</v>
      </c>
      <c r="BA121" s="933"/>
      <c r="BB121" s="933"/>
      <c r="BC121" s="933"/>
      <c r="BD121" s="933"/>
      <c r="BE121" s="933"/>
      <c r="BF121" s="933"/>
      <c r="BG121" s="933"/>
      <c r="BH121" s="933"/>
      <c r="BI121" s="933"/>
      <c r="BJ121" s="933"/>
      <c r="BK121" s="933"/>
      <c r="BL121" s="933"/>
      <c r="BM121" s="933"/>
      <c r="BN121" s="933"/>
      <c r="BO121" s="933"/>
      <c r="BP121" s="934"/>
      <c r="BQ121" s="935">
        <v>19613458</v>
      </c>
      <c r="BR121" s="936"/>
      <c r="BS121" s="936"/>
      <c r="BT121" s="936"/>
      <c r="BU121" s="936"/>
      <c r="BV121" s="936">
        <v>19892811</v>
      </c>
      <c r="BW121" s="936"/>
      <c r="BX121" s="936"/>
      <c r="BY121" s="936"/>
      <c r="BZ121" s="936"/>
      <c r="CA121" s="936">
        <v>20389303</v>
      </c>
      <c r="CB121" s="936"/>
      <c r="CC121" s="936"/>
      <c r="CD121" s="936"/>
      <c r="CE121" s="936"/>
      <c r="CF121" s="930">
        <v>30.5</v>
      </c>
      <c r="CG121" s="931"/>
      <c r="CH121" s="931"/>
      <c r="CI121" s="931"/>
      <c r="CJ121" s="931"/>
      <c r="CK121" s="1019"/>
      <c r="CL121" s="1020"/>
      <c r="CM121" s="1020"/>
      <c r="CN121" s="1020"/>
      <c r="CO121" s="1021"/>
      <c r="CP121" s="1029" t="s">
        <v>408</v>
      </c>
      <c r="CQ121" s="1030"/>
      <c r="CR121" s="1030"/>
      <c r="CS121" s="1030"/>
      <c r="CT121" s="1030"/>
      <c r="CU121" s="1030"/>
      <c r="CV121" s="1030"/>
      <c r="CW121" s="1030"/>
      <c r="CX121" s="1030"/>
      <c r="CY121" s="1030"/>
      <c r="CZ121" s="1030"/>
      <c r="DA121" s="1030"/>
      <c r="DB121" s="1030"/>
      <c r="DC121" s="1030"/>
      <c r="DD121" s="1030"/>
      <c r="DE121" s="1030"/>
      <c r="DF121" s="1031"/>
      <c r="DG121" s="935" t="s">
        <v>129</v>
      </c>
      <c r="DH121" s="936"/>
      <c r="DI121" s="936"/>
      <c r="DJ121" s="936"/>
      <c r="DK121" s="936"/>
      <c r="DL121" s="936" t="s">
        <v>129</v>
      </c>
      <c r="DM121" s="936"/>
      <c r="DN121" s="936"/>
      <c r="DO121" s="936"/>
      <c r="DP121" s="936"/>
      <c r="DQ121" s="936" t="s">
        <v>129</v>
      </c>
      <c r="DR121" s="936"/>
      <c r="DS121" s="936"/>
      <c r="DT121" s="936"/>
      <c r="DU121" s="936"/>
      <c r="DV121" s="937" t="s">
        <v>129</v>
      </c>
      <c r="DW121" s="937"/>
      <c r="DX121" s="937"/>
      <c r="DY121" s="937"/>
      <c r="DZ121" s="938"/>
    </row>
    <row r="122" spans="1:130" s="213" customFormat="1" ht="26.25" customHeight="1" x14ac:dyDescent="0.15">
      <c r="A122" s="1067"/>
      <c r="B122" s="959"/>
      <c r="C122" s="932" t="s">
        <v>455</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449</v>
      </c>
      <c r="AB122" s="969"/>
      <c r="AC122" s="969"/>
      <c r="AD122" s="969"/>
      <c r="AE122" s="970"/>
      <c r="AF122" s="971" t="s">
        <v>129</v>
      </c>
      <c r="AG122" s="969"/>
      <c r="AH122" s="969"/>
      <c r="AI122" s="969"/>
      <c r="AJ122" s="970"/>
      <c r="AK122" s="971" t="s">
        <v>462</v>
      </c>
      <c r="AL122" s="969"/>
      <c r="AM122" s="969"/>
      <c r="AN122" s="969"/>
      <c r="AO122" s="970"/>
      <c r="AP122" s="972" t="s">
        <v>129</v>
      </c>
      <c r="AQ122" s="973"/>
      <c r="AR122" s="973"/>
      <c r="AS122" s="973"/>
      <c r="AT122" s="974"/>
      <c r="AU122" s="1004"/>
      <c r="AV122" s="1005"/>
      <c r="AW122" s="1005"/>
      <c r="AX122" s="1005"/>
      <c r="AY122" s="1006"/>
      <c r="AZ122" s="983" t="s">
        <v>475</v>
      </c>
      <c r="BA122" s="975"/>
      <c r="BB122" s="975"/>
      <c r="BC122" s="975"/>
      <c r="BD122" s="975"/>
      <c r="BE122" s="975"/>
      <c r="BF122" s="975"/>
      <c r="BG122" s="975"/>
      <c r="BH122" s="975"/>
      <c r="BI122" s="975"/>
      <c r="BJ122" s="975"/>
      <c r="BK122" s="975"/>
      <c r="BL122" s="975"/>
      <c r="BM122" s="975"/>
      <c r="BN122" s="975"/>
      <c r="BO122" s="975"/>
      <c r="BP122" s="976"/>
      <c r="BQ122" s="1009">
        <v>81429964</v>
      </c>
      <c r="BR122" s="1010"/>
      <c r="BS122" s="1010"/>
      <c r="BT122" s="1010"/>
      <c r="BU122" s="1010"/>
      <c r="BV122" s="1010">
        <v>82302057</v>
      </c>
      <c r="BW122" s="1010"/>
      <c r="BX122" s="1010"/>
      <c r="BY122" s="1010"/>
      <c r="BZ122" s="1010"/>
      <c r="CA122" s="1010">
        <v>79854046</v>
      </c>
      <c r="CB122" s="1010"/>
      <c r="CC122" s="1010"/>
      <c r="CD122" s="1010"/>
      <c r="CE122" s="1010"/>
      <c r="CF122" s="1027">
        <v>119.5</v>
      </c>
      <c r="CG122" s="1028"/>
      <c r="CH122" s="1028"/>
      <c r="CI122" s="1028"/>
      <c r="CJ122" s="1028"/>
      <c r="CK122" s="1019"/>
      <c r="CL122" s="1020"/>
      <c r="CM122" s="1020"/>
      <c r="CN122" s="1020"/>
      <c r="CO122" s="1021"/>
      <c r="CP122" s="1029" t="s">
        <v>476</v>
      </c>
      <c r="CQ122" s="1030"/>
      <c r="CR122" s="1030"/>
      <c r="CS122" s="1030"/>
      <c r="CT122" s="1030"/>
      <c r="CU122" s="1030"/>
      <c r="CV122" s="1030"/>
      <c r="CW122" s="1030"/>
      <c r="CX122" s="1030"/>
      <c r="CY122" s="1030"/>
      <c r="CZ122" s="1030"/>
      <c r="DA122" s="1030"/>
      <c r="DB122" s="1030"/>
      <c r="DC122" s="1030"/>
      <c r="DD122" s="1030"/>
      <c r="DE122" s="1030"/>
      <c r="DF122" s="1031"/>
      <c r="DG122" s="935" t="s">
        <v>392</v>
      </c>
      <c r="DH122" s="936"/>
      <c r="DI122" s="936"/>
      <c r="DJ122" s="936"/>
      <c r="DK122" s="936"/>
      <c r="DL122" s="936" t="s">
        <v>392</v>
      </c>
      <c r="DM122" s="936"/>
      <c r="DN122" s="936"/>
      <c r="DO122" s="936"/>
      <c r="DP122" s="936"/>
      <c r="DQ122" s="936" t="s">
        <v>392</v>
      </c>
      <c r="DR122" s="936"/>
      <c r="DS122" s="936"/>
      <c r="DT122" s="936"/>
      <c r="DU122" s="936"/>
      <c r="DV122" s="937" t="s">
        <v>392</v>
      </c>
      <c r="DW122" s="937"/>
      <c r="DX122" s="937"/>
      <c r="DY122" s="937"/>
      <c r="DZ122" s="938"/>
    </row>
    <row r="123" spans="1:130" s="213" customFormat="1" ht="26.25" customHeight="1" x14ac:dyDescent="0.15">
      <c r="A123" s="1067"/>
      <c r="B123" s="959"/>
      <c r="C123" s="932" t="s">
        <v>461</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129</v>
      </c>
      <c r="AB123" s="969"/>
      <c r="AC123" s="969"/>
      <c r="AD123" s="969"/>
      <c r="AE123" s="970"/>
      <c r="AF123" s="971" t="s">
        <v>129</v>
      </c>
      <c r="AG123" s="969"/>
      <c r="AH123" s="969"/>
      <c r="AI123" s="969"/>
      <c r="AJ123" s="970"/>
      <c r="AK123" s="971" t="s">
        <v>129</v>
      </c>
      <c r="AL123" s="969"/>
      <c r="AM123" s="969"/>
      <c r="AN123" s="969"/>
      <c r="AO123" s="970"/>
      <c r="AP123" s="972" t="s">
        <v>392</v>
      </c>
      <c r="AQ123" s="973"/>
      <c r="AR123" s="973"/>
      <c r="AS123" s="973"/>
      <c r="AT123" s="974"/>
      <c r="AU123" s="1007"/>
      <c r="AV123" s="1008"/>
      <c r="AW123" s="1008"/>
      <c r="AX123" s="1008"/>
      <c r="AY123" s="1008"/>
      <c r="AZ123" s="234" t="s">
        <v>187</v>
      </c>
      <c r="BA123" s="234"/>
      <c r="BB123" s="234"/>
      <c r="BC123" s="234"/>
      <c r="BD123" s="234"/>
      <c r="BE123" s="234"/>
      <c r="BF123" s="234"/>
      <c r="BG123" s="234"/>
      <c r="BH123" s="234"/>
      <c r="BI123" s="234"/>
      <c r="BJ123" s="234"/>
      <c r="BK123" s="234"/>
      <c r="BL123" s="234"/>
      <c r="BM123" s="234"/>
      <c r="BN123" s="234"/>
      <c r="BO123" s="987" t="s">
        <v>477</v>
      </c>
      <c r="BP123" s="1015"/>
      <c r="BQ123" s="1073">
        <v>119914120</v>
      </c>
      <c r="BR123" s="1074"/>
      <c r="BS123" s="1074"/>
      <c r="BT123" s="1074"/>
      <c r="BU123" s="1074"/>
      <c r="BV123" s="1074">
        <v>126745646</v>
      </c>
      <c r="BW123" s="1074"/>
      <c r="BX123" s="1074"/>
      <c r="BY123" s="1074"/>
      <c r="BZ123" s="1074"/>
      <c r="CA123" s="1074">
        <v>126033045</v>
      </c>
      <c r="CB123" s="1074"/>
      <c r="CC123" s="1074"/>
      <c r="CD123" s="1074"/>
      <c r="CE123" s="1074"/>
      <c r="CF123" s="1011"/>
      <c r="CG123" s="1012"/>
      <c r="CH123" s="1012"/>
      <c r="CI123" s="1012"/>
      <c r="CJ123" s="1013"/>
      <c r="CK123" s="1019"/>
      <c r="CL123" s="1020"/>
      <c r="CM123" s="1020"/>
      <c r="CN123" s="1020"/>
      <c r="CO123" s="1021"/>
      <c r="CP123" s="1029" t="s">
        <v>478</v>
      </c>
      <c r="CQ123" s="1030"/>
      <c r="CR123" s="1030"/>
      <c r="CS123" s="1030"/>
      <c r="CT123" s="1030"/>
      <c r="CU123" s="1030"/>
      <c r="CV123" s="1030"/>
      <c r="CW123" s="1030"/>
      <c r="CX123" s="1030"/>
      <c r="CY123" s="1030"/>
      <c r="CZ123" s="1030"/>
      <c r="DA123" s="1030"/>
      <c r="DB123" s="1030"/>
      <c r="DC123" s="1030"/>
      <c r="DD123" s="1030"/>
      <c r="DE123" s="1030"/>
      <c r="DF123" s="1031"/>
      <c r="DG123" s="968" t="s">
        <v>449</v>
      </c>
      <c r="DH123" s="969"/>
      <c r="DI123" s="969"/>
      <c r="DJ123" s="969"/>
      <c r="DK123" s="970"/>
      <c r="DL123" s="971" t="s">
        <v>392</v>
      </c>
      <c r="DM123" s="969"/>
      <c r="DN123" s="969"/>
      <c r="DO123" s="969"/>
      <c r="DP123" s="970"/>
      <c r="DQ123" s="971" t="s">
        <v>392</v>
      </c>
      <c r="DR123" s="969"/>
      <c r="DS123" s="969"/>
      <c r="DT123" s="969"/>
      <c r="DU123" s="970"/>
      <c r="DV123" s="972" t="s">
        <v>392</v>
      </c>
      <c r="DW123" s="973"/>
      <c r="DX123" s="973"/>
      <c r="DY123" s="973"/>
      <c r="DZ123" s="974"/>
    </row>
    <row r="124" spans="1:130" s="213" customFormat="1" ht="26.25" customHeight="1" thickBot="1" x14ac:dyDescent="0.2">
      <c r="A124" s="1067"/>
      <c r="B124" s="959"/>
      <c r="C124" s="932" t="s">
        <v>465</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129</v>
      </c>
      <c r="AB124" s="969"/>
      <c r="AC124" s="969"/>
      <c r="AD124" s="969"/>
      <c r="AE124" s="970"/>
      <c r="AF124" s="971" t="s">
        <v>392</v>
      </c>
      <c r="AG124" s="969"/>
      <c r="AH124" s="969"/>
      <c r="AI124" s="969"/>
      <c r="AJ124" s="970"/>
      <c r="AK124" s="971" t="s">
        <v>392</v>
      </c>
      <c r="AL124" s="969"/>
      <c r="AM124" s="969"/>
      <c r="AN124" s="969"/>
      <c r="AO124" s="970"/>
      <c r="AP124" s="972" t="s">
        <v>129</v>
      </c>
      <c r="AQ124" s="973"/>
      <c r="AR124" s="973"/>
      <c r="AS124" s="973"/>
      <c r="AT124" s="974"/>
      <c r="AU124" s="1069" t="s">
        <v>479</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65</v>
      </c>
      <c r="BR124" s="1037"/>
      <c r="BS124" s="1037"/>
      <c r="BT124" s="1037"/>
      <c r="BU124" s="1037"/>
      <c r="BV124" s="1037">
        <v>52.4</v>
      </c>
      <c r="BW124" s="1037"/>
      <c r="BX124" s="1037"/>
      <c r="BY124" s="1037"/>
      <c r="BZ124" s="1037"/>
      <c r="CA124" s="1037">
        <v>45.7</v>
      </c>
      <c r="CB124" s="1037"/>
      <c r="CC124" s="1037"/>
      <c r="CD124" s="1037"/>
      <c r="CE124" s="1037"/>
      <c r="CF124" s="1038"/>
      <c r="CG124" s="1039"/>
      <c r="CH124" s="1039"/>
      <c r="CI124" s="1039"/>
      <c r="CJ124" s="1040"/>
      <c r="CK124" s="1022"/>
      <c r="CL124" s="1022"/>
      <c r="CM124" s="1022"/>
      <c r="CN124" s="1022"/>
      <c r="CO124" s="1023"/>
      <c r="CP124" s="1029" t="s">
        <v>480</v>
      </c>
      <c r="CQ124" s="1030"/>
      <c r="CR124" s="1030"/>
      <c r="CS124" s="1030"/>
      <c r="CT124" s="1030"/>
      <c r="CU124" s="1030"/>
      <c r="CV124" s="1030"/>
      <c r="CW124" s="1030"/>
      <c r="CX124" s="1030"/>
      <c r="CY124" s="1030"/>
      <c r="CZ124" s="1030"/>
      <c r="DA124" s="1030"/>
      <c r="DB124" s="1030"/>
      <c r="DC124" s="1030"/>
      <c r="DD124" s="1030"/>
      <c r="DE124" s="1030"/>
      <c r="DF124" s="1031"/>
      <c r="DG124" s="1014" t="s">
        <v>129</v>
      </c>
      <c r="DH124" s="996"/>
      <c r="DI124" s="996"/>
      <c r="DJ124" s="996"/>
      <c r="DK124" s="997"/>
      <c r="DL124" s="995" t="s">
        <v>392</v>
      </c>
      <c r="DM124" s="996"/>
      <c r="DN124" s="996"/>
      <c r="DO124" s="996"/>
      <c r="DP124" s="997"/>
      <c r="DQ124" s="995" t="s">
        <v>129</v>
      </c>
      <c r="DR124" s="996"/>
      <c r="DS124" s="996"/>
      <c r="DT124" s="996"/>
      <c r="DU124" s="997"/>
      <c r="DV124" s="998" t="s">
        <v>449</v>
      </c>
      <c r="DW124" s="999"/>
      <c r="DX124" s="999"/>
      <c r="DY124" s="999"/>
      <c r="DZ124" s="1000"/>
    </row>
    <row r="125" spans="1:130" s="213" customFormat="1" ht="26.25" customHeight="1" x14ac:dyDescent="0.15">
      <c r="A125" s="1067"/>
      <c r="B125" s="959"/>
      <c r="C125" s="932" t="s">
        <v>467</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129</v>
      </c>
      <c r="AB125" s="969"/>
      <c r="AC125" s="969"/>
      <c r="AD125" s="969"/>
      <c r="AE125" s="970"/>
      <c r="AF125" s="971" t="s">
        <v>449</v>
      </c>
      <c r="AG125" s="969"/>
      <c r="AH125" s="969"/>
      <c r="AI125" s="969"/>
      <c r="AJ125" s="970"/>
      <c r="AK125" s="971" t="s">
        <v>392</v>
      </c>
      <c r="AL125" s="969"/>
      <c r="AM125" s="969"/>
      <c r="AN125" s="969"/>
      <c r="AO125" s="970"/>
      <c r="AP125" s="972" t="s">
        <v>392</v>
      </c>
      <c r="AQ125" s="973"/>
      <c r="AR125" s="973"/>
      <c r="AS125" s="973"/>
      <c r="AT125" s="974"/>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5"/>
      <c r="BR125" s="215"/>
      <c r="BS125" s="215"/>
      <c r="BT125" s="215"/>
      <c r="BU125" s="215"/>
      <c r="BV125" s="215"/>
      <c r="BW125" s="215"/>
      <c r="BX125" s="215"/>
      <c r="BY125" s="215"/>
      <c r="BZ125" s="215"/>
      <c r="CA125" s="215"/>
      <c r="CB125" s="215"/>
      <c r="CC125" s="215"/>
      <c r="CD125" s="215"/>
      <c r="CE125" s="215"/>
      <c r="CF125" s="215"/>
      <c r="CG125" s="215"/>
      <c r="CH125" s="215"/>
      <c r="CI125" s="215"/>
      <c r="CJ125" s="237"/>
      <c r="CK125" s="1032" t="s">
        <v>481</v>
      </c>
      <c r="CL125" s="1017"/>
      <c r="CM125" s="1017"/>
      <c r="CN125" s="1017"/>
      <c r="CO125" s="1018"/>
      <c r="CP125" s="939" t="s">
        <v>482</v>
      </c>
      <c r="CQ125" s="907"/>
      <c r="CR125" s="907"/>
      <c r="CS125" s="907"/>
      <c r="CT125" s="907"/>
      <c r="CU125" s="907"/>
      <c r="CV125" s="907"/>
      <c r="CW125" s="907"/>
      <c r="CX125" s="907"/>
      <c r="CY125" s="907"/>
      <c r="CZ125" s="907"/>
      <c r="DA125" s="907"/>
      <c r="DB125" s="907"/>
      <c r="DC125" s="907"/>
      <c r="DD125" s="907"/>
      <c r="DE125" s="907"/>
      <c r="DF125" s="908"/>
      <c r="DG125" s="940" t="s">
        <v>392</v>
      </c>
      <c r="DH125" s="941"/>
      <c r="DI125" s="941"/>
      <c r="DJ125" s="941"/>
      <c r="DK125" s="941"/>
      <c r="DL125" s="941" t="s">
        <v>392</v>
      </c>
      <c r="DM125" s="941"/>
      <c r="DN125" s="941"/>
      <c r="DO125" s="941"/>
      <c r="DP125" s="941"/>
      <c r="DQ125" s="941" t="s">
        <v>449</v>
      </c>
      <c r="DR125" s="941"/>
      <c r="DS125" s="941"/>
      <c r="DT125" s="941"/>
      <c r="DU125" s="941"/>
      <c r="DV125" s="942" t="s">
        <v>129</v>
      </c>
      <c r="DW125" s="942"/>
      <c r="DX125" s="942"/>
      <c r="DY125" s="942"/>
      <c r="DZ125" s="943"/>
    </row>
    <row r="126" spans="1:130" s="213" customFormat="1" ht="26.25" customHeight="1" thickBot="1" x14ac:dyDescent="0.2">
      <c r="A126" s="1067"/>
      <c r="B126" s="959"/>
      <c r="C126" s="932" t="s">
        <v>469</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v>210641</v>
      </c>
      <c r="AB126" s="969"/>
      <c r="AC126" s="969"/>
      <c r="AD126" s="969"/>
      <c r="AE126" s="970"/>
      <c r="AF126" s="971">
        <v>181678</v>
      </c>
      <c r="AG126" s="969"/>
      <c r="AH126" s="969"/>
      <c r="AI126" s="969"/>
      <c r="AJ126" s="970"/>
      <c r="AK126" s="971">
        <v>140156</v>
      </c>
      <c r="AL126" s="969"/>
      <c r="AM126" s="969"/>
      <c r="AN126" s="969"/>
      <c r="AO126" s="970"/>
      <c r="AP126" s="972">
        <v>0.2</v>
      </c>
      <c r="AQ126" s="973"/>
      <c r="AR126" s="973"/>
      <c r="AS126" s="973"/>
      <c r="AT126" s="974"/>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215"/>
      <c r="CC126" s="215"/>
      <c r="CD126" s="238"/>
      <c r="CE126" s="238"/>
      <c r="CF126" s="238"/>
      <c r="CG126" s="215"/>
      <c r="CH126" s="215"/>
      <c r="CI126" s="215"/>
      <c r="CJ126" s="237"/>
      <c r="CK126" s="1033"/>
      <c r="CL126" s="1020"/>
      <c r="CM126" s="1020"/>
      <c r="CN126" s="1020"/>
      <c r="CO126" s="1021"/>
      <c r="CP126" s="932" t="s">
        <v>483</v>
      </c>
      <c r="CQ126" s="933"/>
      <c r="CR126" s="933"/>
      <c r="CS126" s="933"/>
      <c r="CT126" s="933"/>
      <c r="CU126" s="933"/>
      <c r="CV126" s="933"/>
      <c r="CW126" s="933"/>
      <c r="CX126" s="933"/>
      <c r="CY126" s="933"/>
      <c r="CZ126" s="933"/>
      <c r="DA126" s="933"/>
      <c r="DB126" s="933"/>
      <c r="DC126" s="933"/>
      <c r="DD126" s="933"/>
      <c r="DE126" s="933"/>
      <c r="DF126" s="934"/>
      <c r="DG126" s="935" t="s">
        <v>392</v>
      </c>
      <c r="DH126" s="936"/>
      <c r="DI126" s="936"/>
      <c r="DJ126" s="936"/>
      <c r="DK126" s="936"/>
      <c r="DL126" s="936" t="s">
        <v>129</v>
      </c>
      <c r="DM126" s="936"/>
      <c r="DN126" s="936"/>
      <c r="DO126" s="936"/>
      <c r="DP126" s="936"/>
      <c r="DQ126" s="936" t="s">
        <v>129</v>
      </c>
      <c r="DR126" s="936"/>
      <c r="DS126" s="936"/>
      <c r="DT126" s="936"/>
      <c r="DU126" s="936"/>
      <c r="DV126" s="937" t="s">
        <v>392</v>
      </c>
      <c r="DW126" s="937"/>
      <c r="DX126" s="937"/>
      <c r="DY126" s="937"/>
      <c r="DZ126" s="938"/>
    </row>
    <row r="127" spans="1:130" s="213" customFormat="1" ht="26.25" customHeight="1" x14ac:dyDescent="0.15">
      <c r="A127" s="1068"/>
      <c r="B127" s="961"/>
      <c r="C127" s="983" t="s">
        <v>484</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392</v>
      </c>
      <c r="AB127" s="969"/>
      <c r="AC127" s="969"/>
      <c r="AD127" s="969"/>
      <c r="AE127" s="970"/>
      <c r="AF127" s="971" t="s">
        <v>129</v>
      </c>
      <c r="AG127" s="969"/>
      <c r="AH127" s="969"/>
      <c r="AI127" s="969"/>
      <c r="AJ127" s="970"/>
      <c r="AK127" s="971" t="s">
        <v>392</v>
      </c>
      <c r="AL127" s="969"/>
      <c r="AM127" s="969"/>
      <c r="AN127" s="969"/>
      <c r="AO127" s="970"/>
      <c r="AP127" s="972" t="s">
        <v>392</v>
      </c>
      <c r="AQ127" s="973"/>
      <c r="AR127" s="973"/>
      <c r="AS127" s="973"/>
      <c r="AT127" s="974"/>
      <c r="AU127" s="215"/>
      <c r="AV127" s="215"/>
      <c r="AW127" s="215"/>
      <c r="AX127" s="1041" t="s">
        <v>485</v>
      </c>
      <c r="AY127" s="1042"/>
      <c r="AZ127" s="1042"/>
      <c r="BA127" s="1042"/>
      <c r="BB127" s="1042"/>
      <c r="BC127" s="1042"/>
      <c r="BD127" s="1042"/>
      <c r="BE127" s="1043"/>
      <c r="BF127" s="1044" t="s">
        <v>486</v>
      </c>
      <c r="BG127" s="1042"/>
      <c r="BH127" s="1042"/>
      <c r="BI127" s="1042"/>
      <c r="BJ127" s="1042"/>
      <c r="BK127" s="1042"/>
      <c r="BL127" s="1043"/>
      <c r="BM127" s="1044" t="s">
        <v>487</v>
      </c>
      <c r="BN127" s="1042"/>
      <c r="BO127" s="1042"/>
      <c r="BP127" s="1042"/>
      <c r="BQ127" s="1042"/>
      <c r="BR127" s="1042"/>
      <c r="BS127" s="1043"/>
      <c r="BT127" s="1044" t="s">
        <v>488</v>
      </c>
      <c r="BU127" s="1042"/>
      <c r="BV127" s="1042"/>
      <c r="BW127" s="1042"/>
      <c r="BX127" s="1042"/>
      <c r="BY127" s="1042"/>
      <c r="BZ127" s="1065"/>
      <c r="CA127" s="215"/>
      <c r="CB127" s="215"/>
      <c r="CC127" s="215"/>
      <c r="CD127" s="238"/>
      <c r="CE127" s="238"/>
      <c r="CF127" s="238"/>
      <c r="CG127" s="215"/>
      <c r="CH127" s="215"/>
      <c r="CI127" s="215"/>
      <c r="CJ127" s="237"/>
      <c r="CK127" s="1033"/>
      <c r="CL127" s="1020"/>
      <c r="CM127" s="1020"/>
      <c r="CN127" s="1020"/>
      <c r="CO127" s="1021"/>
      <c r="CP127" s="932" t="s">
        <v>489</v>
      </c>
      <c r="CQ127" s="933"/>
      <c r="CR127" s="933"/>
      <c r="CS127" s="933"/>
      <c r="CT127" s="933"/>
      <c r="CU127" s="933"/>
      <c r="CV127" s="933"/>
      <c r="CW127" s="933"/>
      <c r="CX127" s="933"/>
      <c r="CY127" s="933"/>
      <c r="CZ127" s="933"/>
      <c r="DA127" s="933"/>
      <c r="DB127" s="933"/>
      <c r="DC127" s="933"/>
      <c r="DD127" s="933"/>
      <c r="DE127" s="933"/>
      <c r="DF127" s="934"/>
      <c r="DG127" s="935" t="s">
        <v>129</v>
      </c>
      <c r="DH127" s="936"/>
      <c r="DI127" s="936"/>
      <c r="DJ127" s="936"/>
      <c r="DK127" s="936"/>
      <c r="DL127" s="936" t="s">
        <v>392</v>
      </c>
      <c r="DM127" s="936"/>
      <c r="DN127" s="936"/>
      <c r="DO127" s="936"/>
      <c r="DP127" s="936"/>
      <c r="DQ127" s="936" t="s">
        <v>392</v>
      </c>
      <c r="DR127" s="936"/>
      <c r="DS127" s="936"/>
      <c r="DT127" s="936"/>
      <c r="DU127" s="936"/>
      <c r="DV127" s="937" t="s">
        <v>392</v>
      </c>
      <c r="DW127" s="937"/>
      <c r="DX127" s="937"/>
      <c r="DY127" s="937"/>
      <c r="DZ127" s="938"/>
    </row>
    <row r="128" spans="1:130" s="213" customFormat="1" ht="26.25" customHeight="1" thickBot="1" x14ac:dyDescent="0.2">
      <c r="A128" s="1051" t="s">
        <v>490</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491</v>
      </c>
      <c r="X128" s="1053"/>
      <c r="Y128" s="1053"/>
      <c r="Z128" s="1054"/>
      <c r="AA128" s="1055">
        <v>1117820</v>
      </c>
      <c r="AB128" s="1056"/>
      <c r="AC128" s="1056"/>
      <c r="AD128" s="1056"/>
      <c r="AE128" s="1057"/>
      <c r="AF128" s="1058">
        <v>1254826</v>
      </c>
      <c r="AG128" s="1056"/>
      <c r="AH128" s="1056"/>
      <c r="AI128" s="1056"/>
      <c r="AJ128" s="1057"/>
      <c r="AK128" s="1058">
        <v>1127576</v>
      </c>
      <c r="AL128" s="1056"/>
      <c r="AM128" s="1056"/>
      <c r="AN128" s="1056"/>
      <c r="AO128" s="1057"/>
      <c r="AP128" s="1059"/>
      <c r="AQ128" s="1060"/>
      <c r="AR128" s="1060"/>
      <c r="AS128" s="1060"/>
      <c r="AT128" s="1061"/>
      <c r="AU128" s="215"/>
      <c r="AV128" s="215"/>
      <c r="AW128" s="215"/>
      <c r="AX128" s="906" t="s">
        <v>492</v>
      </c>
      <c r="AY128" s="907"/>
      <c r="AZ128" s="907"/>
      <c r="BA128" s="907"/>
      <c r="BB128" s="907"/>
      <c r="BC128" s="907"/>
      <c r="BD128" s="907"/>
      <c r="BE128" s="908"/>
      <c r="BF128" s="1062" t="s">
        <v>129</v>
      </c>
      <c r="BG128" s="1063"/>
      <c r="BH128" s="1063"/>
      <c r="BI128" s="1063"/>
      <c r="BJ128" s="1063"/>
      <c r="BK128" s="1063"/>
      <c r="BL128" s="1064"/>
      <c r="BM128" s="1062">
        <v>11.25</v>
      </c>
      <c r="BN128" s="1063"/>
      <c r="BO128" s="1063"/>
      <c r="BP128" s="1063"/>
      <c r="BQ128" s="1063"/>
      <c r="BR128" s="1063"/>
      <c r="BS128" s="1064"/>
      <c r="BT128" s="1062">
        <v>20</v>
      </c>
      <c r="BU128" s="1063"/>
      <c r="BV128" s="1063"/>
      <c r="BW128" s="1063"/>
      <c r="BX128" s="1063"/>
      <c r="BY128" s="1063"/>
      <c r="BZ128" s="1086"/>
      <c r="CA128" s="238"/>
      <c r="CB128" s="238"/>
      <c r="CC128" s="238"/>
      <c r="CD128" s="238"/>
      <c r="CE128" s="238"/>
      <c r="CF128" s="238"/>
      <c r="CG128" s="215"/>
      <c r="CH128" s="215"/>
      <c r="CI128" s="215"/>
      <c r="CJ128" s="237"/>
      <c r="CK128" s="1034"/>
      <c r="CL128" s="1035"/>
      <c r="CM128" s="1035"/>
      <c r="CN128" s="1035"/>
      <c r="CO128" s="1036"/>
      <c r="CP128" s="1045" t="s">
        <v>493</v>
      </c>
      <c r="CQ128" s="780"/>
      <c r="CR128" s="780"/>
      <c r="CS128" s="780"/>
      <c r="CT128" s="780"/>
      <c r="CU128" s="780"/>
      <c r="CV128" s="780"/>
      <c r="CW128" s="780"/>
      <c r="CX128" s="780"/>
      <c r="CY128" s="780"/>
      <c r="CZ128" s="780"/>
      <c r="DA128" s="780"/>
      <c r="DB128" s="780"/>
      <c r="DC128" s="780"/>
      <c r="DD128" s="780"/>
      <c r="DE128" s="780"/>
      <c r="DF128" s="1046"/>
      <c r="DG128" s="1047">
        <v>2025</v>
      </c>
      <c r="DH128" s="1048"/>
      <c r="DI128" s="1048"/>
      <c r="DJ128" s="1048"/>
      <c r="DK128" s="1048"/>
      <c r="DL128" s="1048">
        <v>344</v>
      </c>
      <c r="DM128" s="1048"/>
      <c r="DN128" s="1048"/>
      <c r="DO128" s="1048"/>
      <c r="DP128" s="1048"/>
      <c r="DQ128" s="1048">
        <v>5072</v>
      </c>
      <c r="DR128" s="1048"/>
      <c r="DS128" s="1048"/>
      <c r="DT128" s="1048"/>
      <c r="DU128" s="1048"/>
      <c r="DV128" s="1049">
        <v>0</v>
      </c>
      <c r="DW128" s="1049"/>
      <c r="DX128" s="1049"/>
      <c r="DY128" s="1049"/>
      <c r="DZ128" s="1050"/>
    </row>
    <row r="129" spans="1:131" s="213" customFormat="1" ht="26.25" customHeight="1" x14ac:dyDescent="0.15">
      <c r="A129" s="944" t="s">
        <v>108</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494</v>
      </c>
      <c r="X129" s="1081"/>
      <c r="Y129" s="1081"/>
      <c r="Z129" s="1082"/>
      <c r="AA129" s="968">
        <v>71550572</v>
      </c>
      <c r="AB129" s="969"/>
      <c r="AC129" s="969"/>
      <c r="AD129" s="969"/>
      <c r="AE129" s="970"/>
      <c r="AF129" s="971">
        <v>74090639</v>
      </c>
      <c r="AG129" s="969"/>
      <c r="AH129" s="969"/>
      <c r="AI129" s="969"/>
      <c r="AJ129" s="970"/>
      <c r="AK129" s="971">
        <v>73164034</v>
      </c>
      <c r="AL129" s="969"/>
      <c r="AM129" s="969"/>
      <c r="AN129" s="969"/>
      <c r="AO129" s="970"/>
      <c r="AP129" s="1083"/>
      <c r="AQ129" s="1084"/>
      <c r="AR129" s="1084"/>
      <c r="AS129" s="1084"/>
      <c r="AT129" s="1085"/>
      <c r="AU129" s="216"/>
      <c r="AV129" s="216"/>
      <c r="AW129" s="216"/>
      <c r="AX129" s="1075" t="s">
        <v>495</v>
      </c>
      <c r="AY129" s="933"/>
      <c r="AZ129" s="933"/>
      <c r="BA129" s="933"/>
      <c r="BB129" s="933"/>
      <c r="BC129" s="933"/>
      <c r="BD129" s="933"/>
      <c r="BE129" s="934"/>
      <c r="BF129" s="1076" t="s">
        <v>392</v>
      </c>
      <c r="BG129" s="1077"/>
      <c r="BH129" s="1077"/>
      <c r="BI129" s="1077"/>
      <c r="BJ129" s="1077"/>
      <c r="BK129" s="1077"/>
      <c r="BL129" s="1078"/>
      <c r="BM129" s="1076">
        <v>16.25</v>
      </c>
      <c r="BN129" s="1077"/>
      <c r="BO129" s="1077"/>
      <c r="BP129" s="1077"/>
      <c r="BQ129" s="1077"/>
      <c r="BR129" s="1077"/>
      <c r="BS129" s="1078"/>
      <c r="BT129" s="1076">
        <v>30</v>
      </c>
      <c r="BU129" s="1077"/>
      <c r="BV129" s="1077"/>
      <c r="BW129" s="1077"/>
      <c r="BX129" s="1077"/>
      <c r="BY129" s="1077"/>
      <c r="BZ129" s="1079"/>
      <c r="CA129" s="239"/>
      <c r="CB129" s="239"/>
      <c r="CC129" s="239"/>
      <c r="CD129" s="239"/>
      <c r="CE129" s="239"/>
      <c r="CF129" s="239"/>
      <c r="CG129" s="239"/>
      <c r="CH129" s="239"/>
      <c r="CI129" s="239"/>
      <c r="CJ129" s="239"/>
      <c r="CK129" s="239"/>
      <c r="CL129" s="239"/>
      <c r="CM129" s="239"/>
      <c r="CN129" s="239"/>
      <c r="CO129" s="239"/>
      <c r="CP129" s="239"/>
      <c r="CQ129" s="239"/>
      <c r="CR129" s="239"/>
      <c r="CS129" s="239"/>
      <c r="CT129" s="239"/>
      <c r="CU129" s="239"/>
      <c r="CV129" s="239"/>
      <c r="CW129" s="239"/>
      <c r="CX129" s="239"/>
      <c r="CY129" s="239"/>
      <c r="CZ129" s="239"/>
      <c r="DA129" s="239"/>
      <c r="DB129" s="239"/>
      <c r="DC129" s="239"/>
      <c r="DD129" s="239"/>
      <c r="DE129" s="239"/>
      <c r="DF129" s="239"/>
      <c r="DG129" s="239"/>
      <c r="DH129" s="239"/>
      <c r="DI129" s="239"/>
      <c r="DJ129" s="239"/>
      <c r="DK129" s="239"/>
      <c r="DL129" s="239"/>
      <c r="DM129" s="239"/>
      <c r="DN129" s="239"/>
      <c r="DO129" s="239"/>
      <c r="DP129" s="216"/>
      <c r="DQ129" s="216"/>
      <c r="DR129" s="216"/>
      <c r="DS129" s="216"/>
      <c r="DT129" s="216"/>
      <c r="DU129" s="216"/>
      <c r="DV129" s="216"/>
      <c r="DW129" s="216"/>
      <c r="DX129" s="216"/>
      <c r="DY129" s="216"/>
      <c r="DZ129" s="216"/>
    </row>
    <row r="130" spans="1:131" s="213" customFormat="1" ht="26.25" customHeight="1" x14ac:dyDescent="0.15">
      <c r="A130" s="944" t="s">
        <v>496</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497</v>
      </c>
      <c r="X130" s="1081"/>
      <c r="Y130" s="1081"/>
      <c r="Z130" s="1082"/>
      <c r="AA130" s="968">
        <v>6202286</v>
      </c>
      <c r="AB130" s="969"/>
      <c r="AC130" s="969"/>
      <c r="AD130" s="969"/>
      <c r="AE130" s="970"/>
      <c r="AF130" s="971">
        <v>6261341</v>
      </c>
      <c r="AG130" s="969"/>
      <c r="AH130" s="969"/>
      <c r="AI130" s="969"/>
      <c r="AJ130" s="970"/>
      <c r="AK130" s="971">
        <v>6316306</v>
      </c>
      <c r="AL130" s="969"/>
      <c r="AM130" s="969"/>
      <c r="AN130" s="969"/>
      <c r="AO130" s="970"/>
      <c r="AP130" s="1083"/>
      <c r="AQ130" s="1084"/>
      <c r="AR130" s="1084"/>
      <c r="AS130" s="1084"/>
      <c r="AT130" s="1085"/>
      <c r="AU130" s="216"/>
      <c r="AV130" s="216"/>
      <c r="AW130" s="216"/>
      <c r="AX130" s="1075" t="s">
        <v>498</v>
      </c>
      <c r="AY130" s="933"/>
      <c r="AZ130" s="933"/>
      <c r="BA130" s="933"/>
      <c r="BB130" s="933"/>
      <c r="BC130" s="933"/>
      <c r="BD130" s="933"/>
      <c r="BE130" s="934"/>
      <c r="BF130" s="1111">
        <v>8.6</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39"/>
      <c r="CB130" s="239"/>
      <c r="CC130" s="239"/>
      <c r="CD130" s="239"/>
      <c r="CE130" s="239"/>
      <c r="CF130" s="239"/>
      <c r="CG130" s="239"/>
      <c r="CH130" s="239"/>
      <c r="CI130" s="239"/>
      <c r="CJ130" s="239"/>
      <c r="CK130" s="239"/>
      <c r="CL130" s="239"/>
      <c r="CM130" s="239"/>
      <c r="CN130" s="239"/>
      <c r="CO130" s="239"/>
      <c r="CP130" s="239"/>
      <c r="CQ130" s="239"/>
      <c r="CR130" s="239"/>
      <c r="CS130" s="239"/>
      <c r="CT130" s="239"/>
      <c r="CU130" s="239"/>
      <c r="CV130" s="239"/>
      <c r="CW130" s="239"/>
      <c r="CX130" s="239"/>
      <c r="CY130" s="239"/>
      <c r="CZ130" s="239"/>
      <c r="DA130" s="239"/>
      <c r="DB130" s="239"/>
      <c r="DC130" s="239"/>
      <c r="DD130" s="239"/>
      <c r="DE130" s="239"/>
      <c r="DF130" s="239"/>
      <c r="DG130" s="239"/>
      <c r="DH130" s="239"/>
      <c r="DI130" s="239"/>
      <c r="DJ130" s="239"/>
      <c r="DK130" s="239"/>
      <c r="DL130" s="239"/>
      <c r="DM130" s="239"/>
      <c r="DN130" s="239"/>
      <c r="DO130" s="239"/>
      <c r="DP130" s="216"/>
      <c r="DQ130" s="216"/>
      <c r="DR130" s="216"/>
      <c r="DS130" s="216"/>
      <c r="DT130" s="216"/>
      <c r="DU130" s="216"/>
      <c r="DV130" s="216"/>
      <c r="DW130" s="216"/>
      <c r="DX130" s="216"/>
      <c r="DY130" s="216"/>
      <c r="DZ130" s="216"/>
    </row>
    <row r="131" spans="1:131" s="213"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499</v>
      </c>
      <c r="X131" s="1118"/>
      <c r="Y131" s="1118"/>
      <c r="Z131" s="1119"/>
      <c r="AA131" s="1014">
        <v>65348286</v>
      </c>
      <c r="AB131" s="996"/>
      <c r="AC131" s="996"/>
      <c r="AD131" s="996"/>
      <c r="AE131" s="997"/>
      <c r="AF131" s="995">
        <v>67829298</v>
      </c>
      <c r="AG131" s="996"/>
      <c r="AH131" s="996"/>
      <c r="AI131" s="996"/>
      <c r="AJ131" s="997"/>
      <c r="AK131" s="995">
        <v>66847728</v>
      </c>
      <c r="AL131" s="996"/>
      <c r="AM131" s="996"/>
      <c r="AN131" s="996"/>
      <c r="AO131" s="997"/>
      <c r="AP131" s="1120"/>
      <c r="AQ131" s="1121"/>
      <c r="AR131" s="1121"/>
      <c r="AS131" s="1121"/>
      <c r="AT131" s="1122"/>
      <c r="AU131" s="216"/>
      <c r="AV131" s="216"/>
      <c r="AW131" s="216"/>
      <c r="AX131" s="1093" t="s">
        <v>500</v>
      </c>
      <c r="AY131" s="780"/>
      <c r="AZ131" s="780"/>
      <c r="BA131" s="780"/>
      <c r="BB131" s="780"/>
      <c r="BC131" s="780"/>
      <c r="BD131" s="780"/>
      <c r="BE131" s="1046"/>
      <c r="BF131" s="1094">
        <v>45.7</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39"/>
      <c r="CB131" s="239"/>
      <c r="CC131" s="239"/>
      <c r="CD131" s="239"/>
      <c r="CE131" s="239"/>
      <c r="CF131" s="239"/>
      <c r="CG131" s="239"/>
      <c r="CH131" s="239"/>
      <c r="CI131" s="239"/>
      <c r="CJ131" s="239"/>
      <c r="CK131" s="239"/>
      <c r="CL131" s="239"/>
      <c r="CM131" s="239"/>
      <c r="CN131" s="239"/>
      <c r="CO131" s="239"/>
      <c r="CP131" s="239"/>
      <c r="CQ131" s="239"/>
      <c r="CR131" s="239"/>
      <c r="CS131" s="239"/>
      <c r="CT131" s="239"/>
      <c r="CU131" s="239"/>
      <c r="CV131" s="239"/>
      <c r="CW131" s="239"/>
      <c r="CX131" s="239"/>
      <c r="CY131" s="239"/>
      <c r="CZ131" s="239"/>
      <c r="DA131" s="239"/>
      <c r="DB131" s="239"/>
      <c r="DC131" s="239"/>
      <c r="DD131" s="239"/>
      <c r="DE131" s="239"/>
      <c r="DF131" s="239"/>
      <c r="DG131" s="239"/>
      <c r="DH131" s="239"/>
      <c r="DI131" s="239"/>
      <c r="DJ131" s="239"/>
      <c r="DK131" s="239"/>
      <c r="DL131" s="239"/>
      <c r="DM131" s="239"/>
      <c r="DN131" s="239"/>
      <c r="DO131" s="239"/>
      <c r="DP131" s="216"/>
      <c r="DQ131" s="216"/>
      <c r="DR131" s="216"/>
      <c r="DS131" s="216"/>
      <c r="DT131" s="216"/>
      <c r="DU131" s="216"/>
      <c r="DV131" s="216"/>
      <c r="DW131" s="216"/>
      <c r="DX131" s="216"/>
      <c r="DY131" s="216"/>
      <c r="DZ131" s="216"/>
    </row>
    <row r="132" spans="1:131" s="213" customFormat="1" ht="26.25" customHeight="1" x14ac:dyDescent="0.15">
      <c r="A132" s="1100" t="s">
        <v>501</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502</v>
      </c>
      <c r="W132" s="1104"/>
      <c r="X132" s="1104"/>
      <c r="Y132" s="1104"/>
      <c r="Z132" s="1105"/>
      <c r="AA132" s="1106">
        <v>8.643981879</v>
      </c>
      <c r="AB132" s="1107"/>
      <c r="AC132" s="1107"/>
      <c r="AD132" s="1107"/>
      <c r="AE132" s="1108"/>
      <c r="AF132" s="1109">
        <v>7.6340167929999998</v>
      </c>
      <c r="AG132" s="1107"/>
      <c r="AH132" s="1107"/>
      <c r="AI132" s="1107"/>
      <c r="AJ132" s="1108"/>
      <c r="AK132" s="1109">
        <v>9.7953680639999998</v>
      </c>
      <c r="AL132" s="1107"/>
      <c r="AM132" s="1107"/>
      <c r="AN132" s="1107"/>
      <c r="AO132" s="1108"/>
      <c r="AP132" s="1011"/>
      <c r="AQ132" s="1012"/>
      <c r="AR132" s="1012"/>
      <c r="AS132" s="1012"/>
      <c r="AT132" s="1110"/>
      <c r="AU132" s="240"/>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7"/>
      <c r="BT132" s="216"/>
      <c r="BU132" s="216"/>
      <c r="BV132" s="216"/>
      <c r="BW132" s="216"/>
      <c r="BX132" s="216"/>
      <c r="BY132" s="216"/>
      <c r="BZ132" s="216"/>
      <c r="CA132" s="239"/>
      <c r="CB132" s="239"/>
      <c r="CC132" s="239"/>
      <c r="CD132" s="239"/>
      <c r="CE132" s="239"/>
      <c r="CF132" s="239"/>
      <c r="CG132" s="239"/>
      <c r="CH132" s="239"/>
      <c r="CI132" s="239"/>
      <c r="CJ132" s="239"/>
      <c r="CK132" s="239"/>
      <c r="CL132" s="239"/>
      <c r="CM132" s="239"/>
      <c r="CN132" s="239"/>
      <c r="CO132" s="239"/>
      <c r="CP132" s="239"/>
      <c r="CQ132" s="239"/>
      <c r="CR132" s="239"/>
      <c r="CS132" s="239"/>
      <c r="CT132" s="239"/>
      <c r="CU132" s="239"/>
      <c r="CV132" s="239"/>
      <c r="CW132" s="239"/>
      <c r="CX132" s="239"/>
      <c r="CY132" s="239"/>
      <c r="CZ132" s="239"/>
      <c r="DA132" s="239"/>
      <c r="DB132" s="239"/>
      <c r="DC132" s="239"/>
      <c r="DD132" s="239"/>
      <c r="DE132" s="239"/>
      <c r="DF132" s="239"/>
      <c r="DG132" s="239"/>
      <c r="DH132" s="239"/>
      <c r="DI132" s="239"/>
      <c r="DJ132" s="239"/>
      <c r="DK132" s="239"/>
      <c r="DL132" s="239"/>
      <c r="DM132" s="239"/>
      <c r="DN132" s="239"/>
      <c r="DO132" s="239"/>
      <c r="DP132" s="216"/>
      <c r="DQ132" s="216"/>
      <c r="DR132" s="216"/>
      <c r="DS132" s="216"/>
      <c r="DT132" s="216"/>
      <c r="DU132" s="216"/>
      <c r="DV132" s="216"/>
      <c r="DW132" s="216"/>
      <c r="DX132" s="216"/>
      <c r="DY132" s="216"/>
      <c r="DZ132" s="216"/>
    </row>
    <row r="133" spans="1:131" s="213"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503</v>
      </c>
      <c r="W133" s="1087"/>
      <c r="X133" s="1087"/>
      <c r="Y133" s="1087"/>
      <c r="Z133" s="1088"/>
      <c r="AA133" s="1089">
        <v>9.5</v>
      </c>
      <c r="AB133" s="1090"/>
      <c r="AC133" s="1090"/>
      <c r="AD133" s="1090"/>
      <c r="AE133" s="1091"/>
      <c r="AF133" s="1089">
        <v>8.5</v>
      </c>
      <c r="AG133" s="1090"/>
      <c r="AH133" s="1090"/>
      <c r="AI133" s="1090"/>
      <c r="AJ133" s="1091"/>
      <c r="AK133" s="1089">
        <v>8.6</v>
      </c>
      <c r="AL133" s="1090"/>
      <c r="AM133" s="1090"/>
      <c r="AN133" s="1090"/>
      <c r="AO133" s="1091"/>
      <c r="AP133" s="1038"/>
      <c r="AQ133" s="1039"/>
      <c r="AR133" s="1039"/>
      <c r="AS133" s="1039"/>
      <c r="AT133" s="1092"/>
      <c r="AU133" s="216"/>
      <c r="AV133" s="216"/>
      <c r="AW133" s="216"/>
      <c r="AX133" s="216"/>
      <c r="AY133" s="216"/>
      <c r="AZ133" s="216"/>
      <c r="BA133" s="216"/>
      <c r="BB133" s="216"/>
      <c r="BC133" s="216"/>
      <c r="BD133" s="216"/>
      <c r="BE133" s="216"/>
      <c r="BF133" s="216"/>
      <c r="BG133" s="216"/>
      <c r="BH133" s="216"/>
      <c r="BI133" s="216"/>
      <c r="BJ133" s="216"/>
      <c r="BK133" s="216"/>
      <c r="BL133" s="216"/>
      <c r="BM133" s="216"/>
      <c r="BN133" s="239"/>
      <c r="BO133" s="239"/>
      <c r="BP133" s="239"/>
      <c r="BQ133" s="239"/>
      <c r="BR133" s="239"/>
      <c r="BS133" s="239"/>
      <c r="BT133" s="239"/>
      <c r="BU133" s="239"/>
      <c r="BV133" s="239"/>
      <c r="BW133" s="239"/>
      <c r="BX133" s="239"/>
      <c r="BY133" s="239"/>
      <c r="BZ133" s="239"/>
      <c r="CA133" s="239"/>
      <c r="CB133" s="239"/>
      <c r="CC133" s="239"/>
      <c r="CD133" s="239"/>
      <c r="CE133" s="239"/>
      <c r="CF133" s="239"/>
      <c r="CG133" s="239"/>
      <c r="CH133" s="239"/>
      <c r="CI133" s="239"/>
      <c r="CJ133" s="239"/>
      <c r="CK133" s="239"/>
      <c r="CL133" s="239"/>
      <c r="CM133" s="239"/>
      <c r="CN133" s="239"/>
      <c r="CO133" s="239"/>
      <c r="CP133" s="239"/>
      <c r="CQ133" s="239"/>
      <c r="CR133" s="239"/>
      <c r="CS133" s="239"/>
      <c r="CT133" s="239"/>
      <c r="CU133" s="239"/>
      <c r="CV133" s="239"/>
      <c r="CW133" s="239"/>
      <c r="CX133" s="239"/>
      <c r="CY133" s="239"/>
      <c r="CZ133" s="239"/>
      <c r="DA133" s="239"/>
      <c r="DB133" s="239"/>
      <c r="DC133" s="239"/>
      <c r="DD133" s="239"/>
      <c r="DE133" s="239"/>
      <c r="DF133" s="239"/>
      <c r="DG133" s="239"/>
      <c r="DH133" s="239"/>
      <c r="DI133" s="239"/>
      <c r="DJ133" s="239"/>
      <c r="DK133" s="239"/>
      <c r="DL133" s="239"/>
      <c r="DM133" s="239"/>
      <c r="DN133" s="239"/>
      <c r="DO133" s="239"/>
      <c r="DP133" s="216"/>
      <c r="DQ133" s="216"/>
      <c r="DR133" s="216"/>
      <c r="DS133" s="216"/>
      <c r="DT133" s="216"/>
      <c r="DU133" s="216"/>
      <c r="DV133" s="216"/>
      <c r="DW133" s="216"/>
      <c r="DX133" s="216"/>
      <c r="DY133" s="216"/>
      <c r="DZ133" s="216"/>
    </row>
    <row r="134" spans="1:13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16"/>
      <c r="AV134" s="216"/>
      <c r="AW134" s="216"/>
      <c r="AX134" s="216"/>
      <c r="AY134" s="216"/>
      <c r="AZ134" s="216"/>
      <c r="BA134" s="216"/>
      <c r="BB134" s="216"/>
      <c r="BC134" s="216"/>
      <c r="BD134" s="216"/>
      <c r="BE134" s="216"/>
      <c r="BF134" s="216"/>
      <c r="BG134" s="216"/>
      <c r="BH134" s="216"/>
      <c r="BI134" s="216"/>
      <c r="BJ134" s="216"/>
      <c r="BK134" s="216"/>
      <c r="BL134" s="216"/>
      <c r="BM134" s="216"/>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16"/>
      <c r="DQ134" s="216"/>
      <c r="DR134" s="216"/>
      <c r="DS134" s="216"/>
      <c r="DT134" s="216"/>
      <c r="DU134" s="216"/>
      <c r="DV134" s="216"/>
      <c r="DW134" s="216"/>
      <c r="DX134" s="216"/>
      <c r="DY134" s="216"/>
      <c r="DZ134" s="216"/>
      <c r="EA134" s="213"/>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sheetData>
  <sheetProtection algorithmName="SHA-512" hashValue="o7lvgBPA6lFlrgVgI6jC6FxSLY8j3RNHpjKT7U26/za/1Sj/lijgHG94yGbcCVMWnb3cq4+kZAK7sXrRDNVI/w==" saltValue="9jLUBh7Q7XFdXLQ3+Mcdl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Z88:BD88"/>
    <mergeCell ref="BS88:CG88"/>
    <mergeCell ref="CH88:CL88"/>
    <mergeCell ref="CM88:CQ88"/>
    <mergeCell ref="DG87:DK87"/>
    <mergeCell ref="DL87:DP87"/>
    <mergeCell ref="DQ87:DU87"/>
    <mergeCell ref="DV87:DZ87"/>
    <mergeCell ref="B88:P88"/>
    <mergeCell ref="Q88:U88"/>
    <mergeCell ref="V88:Z88"/>
    <mergeCell ref="AA88:AE88"/>
    <mergeCell ref="BS87:CG87"/>
    <mergeCell ref="CH87:CL87"/>
    <mergeCell ref="CM87:CQ87"/>
    <mergeCell ref="CR87:CV87"/>
    <mergeCell ref="CW87:DA87"/>
    <mergeCell ref="DB87:DF87"/>
    <mergeCell ref="AP88:AT88"/>
    <mergeCell ref="AU88:AY88"/>
    <mergeCell ref="AF88:AJ88"/>
    <mergeCell ref="AK88:AO88"/>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AZ75:BD75"/>
    <mergeCell ref="CR74:CV74"/>
    <mergeCell ref="CW74:DA74"/>
    <mergeCell ref="DB74:DF74"/>
    <mergeCell ref="DG74:DK74"/>
    <mergeCell ref="DL74:DP74"/>
    <mergeCell ref="DQ74:DU74"/>
    <mergeCell ref="AZ74:BD74"/>
    <mergeCell ref="BS74:CG74"/>
    <mergeCell ref="CH74:CL74"/>
    <mergeCell ref="CM74:CQ74"/>
    <mergeCell ref="B75:P75"/>
    <mergeCell ref="Q75:U75"/>
    <mergeCell ref="V75:Z75"/>
    <mergeCell ref="AA75:AE75"/>
    <mergeCell ref="AF75:AJ75"/>
    <mergeCell ref="AK75:AO75"/>
    <mergeCell ref="AP75:AT75"/>
    <mergeCell ref="AU75:AY75"/>
    <mergeCell ref="AP74:AT74"/>
    <mergeCell ref="AU74:AY74"/>
    <mergeCell ref="B74:P74"/>
    <mergeCell ref="Q74:U74"/>
    <mergeCell ref="V74:Z74"/>
    <mergeCell ref="AA74:AE74"/>
    <mergeCell ref="AF74:AJ74"/>
    <mergeCell ref="AK74:AO74"/>
    <mergeCell ref="AZ72:BD72"/>
    <mergeCell ref="BS72:CG72"/>
    <mergeCell ref="CH72:CL72"/>
    <mergeCell ref="CM72:CQ72"/>
    <mergeCell ref="DG71:DK71"/>
    <mergeCell ref="DL71:DP71"/>
    <mergeCell ref="DQ71:DU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DV71:DZ71"/>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AZ32:BD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BE32:BI32"/>
    <mergeCell ref="BS32:CG32"/>
    <mergeCell ref="AK32:AO32"/>
    <mergeCell ref="AP32:AT32"/>
    <mergeCell ref="BE30:BI30"/>
    <mergeCell ref="BS30:CG30"/>
    <mergeCell ref="CH30:CL30"/>
    <mergeCell ref="CM30:CQ30"/>
    <mergeCell ref="DL29:DP29"/>
    <mergeCell ref="DQ29:DU29"/>
    <mergeCell ref="DV29:DZ29"/>
    <mergeCell ref="B30:P30"/>
    <mergeCell ref="CH29:CL29"/>
    <mergeCell ref="CM29:CQ29"/>
    <mergeCell ref="CR29:CV29"/>
    <mergeCell ref="CW29:DA29"/>
    <mergeCell ref="DB29:DF29"/>
    <mergeCell ref="DG29:DK29"/>
    <mergeCell ref="BE29:BI29"/>
    <mergeCell ref="BS29:CG29"/>
    <mergeCell ref="DB31:DF31"/>
    <mergeCell ref="DG31:DK31"/>
    <mergeCell ref="DL31:DP31"/>
    <mergeCell ref="DQ31:DU31"/>
    <mergeCell ref="DV31:DZ31"/>
    <mergeCell ref="AF29:AJ29"/>
    <mergeCell ref="AU31:AY31"/>
    <mergeCell ref="AZ31:BD31"/>
    <mergeCell ref="BE31:BI31"/>
    <mergeCell ref="BS31:CG31"/>
    <mergeCell ref="CH31:CL31"/>
    <mergeCell ref="CM31:CQ31"/>
    <mergeCell ref="CR31:CV31"/>
    <mergeCell ref="CW31:DA31"/>
    <mergeCell ref="DV30:DZ30"/>
    <mergeCell ref="B31:P31"/>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BE28:BI28"/>
    <mergeCell ref="BS28:CG28"/>
    <mergeCell ref="CH28:CL28"/>
    <mergeCell ref="CM28:CQ28"/>
    <mergeCell ref="CR28:CV28"/>
    <mergeCell ref="CW28:DA28"/>
    <mergeCell ref="DV27:DZ27"/>
    <mergeCell ref="B28:P28"/>
    <mergeCell ref="Q28:U28"/>
    <mergeCell ref="V28:Z28"/>
    <mergeCell ref="AA28:AE28"/>
    <mergeCell ref="AF28:AJ28"/>
    <mergeCell ref="AZ29:BD29"/>
    <mergeCell ref="Q29:U29"/>
    <mergeCell ref="V29:Z29"/>
    <mergeCell ref="AA29:AE29"/>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U23:AY23"/>
    <mergeCell ref="AZ23:BD23"/>
    <mergeCell ref="BS23:CG23"/>
    <mergeCell ref="CH23:CL23"/>
    <mergeCell ref="CM23:CQ23"/>
    <mergeCell ref="DG22:DK22"/>
    <mergeCell ref="DL22:DP22"/>
    <mergeCell ref="DQ22:DU22"/>
    <mergeCell ref="DV22:DZ22"/>
    <mergeCell ref="B23:P23"/>
    <mergeCell ref="BS22:CG22"/>
    <mergeCell ref="CH22:CL22"/>
    <mergeCell ref="CM22:CQ22"/>
    <mergeCell ref="CR22:CV22"/>
    <mergeCell ref="CW22:DA22"/>
    <mergeCell ref="DB22:DF22"/>
    <mergeCell ref="DV21:DZ21"/>
    <mergeCell ref="B22:P22"/>
    <mergeCell ref="AU22:AY22"/>
    <mergeCell ref="AZ22:BD22"/>
    <mergeCell ref="CR21:CV21"/>
    <mergeCell ref="CW21:DA21"/>
    <mergeCell ref="DB21:DF21"/>
    <mergeCell ref="DG21:DK21"/>
    <mergeCell ref="DL21:DP21"/>
    <mergeCell ref="DQ21:DU21"/>
    <mergeCell ref="DV23:DZ23"/>
    <mergeCell ref="AU21:AY21"/>
    <mergeCell ref="BS21:CG21"/>
    <mergeCell ref="CH21:CL21"/>
    <mergeCell ref="CM21:CQ21"/>
    <mergeCell ref="DB20:DF20"/>
    <mergeCell ref="DG20:DK20"/>
    <mergeCell ref="DL20:DP20"/>
    <mergeCell ref="DQ20:DU20"/>
    <mergeCell ref="DV20:DZ20"/>
    <mergeCell ref="B21:P21"/>
    <mergeCell ref="AA21:AE21"/>
    <mergeCell ref="AF21:AJ21"/>
    <mergeCell ref="AU20:AY20"/>
    <mergeCell ref="BS20:CG20"/>
    <mergeCell ref="CH20:CL20"/>
    <mergeCell ref="CM20:CQ20"/>
    <mergeCell ref="CR20:CV20"/>
    <mergeCell ref="CW20:DA20"/>
    <mergeCell ref="B20:P20"/>
    <mergeCell ref="Q20:U20"/>
    <mergeCell ref="V20:Z20"/>
    <mergeCell ref="AA20:AE20"/>
    <mergeCell ref="AF20:AJ20"/>
    <mergeCell ref="AK20:AO20"/>
    <mergeCell ref="AP20:AT20"/>
    <mergeCell ref="CM19:CQ19"/>
    <mergeCell ref="CR19:CV19"/>
    <mergeCell ref="CW19:DA19"/>
    <mergeCell ref="DB19:DF19"/>
    <mergeCell ref="DG19:DK19"/>
    <mergeCell ref="DV18:DZ18"/>
    <mergeCell ref="B19:P19"/>
    <mergeCell ref="AU19:AY19"/>
    <mergeCell ref="BS19:CG19"/>
    <mergeCell ref="CR18:CV18"/>
    <mergeCell ref="CW18:DA18"/>
    <mergeCell ref="DB18:DF18"/>
    <mergeCell ref="DG18:DK18"/>
    <mergeCell ref="DL18:DP18"/>
    <mergeCell ref="DQ18:DU18"/>
    <mergeCell ref="AU18:AY18"/>
    <mergeCell ref="BS18:CG18"/>
    <mergeCell ref="CH18:CL18"/>
    <mergeCell ref="CM18:CQ18"/>
    <mergeCell ref="DG17:DK17"/>
    <mergeCell ref="DL17:DP17"/>
    <mergeCell ref="DQ17:DU17"/>
    <mergeCell ref="DV17:DZ17"/>
    <mergeCell ref="B18:P18"/>
    <mergeCell ref="AU17:AY17"/>
    <mergeCell ref="BS17:CG17"/>
    <mergeCell ref="CH17:CL17"/>
    <mergeCell ref="CM17:CQ17"/>
    <mergeCell ref="CR17:CV17"/>
    <mergeCell ref="CW17:DA17"/>
    <mergeCell ref="DL19:DP19"/>
    <mergeCell ref="DQ19:DU19"/>
    <mergeCell ref="DV19:DZ19"/>
    <mergeCell ref="B17:P17"/>
    <mergeCell ref="CH16:CL16"/>
    <mergeCell ref="CM16:CQ16"/>
    <mergeCell ref="CR16:CV16"/>
    <mergeCell ref="CW16:DA16"/>
    <mergeCell ref="DB16:DF16"/>
    <mergeCell ref="DG16:DK16"/>
    <mergeCell ref="AK18:AO18"/>
    <mergeCell ref="AP18:AT18"/>
    <mergeCell ref="Q18:U18"/>
    <mergeCell ref="V18:Z18"/>
    <mergeCell ref="AA18:AE18"/>
    <mergeCell ref="AF18:AJ18"/>
    <mergeCell ref="Q17:U17"/>
    <mergeCell ref="V17:Z17"/>
    <mergeCell ref="AA17:AE17"/>
    <mergeCell ref="AF17:AJ17"/>
    <mergeCell ref="CH19:CL19"/>
    <mergeCell ref="DV15:DZ15"/>
    <mergeCell ref="B16:P16"/>
    <mergeCell ref="AU16:AY16"/>
    <mergeCell ref="BS16:CG16"/>
    <mergeCell ref="CR15:CV15"/>
    <mergeCell ref="CW15:DA15"/>
    <mergeCell ref="DB15:DF15"/>
    <mergeCell ref="DG15:DK15"/>
    <mergeCell ref="DL15:DP15"/>
    <mergeCell ref="DQ15:DU15"/>
    <mergeCell ref="AU15:AY15"/>
    <mergeCell ref="BS15:CG15"/>
    <mergeCell ref="CH15:CL15"/>
    <mergeCell ref="CM15:CQ15"/>
    <mergeCell ref="DB14:DF14"/>
    <mergeCell ref="DG14:DK14"/>
    <mergeCell ref="DL14:DP14"/>
    <mergeCell ref="DQ14:DU14"/>
    <mergeCell ref="DV14:DZ14"/>
    <mergeCell ref="B15:P15"/>
    <mergeCell ref="AU14:AY14"/>
    <mergeCell ref="BS14:CG14"/>
    <mergeCell ref="CH14:CL14"/>
    <mergeCell ref="CM14:CQ14"/>
    <mergeCell ref="CR14:CV14"/>
    <mergeCell ref="CW14:DA14"/>
    <mergeCell ref="DL16:DP16"/>
    <mergeCell ref="DQ16:DU16"/>
    <mergeCell ref="DV16:DZ16"/>
    <mergeCell ref="DV13:DZ13"/>
    <mergeCell ref="B14:P14"/>
    <mergeCell ref="CH13:CL13"/>
    <mergeCell ref="CM13:CQ13"/>
    <mergeCell ref="CR13:CV13"/>
    <mergeCell ref="CW13:DA13"/>
    <mergeCell ref="DB13:DF13"/>
    <mergeCell ref="DG13:DK13"/>
    <mergeCell ref="DV12:DZ12"/>
    <mergeCell ref="B13:P13"/>
    <mergeCell ref="AU13:AY13"/>
    <mergeCell ref="BS13:CG13"/>
    <mergeCell ref="CR12:CV12"/>
    <mergeCell ref="CW12:DA12"/>
    <mergeCell ref="DB12:DF12"/>
    <mergeCell ref="DG12:DK12"/>
    <mergeCell ref="DL12:DP12"/>
    <mergeCell ref="DQ12:DU12"/>
    <mergeCell ref="DV10:DZ10"/>
    <mergeCell ref="B11:P11"/>
    <mergeCell ref="DV9:DZ9"/>
    <mergeCell ref="B10:P10"/>
    <mergeCell ref="AU10:AY10"/>
    <mergeCell ref="AU12:AY12"/>
    <mergeCell ref="BS12:CG12"/>
    <mergeCell ref="CH12:CL12"/>
    <mergeCell ref="CM12:CQ12"/>
    <mergeCell ref="DB11:DF11"/>
    <mergeCell ref="DG11:DK11"/>
    <mergeCell ref="DL11:DP11"/>
    <mergeCell ref="DQ11:DU11"/>
    <mergeCell ref="DV11:DZ11"/>
    <mergeCell ref="B12:P12"/>
    <mergeCell ref="AU11:AY11"/>
    <mergeCell ref="BS11:CG11"/>
    <mergeCell ref="CH11:CL11"/>
    <mergeCell ref="CM11:CQ11"/>
    <mergeCell ref="CR11:CV11"/>
    <mergeCell ref="CW11:DA11"/>
    <mergeCell ref="AP11:AT11"/>
    <mergeCell ref="AK10:AO10"/>
    <mergeCell ref="AP10:AT10"/>
    <mergeCell ref="DV7:DZ7"/>
    <mergeCell ref="B8:P8"/>
    <mergeCell ref="DV5:DZ6"/>
    <mergeCell ref="B7:P7"/>
    <mergeCell ref="AU7:AY7"/>
    <mergeCell ref="CR5:CV6"/>
    <mergeCell ref="CW5:DA6"/>
    <mergeCell ref="DB5:DF6"/>
    <mergeCell ref="DG5:DK6"/>
    <mergeCell ref="DL5:DP6"/>
    <mergeCell ref="DQ5:DU6"/>
    <mergeCell ref="AU9:AY9"/>
    <mergeCell ref="DV8:DZ8"/>
    <mergeCell ref="B9:P9"/>
    <mergeCell ref="AU8:AY8"/>
    <mergeCell ref="DB8:DF8"/>
    <mergeCell ref="DG8:DK8"/>
    <mergeCell ref="DL8:DP8"/>
    <mergeCell ref="DQ8:DU8"/>
    <mergeCell ref="BS8:CG8"/>
    <mergeCell ref="CH8:CL8"/>
    <mergeCell ref="CM8:CQ8"/>
    <mergeCell ref="CR8:CV8"/>
    <mergeCell ref="CW8:DA8"/>
    <mergeCell ref="AK5:AO6"/>
    <mergeCell ref="AP5:AT6"/>
    <mergeCell ref="AU5:AY6"/>
    <mergeCell ref="BQ5:CG6"/>
    <mergeCell ref="CH5:CL6"/>
    <mergeCell ref="CM5:CQ6"/>
    <mergeCell ref="AK9:AO9"/>
    <mergeCell ref="AP9:AT9"/>
    <mergeCell ref="A2:BI2"/>
    <mergeCell ref="DJ2:DO2"/>
    <mergeCell ref="DQ2:DZ2"/>
    <mergeCell ref="A4:AY4"/>
    <mergeCell ref="BQ4:DZ4"/>
    <mergeCell ref="A5:P6"/>
    <mergeCell ref="Q5:U6"/>
    <mergeCell ref="V5:Z6"/>
    <mergeCell ref="AA5:AE6"/>
    <mergeCell ref="AF5:AJ6"/>
    <mergeCell ref="AP23:AT23"/>
    <mergeCell ref="Q23:U23"/>
    <mergeCell ref="V23:Z23"/>
    <mergeCell ref="AA23:AE23"/>
    <mergeCell ref="AF23:AJ23"/>
    <mergeCell ref="AK23:AO23"/>
    <mergeCell ref="Q22:U22"/>
    <mergeCell ref="V22:Z22"/>
    <mergeCell ref="AA22:AE22"/>
    <mergeCell ref="AF22:AJ22"/>
    <mergeCell ref="AK22:AO22"/>
    <mergeCell ref="AP22:AT22"/>
    <mergeCell ref="AK21:AO21"/>
    <mergeCell ref="AP21:AT21"/>
    <mergeCell ref="Q21:U21"/>
    <mergeCell ref="V21:Z21"/>
    <mergeCell ref="Q19:U19"/>
    <mergeCell ref="V19:Z19"/>
    <mergeCell ref="AA19:AE19"/>
    <mergeCell ref="AF19:AJ19"/>
    <mergeCell ref="AK19:AO19"/>
    <mergeCell ref="AP19:AT19"/>
    <mergeCell ref="AK17:AO17"/>
    <mergeCell ref="AP17:AT17"/>
    <mergeCell ref="Q16:U16"/>
    <mergeCell ref="V16:Z16"/>
    <mergeCell ref="AA16:AE16"/>
    <mergeCell ref="AF16:AJ16"/>
    <mergeCell ref="AK16:AO16"/>
    <mergeCell ref="AP16:AT16"/>
    <mergeCell ref="AK15:AO15"/>
    <mergeCell ref="AP15:AT15"/>
    <mergeCell ref="Q15:U15"/>
    <mergeCell ref="V15:Z15"/>
    <mergeCell ref="AA15:AE15"/>
    <mergeCell ref="AF15:AJ15"/>
    <mergeCell ref="Q14:U14"/>
    <mergeCell ref="V14:Z14"/>
    <mergeCell ref="AA14:AE14"/>
    <mergeCell ref="AF14:AJ14"/>
    <mergeCell ref="AK14:AO14"/>
    <mergeCell ref="AP14:AT14"/>
    <mergeCell ref="AK8:AO8"/>
    <mergeCell ref="AP8:AT8"/>
    <mergeCell ref="AK7:AO7"/>
    <mergeCell ref="AP7:AT7"/>
    <mergeCell ref="AF10:AJ10"/>
    <mergeCell ref="AF9:AJ9"/>
    <mergeCell ref="AF8:AJ8"/>
    <mergeCell ref="Q13:U13"/>
    <mergeCell ref="V13:Z13"/>
    <mergeCell ref="AA13:AE13"/>
    <mergeCell ref="AF13:AJ13"/>
    <mergeCell ref="AK13:AO13"/>
    <mergeCell ref="AP13:AT13"/>
    <mergeCell ref="AK12:AO12"/>
    <mergeCell ref="AP12:AT12"/>
    <mergeCell ref="Q12:U12"/>
    <mergeCell ref="V12:Z12"/>
    <mergeCell ref="AA12:AE12"/>
    <mergeCell ref="AF12:AJ12"/>
    <mergeCell ref="AF11:AJ11"/>
    <mergeCell ref="AF7:AJ7"/>
    <mergeCell ref="Q11:U11"/>
    <mergeCell ref="V11:Z11"/>
    <mergeCell ref="AA11:AE11"/>
    <mergeCell ref="Q10:U10"/>
    <mergeCell ref="V10:Z10"/>
    <mergeCell ref="AA10:AE10"/>
    <mergeCell ref="Q9:U9"/>
    <mergeCell ref="V9:Z9"/>
    <mergeCell ref="AA9:AE9"/>
    <mergeCell ref="Q8:U8"/>
    <mergeCell ref="V8:Z8"/>
    <mergeCell ref="AA30:AE30"/>
    <mergeCell ref="AF30:AJ30"/>
    <mergeCell ref="AK30:AO30"/>
    <mergeCell ref="AP30:AT30"/>
    <mergeCell ref="AK29:AO29"/>
    <mergeCell ref="AP29:AT29"/>
    <mergeCell ref="AU29:AY29"/>
    <mergeCell ref="B73:P73"/>
    <mergeCell ref="Q73:U73"/>
    <mergeCell ref="V73:Z73"/>
    <mergeCell ref="AA73:AE73"/>
    <mergeCell ref="AF73:AJ73"/>
    <mergeCell ref="AK73:AO73"/>
    <mergeCell ref="AP73:AT73"/>
    <mergeCell ref="AU73:AY73"/>
    <mergeCell ref="AP72:AT72"/>
    <mergeCell ref="AU72:AY72"/>
    <mergeCell ref="B72:P72"/>
    <mergeCell ref="Q72:U72"/>
    <mergeCell ref="V72:Z72"/>
    <mergeCell ref="AA72:AE72"/>
    <mergeCell ref="AF72:AJ72"/>
    <mergeCell ref="AK72:AO72"/>
    <mergeCell ref="B70:P70"/>
    <mergeCell ref="B32:P32"/>
    <mergeCell ref="AU32:AY32"/>
    <mergeCell ref="AU39:AY39"/>
    <mergeCell ref="AU42:AY42"/>
    <mergeCell ref="AU45:AY45"/>
    <mergeCell ref="AU48:AY48"/>
    <mergeCell ref="AU51:AY51"/>
    <mergeCell ref="AU54:AY54"/>
    <mergeCell ref="Q70:U70"/>
    <mergeCell ref="V70:Z70"/>
    <mergeCell ref="AA70:AE70"/>
    <mergeCell ref="AF70:AJ70"/>
    <mergeCell ref="AK70:AO70"/>
    <mergeCell ref="B71:P71"/>
    <mergeCell ref="Q71:U71"/>
    <mergeCell ref="V71:Z71"/>
    <mergeCell ref="AA71:AE71"/>
    <mergeCell ref="AF71:AJ71"/>
    <mergeCell ref="AK71:AO71"/>
    <mergeCell ref="AP71:AT71"/>
    <mergeCell ref="AU71:AY71"/>
    <mergeCell ref="AP70:AT70"/>
    <mergeCell ref="AU70:AY70"/>
    <mergeCell ref="B69:P69"/>
    <mergeCell ref="Q69:U6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 ref="CH7:CL7"/>
    <mergeCell ref="AA8:AE8"/>
    <mergeCell ref="Q7:U7"/>
    <mergeCell ref="V7:Z7"/>
    <mergeCell ref="AA7:AE7"/>
    <mergeCell ref="AK11:AO11"/>
    <mergeCell ref="Q32:U32"/>
    <mergeCell ref="V32:Z32"/>
    <mergeCell ref="AA32:AE32"/>
    <mergeCell ref="AF32:AJ32"/>
    <mergeCell ref="Q31:U31"/>
    <mergeCell ref="V31:Z31"/>
    <mergeCell ref="AA31:AE31"/>
    <mergeCell ref="AF31:AJ31"/>
    <mergeCell ref="AK31:AO31"/>
    <mergeCell ref="AP31:AT31"/>
    <mergeCell ref="AK28:AO28"/>
    <mergeCell ref="AP28:AT28"/>
    <mergeCell ref="AU28:AY28"/>
    <mergeCell ref="AZ28:BD28"/>
    <mergeCell ref="AU30:AY30"/>
    <mergeCell ref="AZ30:BD30"/>
    <mergeCell ref="Q30:U30"/>
    <mergeCell ref="V30:Z30"/>
    <mergeCell ref="CM7:CQ7"/>
    <mergeCell ref="CR7:CV7"/>
    <mergeCell ref="CW7:DA7"/>
    <mergeCell ref="DB7:DF7"/>
    <mergeCell ref="DG7:DK7"/>
    <mergeCell ref="BS7:CG7"/>
    <mergeCell ref="DL7:DP7"/>
    <mergeCell ref="DQ7:DU7"/>
    <mergeCell ref="CR102:CV102"/>
    <mergeCell ref="CW102:DA102"/>
    <mergeCell ref="DB102:DF102"/>
    <mergeCell ref="DL10:DP10"/>
    <mergeCell ref="DQ10:DU10"/>
    <mergeCell ref="CH10:CL10"/>
    <mergeCell ref="CM10:CQ10"/>
    <mergeCell ref="CR10:CV10"/>
    <mergeCell ref="CW10:DA10"/>
    <mergeCell ref="DB10:DF10"/>
    <mergeCell ref="DG10:DK10"/>
    <mergeCell ref="BS10:CG10"/>
    <mergeCell ref="CR9:CV9"/>
    <mergeCell ref="CW9:DA9"/>
    <mergeCell ref="DB9:DF9"/>
    <mergeCell ref="DG9:DK9"/>
    <mergeCell ref="DL9:DP9"/>
    <mergeCell ref="DQ9:DU9"/>
    <mergeCell ref="BS9:CG9"/>
    <mergeCell ref="CH9:CL9"/>
    <mergeCell ref="CM9:CQ9"/>
    <mergeCell ref="DL13:DP13"/>
    <mergeCell ref="DQ13:DU13"/>
    <mergeCell ref="DB17:DF1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01949-936F-415B-9FDA-55A087FA7537}">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43" customWidth="1"/>
    <col min="121" max="121" width="0" style="242" hidden="1" customWidth="1"/>
    <col min="122" max="16384" width="9" style="242" hidden="1"/>
  </cols>
  <sheetData>
    <row r="1" spans="1:120"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2"/>
    </row>
    <row r="17" spans="119:120" x14ac:dyDescent="0.15">
      <c r="DP17" s="242"/>
    </row>
    <row r="18" spans="119:120" x14ac:dyDescent="0.15"/>
    <row r="19" spans="119:120" x14ac:dyDescent="0.15"/>
    <row r="20" spans="119:120" x14ac:dyDescent="0.15">
      <c r="DO20" s="242"/>
      <c r="DP20" s="242"/>
    </row>
    <row r="21" spans="119:120" x14ac:dyDescent="0.15">
      <c r="DP21" s="242"/>
    </row>
    <row r="22" spans="119:120" x14ac:dyDescent="0.15"/>
    <row r="23" spans="119:120" x14ac:dyDescent="0.15">
      <c r="DO23" s="242"/>
      <c r="DP23" s="242"/>
    </row>
    <row r="24" spans="119:120" x14ac:dyDescent="0.15">
      <c r="DP24" s="242"/>
    </row>
    <row r="25" spans="119:120" x14ac:dyDescent="0.15">
      <c r="DP25" s="242"/>
    </row>
    <row r="26" spans="119:120" x14ac:dyDescent="0.15">
      <c r="DO26" s="242"/>
      <c r="DP26" s="242"/>
    </row>
    <row r="27" spans="119:120" x14ac:dyDescent="0.15"/>
    <row r="28" spans="119:120" x14ac:dyDescent="0.15">
      <c r="DO28" s="242"/>
      <c r="DP28" s="242"/>
    </row>
    <row r="29" spans="119:120" x14ac:dyDescent="0.15">
      <c r="DP29" s="242"/>
    </row>
    <row r="30" spans="119:120" x14ac:dyDescent="0.15"/>
    <row r="31" spans="119:120" x14ac:dyDescent="0.15">
      <c r="DO31" s="242"/>
      <c r="DP31" s="242"/>
    </row>
    <row r="32" spans="119:120" x14ac:dyDescent="0.15"/>
    <row r="33" spans="98:120" x14ac:dyDescent="0.15">
      <c r="DO33" s="242"/>
      <c r="DP33" s="242"/>
    </row>
    <row r="34" spans="98:120" x14ac:dyDescent="0.15">
      <c r="DM34" s="242"/>
    </row>
    <row r="35" spans="98:120" x14ac:dyDescent="0.15">
      <c r="CT35" s="242"/>
      <c r="CU35" s="242"/>
      <c r="CV35" s="242"/>
      <c r="CY35" s="242"/>
      <c r="CZ35" s="242"/>
      <c r="DA35" s="242"/>
      <c r="DD35" s="242"/>
      <c r="DE35" s="242"/>
      <c r="DF35" s="242"/>
      <c r="DI35" s="242"/>
      <c r="DJ35" s="242"/>
      <c r="DK35" s="242"/>
      <c r="DM35" s="242"/>
      <c r="DN35" s="242"/>
      <c r="DO35" s="242"/>
      <c r="DP35" s="242"/>
    </row>
    <row r="36" spans="98:120" x14ac:dyDescent="0.15"/>
    <row r="37" spans="98:120" x14ac:dyDescent="0.15">
      <c r="CW37" s="242"/>
      <c r="DB37" s="242"/>
      <c r="DG37" s="242"/>
      <c r="DL37" s="242"/>
      <c r="DP37" s="242"/>
    </row>
    <row r="38" spans="98:120" x14ac:dyDescent="0.15">
      <c r="CT38" s="242"/>
      <c r="CU38" s="242"/>
      <c r="CV38" s="242"/>
      <c r="CW38" s="242"/>
      <c r="CY38" s="242"/>
      <c r="CZ38" s="242"/>
      <c r="DA38" s="242"/>
      <c r="DB38" s="242"/>
      <c r="DD38" s="242"/>
      <c r="DE38" s="242"/>
      <c r="DF38" s="242"/>
      <c r="DG38" s="242"/>
      <c r="DI38" s="242"/>
      <c r="DJ38" s="242"/>
      <c r="DK38" s="242"/>
      <c r="DL38" s="242"/>
      <c r="DN38" s="242"/>
      <c r="DO38" s="242"/>
      <c r="DP38" s="24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2"/>
      <c r="DO49" s="242"/>
      <c r="DP49" s="24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2"/>
      <c r="CS63" s="242"/>
      <c r="CX63" s="242"/>
      <c r="DC63" s="242"/>
      <c r="DH63" s="242"/>
    </row>
    <row r="64" spans="22:120" x14ac:dyDescent="0.15">
      <c r="V64" s="242"/>
    </row>
    <row r="65" spans="15:120" x14ac:dyDescent="0.15">
      <c r="X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U65" s="242"/>
      <c r="CZ65" s="242"/>
      <c r="DE65" s="242"/>
      <c r="DJ65" s="242"/>
    </row>
    <row r="66" spans="15:120" x14ac:dyDescent="0.15">
      <c r="Q66" s="242"/>
      <c r="S66" s="242"/>
      <c r="U66" s="242"/>
      <c r="DM66" s="242"/>
    </row>
    <row r="67" spans="15:120" x14ac:dyDescent="0.15">
      <c r="O67" s="242"/>
      <c r="P67" s="242"/>
      <c r="R67" s="242"/>
      <c r="T67" s="242"/>
      <c r="Y67" s="242"/>
      <c r="CT67" s="242"/>
      <c r="CV67" s="242"/>
      <c r="CW67" s="242"/>
      <c r="CY67" s="242"/>
      <c r="DA67" s="242"/>
      <c r="DB67" s="242"/>
      <c r="DD67" s="242"/>
      <c r="DF67" s="242"/>
      <c r="DG67" s="242"/>
      <c r="DI67" s="242"/>
      <c r="DK67" s="242"/>
      <c r="DL67" s="242"/>
      <c r="DN67" s="242"/>
      <c r="DO67" s="242"/>
      <c r="DP67" s="242"/>
    </row>
    <row r="68" spans="15:120" x14ac:dyDescent="0.15"/>
    <row r="69" spans="15:120" x14ac:dyDescent="0.15"/>
    <row r="70" spans="15:120" x14ac:dyDescent="0.15"/>
    <row r="71" spans="15:120" x14ac:dyDescent="0.15"/>
    <row r="72" spans="15:120" x14ac:dyDescent="0.15">
      <c r="DP72" s="242"/>
    </row>
    <row r="73" spans="15:120" x14ac:dyDescent="0.15">
      <c r="DP73" s="24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2"/>
      <c r="CX96" s="242"/>
      <c r="DC96" s="242"/>
      <c r="DH96" s="242"/>
    </row>
    <row r="97" spans="24:120" x14ac:dyDescent="0.15">
      <c r="CS97" s="242"/>
      <c r="CX97" s="242"/>
      <c r="DC97" s="242"/>
      <c r="DH97" s="242"/>
      <c r="DP97" s="243" t="s">
        <v>504</v>
      </c>
    </row>
    <row r="98" spans="24:120" hidden="1" x14ac:dyDescent="0.15">
      <c r="CS98" s="242"/>
      <c r="CX98" s="242"/>
      <c r="DC98" s="242"/>
      <c r="DH98" s="242"/>
    </row>
    <row r="99" spans="24:120" hidden="1" x14ac:dyDescent="0.15">
      <c r="CS99" s="242"/>
      <c r="CX99" s="242"/>
      <c r="DC99" s="242"/>
      <c r="DH99" s="242"/>
    </row>
    <row r="101" spans="24:120" ht="12" hidden="1" customHeight="1" x14ac:dyDescent="0.15">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U101" s="242"/>
      <c r="CZ101" s="242"/>
      <c r="DE101" s="242"/>
      <c r="DJ101" s="242"/>
    </row>
    <row r="102" spans="24:120" ht="1.5" hidden="1" customHeight="1" x14ac:dyDescent="0.15">
      <c r="CU102" s="242"/>
      <c r="CZ102" s="242"/>
      <c r="DE102" s="242"/>
      <c r="DJ102" s="242"/>
      <c r="DM102" s="242"/>
    </row>
    <row r="103" spans="24:120" hidden="1" x14ac:dyDescent="0.15">
      <c r="CT103" s="242"/>
      <c r="CV103" s="242"/>
      <c r="CW103" s="242"/>
      <c r="CY103" s="242"/>
      <c r="DA103" s="242"/>
      <c r="DB103" s="242"/>
      <c r="DD103" s="242"/>
      <c r="DF103" s="242"/>
      <c r="DG103" s="242"/>
      <c r="DI103" s="242"/>
      <c r="DK103" s="242"/>
      <c r="DL103" s="242"/>
      <c r="DM103" s="242"/>
      <c r="DN103" s="242"/>
      <c r="DO103" s="242"/>
      <c r="DP103" s="242"/>
    </row>
    <row r="104" spans="24:120" hidden="1" x14ac:dyDescent="0.15">
      <c r="CV104" s="242"/>
      <c r="CW104" s="242"/>
      <c r="DA104" s="242"/>
      <c r="DB104" s="242"/>
      <c r="DF104" s="242"/>
      <c r="DG104" s="242"/>
      <c r="DK104" s="242"/>
      <c r="DL104" s="242"/>
      <c r="DN104" s="242"/>
      <c r="DO104" s="242"/>
      <c r="DP104" s="242"/>
    </row>
    <row r="105" spans="24:120" ht="12.75" hidden="1" customHeight="1" x14ac:dyDescent="0.15"/>
  </sheetData>
  <sheetProtection algorithmName="SHA-512" hashValue="0tbcNaDjGK5mY+SpMk9BkfsWZEAhExPquBe2jFtE/eLHcLHN3uJMmegnU7dy9zhXSsI7vstfQvnzE9YvFnaOLg==" saltValue="Od0muw30nJG8AOtMtnxB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43" customWidth="1"/>
    <col min="117" max="16384" width="9" style="242" hidden="1"/>
  </cols>
  <sheetData>
    <row r="1" spans="2:116"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row>
    <row r="2" spans="2:116" x14ac:dyDescent="0.15"/>
    <row r="3" spans="2:116" x14ac:dyDescent="0.15"/>
    <row r="4" spans="2:116" x14ac:dyDescent="0.15">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row>
    <row r="5" spans="2:116" x14ac:dyDescent="0.15">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row>
    <row r="19" spans="9:116" x14ac:dyDescent="0.15"/>
    <row r="20" spans="9:116" x14ac:dyDescent="0.15"/>
    <row r="21" spans="9:116" x14ac:dyDescent="0.15">
      <c r="DL21" s="242"/>
    </row>
    <row r="22" spans="9:116" x14ac:dyDescent="0.15">
      <c r="DI22" s="242"/>
      <c r="DJ22" s="242"/>
      <c r="DK22" s="242"/>
      <c r="DL22" s="242"/>
    </row>
    <row r="23" spans="9:116" x14ac:dyDescent="0.15">
      <c r="CY23" s="242"/>
      <c r="CZ23" s="242"/>
      <c r="DA23" s="242"/>
      <c r="DB23" s="242"/>
      <c r="DC23" s="242"/>
      <c r="DD23" s="242"/>
      <c r="DE23" s="242"/>
      <c r="DF23" s="242"/>
      <c r="DG23" s="242"/>
      <c r="DH23" s="242"/>
      <c r="DI23" s="242"/>
      <c r="DJ23" s="242"/>
      <c r="DK23" s="242"/>
      <c r="DL23" s="24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2"/>
      <c r="DA35" s="242"/>
      <c r="DB35" s="242"/>
      <c r="DC35" s="242"/>
      <c r="DD35" s="242"/>
      <c r="DE35" s="242"/>
      <c r="DF35" s="242"/>
      <c r="DG35" s="242"/>
      <c r="DH35" s="242"/>
      <c r="DI35" s="242"/>
      <c r="DJ35" s="242"/>
      <c r="DK35" s="242"/>
      <c r="DL35" s="242"/>
    </row>
    <row r="36" spans="15:116" x14ac:dyDescent="0.15"/>
    <row r="37" spans="15:116" x14ac:dyDescent="0.15">
      <c r="DL37" s="242"/>
    </row>
    <row r="38" spans="15:116" x14ac:dyDescent="0.15">
      <c r="DI38" s="242"/>
      <c r="DJ38" s="242"/>
      <c r="DK38" s="242"/>
      <c r="DL38" s="242"/>
    </row>
    <row r="39" spans="15:116" x14ac:dyDescent="0.15"/>
    <row r="40" spans="15:116" x14ac:dyDescent="0.15"/>
    <row r="41" spans="15:116" x14ac:dyDescent="0.15"/>
    <row r="42" spans="15:116" x14ac:dyDescent="0.15"/>
    <row r="43" spans="15:116" x14ac:dyDescent="0.15">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row>
    <row r="44" spans="15:116" x14ac:dyDescent="0.15">
      <c r="DL44" s="242"/>
    </row>
    <row r="45" spans="15:116" x14ac:dyDescent="0.15"/>
    <row r="46" spans="15:116" x14ac:dyDescent="0.15">
      <c r="DA46" s="242"/>
      <c r="DB46" s="242"/>
      <c r="DC46" s="242"/>
      <c r="DD46" s="242"/>
      <c r="DE46" s="242"/>
      <c r="DF46" s="242"/>
      <c r="DG46" s="242"/>
      <c r="DH46" s="242"/>
      <c r="DI46" s="242"/>
      <c r="DJ46" s="242"/>
      <c r="DK46" s="242"/>
      <c r="DL46" s="242"/>
    </row>
    <row r="47" spans="15:116" x14ac:dyDescent="0.15"/>
    <row r="48" spans="15:116" x14ac:dyDescent="0.15"/>
    <row r="49" spans="104:116" x14ac:dyDescent="0.15"/>
    <row r="50" spans="104:116" x14ac:dyDescent="0.15">
      <c r="CZ50" s="242"/>
      <c r="DA50" s="242"/>
      <c r="DB50" s="242"/>
      <c r="DC50" s="242"/>
      <c r="DD50" s="242"/>
      <c r="DE50" s="242"/>
      <c r="DF50" s="242"/>
      <c r="DG50" s="242"/>
      <c r="DH50" s="242"/>
      <c r="DI50" s="242"/>
      <c r="DJ50" s="242"/>
      <c r="DK50" s="242"/>
      <c r="DL50" s="242"/>
    </row>
    <row r="51" spans="104:116" x14ac:dyDescent="0.15"/>
    <row r="52" spans="104:116" x14ac:dyDescent="0.15"/>
    <row r="53" spans="104:116" x14ac:dyDescent="0.15">
      <c r="DL53" s="24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2"/>
      <c r="DD67" s="242"/>
      <c r="DE67" s="242"/>
      <c r="DF67" s="242"/>
      <c r="DG67" s="242"/>
      <c r="DH67" s="242"/>
      <c r="DI67" s="242"/>
      <c r="DJ67" s="242"/>
      <c r="DK67" s="242"/>
      <c r="DL67" s="24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v8Sc89J3VZF2hLFeHus+ypj3VRddV9OBh9VRZES3pPd4LajYDBBhd0b5jQmjzle+WOseTPcfaA0Ng6/s/lCEw==" saltValue="/kfwPjpgQm0ioU4hB6CFI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44" customWidth="1"/>
    <col min="37" max="44" width="17" style="244" customWidth="1"/>
    <col min="45" max="45" width="6.125" style="251" customWidth="1"/>
    <col min="46" max="46" width="3" style="249" customWidth="1"/>
    <col min="47" max="47" width="19.125" style="244" hidden="1" customWidth="1"/>
    <col min="48" max="52" width="12.625" style="244" hidden="1" customWidth="1"/>
    <col min="53" max="16384" width="8.625" style="244"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50" t="s">
        <v>506</v>
      </c>
      <c r="AL6" s="250"/>
      <c r="AM6" s="250"/>
      <c r="AN6" s="250"/>
      <c r="AO6" s="245"/>
      <c r="AP6" s="245"/>
      <c r="AQ6" s="245"/>
      <c r="AR6" s="245"/>
    </row>
    <row r="7" spans="1:46" ht="13.5" customHeight="1" x14ac:dyDescent="0.15">
      <c r="A7" s="249"/>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52"/>
      <c r="AL7" s="253"/>
      <c r="AM7" s="253"/>
      <c r="AN7" s="254"/>
      <c r="AO7" s="1124" t="s">
        <v>507</v>
      </c>
      <c r="AP7" s="255"/>
      <c r="AQ7" s="256" t="s">
        <v>508</v>
      </c>
      <c r="AR7" s="257"/>
    </row>
    <row r="8" spans="1:46" x14ac:dyDescent="0.15">
      <c r="A8" s="249"/>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58"/>
      <c r="AL8" s="259"/>
      <c r="AM8" s="259"/>
      <c r="AN8" s="260"/>
      <c r="AO8" s="1125"/>
      <c r="AP8" s="261" t="s">
        <v>509</v>
      </c>
      <c r="AQ8" s="262" t="s">
        <v>510</v>
      </c>
      <c r="AR8" s="263" t="s">
        <v>511</v>
      </c>
    </row>
    <row r="9" spans="1:46" x14ac:dyDescent="0.15">
      <c r="A9" s="249"/>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1126" t="s">
        <v>512</v>
      </c>
      <c r="AL9" s="1127"/>
      <c r="AM9" s="1127"/>
      <c r="AN9" s="1128"/>
      <c r="AO9" s="264">
        <v>20358745</v>
      </c>
      <c r="AP9" s="264">
        <v>64217</v>
      </c>
      <c r="AQ9" s="265">
        <v>63571</v>
      </c>
      <c r="AR9" s="266">
        <v>1</v>
      </c>
    </row>
    <row r="10" spans="1:46" ht="13.5" customHeight="1" x14ac:dyDescent="0.15">
      <c r="A10" s="249"/>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1126" t="s">
        <v>513</v>
      </c>
      <c r="AL10" s="1127"/>
      <c r="AM10" s="1127"/>
      <c r="AN10" s="1128"/>
      <c r="AO10" s="267">
        <v>228929</v>
      </c>
      <c r="AP10" s="267">
        <v>722</v>
      </c>
      <c r="AQ10" s="268">
        <v>1690</v>
      </c>
      <c r="AR10" s="269">
        <v>-57.3</v>
      </c>
    </row>
    <row r="11" spans="1:46" ht="13.5" customHeight="1" x14ac:dyDescent="0.15">
      <c r="A11" s="249"/>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1126" t="s">
        <v>514</v>
      </c>
      <c r="AL11" s="1127"/>
      <c r="AM11" s="1127"/>
      <c r="AN11" s="1128"/>
      <c r="AO11" s="267">
        <v>199806</v>
      </c>
      <c r="AP11" s="267">
        <v>630</v>
      </c>
      <c r="AQ11" s="268">
        <v>679</v>
      </c>
      <c r="AR11" s="269">
        <v>-7.2</v>
      </c>
    </row>
    <row r="12" spans="1:46" ht="13.5" customHeight="1" x14ac:dyDescent="0.15">
      <c r="A12" s="249"/>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1126" t="s">
        <v>515</v>
      </c>
      <c r="AL12" s="1127"/>
      <c r="AM12" s="1127"/>
      <c r="AN12" s="1128"/>
      <c r="AO12" s="267" t="s">
        <v>516</v>
      </c>
      <c r="AP12" s="267" t="s">
        <v>516</v>
      </c>
      <c r="AQ12" s="268">
        <v>23</v>
      </c>
      <c r="AR12" s="269" t="s">
        <v>516</v>
      </c>
    </row>
    <row r="13" spans="1:46" ht="13.5" customHeight="1" x14ac:dyDescent="0.15">
      <c r="A13" s="249"/>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1126" t="s">
        <v>517</v>
      </c>
      <c r="AL13" s="1127"/>
      <c r="AM13" s="1127"/>
      <c r="AN13" s="1128"/>
      <c r="AO13" s="267">
        <v>1069404</v>
      </c>
      <c r="AP13" s="267">
        <v>3373</v>
      </c>
      <c r="AQ13" s="268">
        <v>1992</v>
      </c>
      <c r="AR13" s="269">
        <v>69.3</v>
      </c>
    </row>
    <row r="14" spans="1:46" ht="13.5" customHeight="1" x14ac:dyDescent="0.15">
      <c r="A14" s="249"/>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1126" t="s">
        <v>518</v>
      </c>
      <c r="AL14" s="1127"/>
      <c r="AM14" s="1127"/>
      <c r="AN14" s="1128"/>
      <c r="AO14" s="267">
        <v>35614</v>
      </c>
      <c r="AP14" s="267">
        <v>112</v>
      </c>
      <c r="AQ14" s="268">
        <v>1254</v>
      </c>
      <c r="AR14" s="269">
        <v>-91.1</v>
      </c>
    </row>
    <row r="15" spans="1:46" ht="13.5" customHeight="1" x14ac:dyDescent="0.15">
      <c r="A15" s="249"/>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1129" t="s">
        <v>519</v>
      </c>
      <c r="AL15" s="1130"/>
      <c r="AM15" s="1130"/>
      <c r="AN15" s="1131"/>
      <c r="AO15" s="267">
        <v>-1525632</v>
      </c>
      <c r="AP15" s="267">
        <v>-4812</v>
      </c>
      <c r="AQ15" s="268">
        <v>-3845</v>
      </c>
      <c r="AR15" s="269">
        <v>25.1</v>
      </c>
    </row>
    <row r="16" spans="1:46" x14ac:dyDescent="0.15">
      <c r="A16" s="249"/>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1129" t="s">
        <v>187</v>
      </c>
      <c r="AL16" s="1130"/>
      <c r="AM16" s="1130"/>
      <c r="AN16" s="1131"/>
      <c r="AO16" s="267">
        <v>20366866</v>
      </c>
      <c r="AP16" s="267">
        <v>64243</v>
      </c>
      <c r="AQ16" s="268">
        <v>65365</v>
      </c>
      <c r="AR16" s="269">
        <v>-1.7</v>
      </c>
    </row>
    <row r="17" spans="1:46" x14ac:dyDescent="0.15">
      <c r="A17" s="249"/>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70"/>
    </row>
    <row r="18" spans="1:46" x14ac:dyDescent="0.15">
      <c r="A18" s="249"/>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71"/>
      <c r="AR18" s="271"/>
    </row>
    <row r="19" spans="1:46" x14ac:dyDescent="0.15">
      <c r="A19" s="249"/>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t="s">
        <v>520</v>
      </c>
      <c r="AL19" s="245"/>
      <c r="AM19" s="245"/>
      <c r="AN19" s="245"/>
      <c r="AO19" s="245"/>
      <c r="AP19" s="245"/>
      <c r="AQ19" s="245"/>
      <c r="AR19" s="245"/>
    </row>
    <row r="20" spans="1:46" x14ac:dyDescent="0.15">
      <c r="A20" s="249"/>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72"/>
      <c r="AL20" s="273"/>
      <c r="AM20" s="273"/>
      <c r="AN20" s="274"/>
      <c r="AO20" s="275" t="s">
        <v>521</v>
      </c>
      <c r="AP20" s="276" t="s">
        <v>522</v>
      </c>
      <c r="AQ20" s="277" t="s">
        <v>523</v>
      </c>
      <c r="AR20" s="278"/>
    </row>
    <row r="21" spans="1:46" s="284" customFormat="1" x14ac:dyDescent="0.15">
      <c r="A21" s="279"/>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1132" t="s">
        <v>524</v>
      </c>
      <c r="AL21" s="1133"/>
      <c r="AM21" s="1133"/>
      <c r="AN21" s="1134"/>
      <c r="AO21" s="280">
        <v>6.73</v>
      </c>
      <c r="AP21" s="281">
        <v>6.46</v>
      </c>
      <c r="AQ21" s="282">
        <v>0.27</v>
      </c>
      <c r="AR21" s="250"/>
      <c r="AS21" s="283"/>
      <c r="AT21" s="279"/>
    </row>
    <row r="22" spans="1:46" s="284" customFormat="1" x14ac:dyDescent="0.15">
      <c r="A22" s="279"/>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1132" t="s">
        <v>525</v>
      </c>
      <c r="AL22" s="1133"/>
      <c r="AM22" s="1133"/>
      <c r="AN22" s="1134"/>
      <c r="AO22" s="285">
        <v>97.7</v>
      </c>
      <c r="AP22" s="286">
        <v>99.4</v>
      </c>
      <c r="AQ22" s="287">
        <v>-1.7</v>
      </c>
      <c r="AR22" s="271"/>
      <c r="AS22" s="283"/>
      <c r="AT22" s="279"/>
    </row>
    <row r="23" spans="1:46" s="284" customFormat="1" x14ac:dyDescent="0.15">
      <c r="A23" s="279"/>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71"/>
      <c r="AQ23" s="271"/>
      <c r="AR23" s="271"/>
      <c r="AS23" s="283"/>
      <c r="AT23" s="279"/>
    </row>
    <row r="24" spans="1:46" s="284" customFormat="1" x14ac:dyDescent="0.15">
      <c r="A24" s="279"/>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71"/>
      <c r="AQ24" s="271"/>
      <c r="AR24" s="271"/>
      <c r="AS24" s="283"/>
      <c r="AT24" s="279"/>
    </row>
    <row r="25" spans="1:46" s="284"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79"/>
    </row>
    <row r="26" spans="1:46" s="284" customFormat="1" x14ac:dyDescent="0.15">
      <c r="A26" s="1123" t="s">
        <v>526</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c r="AT26" s="250"/>
    </row>
    <row r="27" spans="1:46" x14ac:dyDescent="0.15">
      <c r="A27" s="292"/>
      <c r="AO27" s="245"/>
      <c r="AP27" s="245"/>
      <c r="AQ27" s="245"/>
      <c r="AR27" s="245"/>
      <c r="AS27" s="245"/>
      <c r="AT27" s="245"/>
    </row>
    <row r="28" spans="1:46" ht="17.25" x14ac:dyDescent="0.15">
      <c r="A28" s="246" t="s">
        <v>527</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3"/>
    </row>
    <row r="29" spans="1:46" x14ac:dyDescent="0.15">
      <c r="A29" s="249"/>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50" t="s">
        <v>528</v>
      </c>
      <c r="AL29" s="250"/>
      <c r="AM29" s="250"/>
      <c r="AN29" s="250"/>
      <c r="AO29" s="245"/>
      <c r="AP29" s="245"/>
      <c r="AQ29" s="245"/>
      <c r="AR29" s="245"/>
      <c r="AS29" s="294"/>
    </row>
    <row r="30" spans="1:46" ht="13.5" customHeight="1" x14ac:dyDescent="0.15">
      <c r="A30" s="249"/>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52"/>
      <c r="AL30" s="253"/>
      <c r="AM30" s="253"/>
      <c r="AN30" s="254"/>
      <c r="AO30" s="1124" t="s">
        <v>507</v>
      </c>
      <c r="AP30" s="255"/>
      <c r="AQ30" s="256" t="s">
        <v>508</v>
      </c>
      <c r="AR30" s="257"/>
    </row>
    <row r="31" spans="1:46" x14ac:dyDescent="0.15">
      <c r="A31" s="249"/>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58"/>
      <c r="AL31" s="259"/>
      <c r="AM31" s="259"/>
      <c r="AN31" s="260"/>
      <c r="AO31" s="1125"/>
      <c r="AP31" s="261" t="s">
        <v>509</v>
      </c>
      <c r="AQ31" s="262" t="s">
        <v>510</v>
      </c>
      <c r="AR31" s="263" t="s">
        <v>511</v>
      </c>
    </row>
    <row r="32" spans="1:46" ht="27" customHeight="1" x14ac:dyDescent="0.15">
      <c r="A32" s="249"/>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1140" t="s">
        <v>529</v>
      </c>
      <c r="AL32" s="1141"/>
      <c r="AM32" s="1141"/>
      <c r="AN32" s="1142"/>
      <c r="AO32" s="295">
        <v>12959415</v>
      </c>
      <c r="AP32" s="295">
        <v>40878</v>
      </c>
      <c r="AQ32" s="296">
        <v>37452</v>
      </c>
      <c r="AR32" s="297">
        <v>9.1</v>
      </c>
    </row>
    <row r="33" spans="1:46" ht="13.5" customHeight="1" x14ac:dyDescent="0.15">
      <c r="A33" s="249"/>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1140" t="s">
        <v>530</v>
      </c>
      <c r="AL33" s="1141"/>
      <c r="AM33" s="1141"/>
      <c r="AN33" s="1142"/>
      <c r="AO33" s="295" t="s">
        <v>516</v>
      </c>
      <c r="AP33" s="295" t="s">
        <v>516</v>
      </c>
      <c r="AQ33" s="296" t="s">
        <v>516</v>
      </c>
      <c r="AR33" s="297" t="s">
        <v>516</v>
      </c>
    </row>
    <row r="34" spans="1:46" ht="27" customHeight="1" x14ac:dyDescent="0.15">
      <c r="A34" s="249"/>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1140" t="s">
        <v>531</v>
      </c>
      <c r="AL34" s="1141"/>
      <c r="AM34" s="1141"/>
      <c r="AN34" s="1142"/>
      <c r="AO34" s="295" t="s">
        <v>516</v>
      </c>
      <c r="AP34" s="295" t="s">
        <v>516</v>
      </c>
      <c r="AQ34" s="296">
        <v>45</v>
      </c>
      <c r="AR34" s="297" t="s">
        <v>516</v>
      </c>
    </row>
    <row r="35" spans="1:46" ht="27" customHeight="1" x14ac:dyDescent="0.15">
      <c r="A35" s="249"/>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1140" t="s">
        <v>532</v>
      </c>
      <c r="AL35" s="1141"/>
      <c r="AM35" s="1141"/>
      <c r="AN35" s="1142"/>
      <c r="AO35" s="295">
        <v>619582</v>
      </c>
      <c r="AP35" s="295">
        <v>1954</v>
      </c>
      <c r="AQ35" s="296">
        <v>8356</v>
      </c>
      <c r="AR35" s="297">
        <v>-76.599999999999994</v>
      </c>
    </row>
    <row r="36" spans="1:46" ht="27" customHeight="1" x14ac:dyDescent="0.15">
      <c r="A36" s="249"/>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1140" t="s">
        <v>533</v>
      </c>
      <c r="AL36" s="1141"/>
      <c r="AM36" s="1141"/>
      <c r="AN36" s="1142"/>
      <c r="AO36" s="295">
        <v>272710</v>
      </c>
      <c r="AP36" s="295">
        <v>860</v>
      </c>
      <c r="AQ36" s="296">
        <v>443</v>
      </c>
      <c r="AR36" s="297">
        <v>94.1</v>
      </c>
    </row>
    <row r="37" spans="1:46" ht="13.5" customHeight="1" x14ac:dyDescent="0.15">
      <c r="A37" s="249"/>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1140" t="s">
        <v>534</v>
      </c>
      <c r="AL37" s="1141"/>
      <c r="AM37" s="1141"/>
      <c r="AN37" s="1142"/>
      <c r="AO37" s="295">
        <v>140156</v>
      </c>
      <c r="AP37" s="295">
        <v>442</v>
      </c>
      <c r="AQ37" s="296">
        <v>649</v>
      </c>
      <c r="AR37" s="297">
        <v>-31.9</v>
      </c>
    </row>
    <row r="38" spans="1:46" ht="27" customHeight="1" x14ac:dyDescent="0.15">
      <c r="A38" s="249"/>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1143" t="s">
        <v>535</v>
      </c>
      <c r="AL38" s="1144"/>
      <c r="AM38" s="1144"/>
      <c r="AN38" s="1145"/>
      <c r="AO38" s="298" t="s">
        <v>516</v>
      </c>
      <c r="AP38" s="298" t="s">
        <v>516</v>
      </c>
      <c r="AQ38" s="299">
        <v>1</v>
      </c>
      <c r="AR38" s="287" t="s">
        <v>516</v>
      </c>
      <c r="AS38" s="294"/>
    </row>
    <row r="39" spans="1:46" x14ac:dyDescent="0.15">
      <c r="A39" s="249"/>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1143" t="s">
        <v>536</v>
      </c>
      <c r="AL39" s="1144"/>
      <c r="AM39" s="1144"/>
      <c r="AN39" s="1145"/>
      <c r="AO39" s="295">
        <v>-1127576</v>
      </c>
      <c r="AP39" s="295">
        <v>-3557</v>
      </c>
      <c r="AQ39" s="296">
        <v>-7867</v>
      </c>
      <c r="AR39" s="297">
        <v>-54.8</v>
      </c>
      <c r="AS39" s="294"/>
    </row>
    <row r="40" spans="1:46" ht="27" customHeight="1" x14ac:dyDescent="0.15">
      <c r="A40" s="249"/>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1140" t="s">
        <v>537</v>
      </c>
      <c r="AL40" s="1141"/>
      <c r="AM40" s="1141"/>
      <c r="AN40" s="1142"/>
      <c r="AO40" s="295">
        <v>-6316306</v>
      </c>
      <c r="AP40" s="295">
        <v>-19923</v>
      </c>
      <c r="AQ40" s="296">
        <v>-28343</v>
      </c>
      <c r="AR40" s="297">
        <v>-29.7</v>
      </c>
      <c r="AS40" s="294"/>
    </row>
    <row r="41" spans="1:46" x14ac:dyDescent="0.15">
      <c r="A41" s="249"/>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1146" t="s">
        <v>300</v>
      </c>
      <c r="AL41" s="1147"/>
      <c r="AM41" s="1147"/>
      <c r="AN41" s="1148"/>
      <c r="AO41" s="295">
        <v>6547981</v>
      </c>
      <c r="AP41" s="295">
        <v>20654</v>
      </c>
      <c r="AQ41" s="296">
        <v>10736</v>
      </c>
      <c r="AR41" s="297">
        <v>92.4</v>
      </c>
      <c r="AS41" s="294"/>
    </row>
    <row r="42" spans="1:46" x14ac:dyDescent="0.15">
      <c r="A42" s="249"/>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300" t="s">
        <v>538</v>
      </c>
      <c r="AL42" s="245"/>
      <c r="AM42" s="245"/>
      <c r="AN42" s="245"/>
      <c r="AO42" s="245"/>
      <c r="AP42" s="245"/>
      <c r="AQ42" s="271"/>
      <c r="AR42" s="271"/>
      <c r="AS42" s="294"/>
    </row>
    <row r="43" spans="1:46" x14ac:dyDescent="0.15">
      <c r="A43" s="249"/>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301"/>
      <c r="AQ43" s="271"/>
      <c r="AR43" s="245"/>
      <c r="AS43" s="294"/>
    </row>
    <row r="44" spans="1:46" x14ac:dyDescent="0.15">
      <c r="A44" s="249"/>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71"/>
      <c r="AR44" s="245"/>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2"/>
      <c r="AR45" s="247"/>
      <c r="AS45" s="247"/>
      <c r="AT45" s="245"/>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5"/>
    </row>
    <row r="47" spans="1:46" ht="17.25" customHeight="1" x14ac:dyDescent="0.15">
      <c r="A47" s="304" t="s">
        <v>539</v>
      </c>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row>
    <row r="48" spans="1:46" x14ac:dyDescent="0.15">
      <c r="A48" s="249"/>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305" t="s">
        <v>540</v>
      </c>
      <c r="AL48" s="305"/>
      <c r="AM48" s="305"/>
      <c r="AN48" s="305"/>
      <c r="AO48" s="305"/>
      <c r="AP48" s="305"/>
      <c r="AQ48" s="306"/>
      <c r="AR48" s="305"/>
    </row>
    <row r="49" spans="1:44" ht="13.5" customHeight="1" x14ac:dyDescent="0.15">
      <c r="A49" s="249"/>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307"/>
      <c r="AL49" s="308"/>
      <c r="AM49" s="1135" t="s">
        <v>507</v>
      </c>
      <c r="AN49" s="1137" t="s">
        <v>541</v>
      </c>
      <c r="AO49" s="1138"/>
      <c r="AP49" s="1138"/>
      <c r="AQ49" s="1138"/>
      <c r="AR49" s="1139"/>
    </row>
    <row r="50" spans="1:44" x14ac:dyDescent="0.15">
      <c r="A50" s="249"/>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309"/>
      <c r="AL50" s="310"/>
      <c r="AM50" s="1136"/>
      <c r="AN50" s="311" t="s">
        <v>542</v>
      </c>
      <c r="AO50" s="312" t="s">
        <v>543</v>
      </c>
      <c r="AP50" s="313" t="s">
        <v>544</v>
      </c>
      <c r="AQ50" s="314" t="s">
        <v>545</v>
      </c>
      <c r="AR50" s="315" t="s">
        <v>546</v>
      </c>
    </row>
    <row r="51" spans="1:44" x14ac:dyDescent="0.15">
      <c r="A51" s="249"/>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307" t="s">
        <v>547</v>
      </c>
      <c r="AL51" s="308"/>
      <c r="AM51" s="316">
        <v>17642587</v>
      </c>
      <c r="AN51" s="317">
        <v>54685</v>
      </c>
      <c r="AO51" s="318">
        <v>-18.3</v>
      </c>
      <c r="AP51" s="319">
        <v>46457</v>
      </c>
      <c r="AQ51" s="320">
        <v>-3.4</v>
      </c>
      <c r="AR51" s="321">
        <v>-14.9</v>
      </c>
    </row>
    <row r="52" spans="1:44" x14ac:dyDescent="0.15">
      <c r="A52" s="249"/>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322"/>
      <c r="AL52" s="323" t="s">
        <v>548</v>
      </c>
      <c r="AM52" s="324">
        <v>4018916</v>
      </c>
      <c r="AN52" s="325">
        <v>12457</v>
      </c>
      <c r="AO52" s="326">
        <v>79.2</v>
      </c>
      <c r="AP52" s="327">
        <v>24020</v>
      </c>
      <c r="AQ52" s="328">
        <v>-4.5999999999999996</v>
      </c>
      <c r="AR52" s="329">
        <v>83.8</v>
      </c>
    </row>
    <row r="53" spans="1:44" x14ac:dyDescent="0.15">
      <c r="A53" s="249"/>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307" t="s">
        <v>549</v>
      </c>
      <c r="AL53" s="308"/>
      <c r="AM53" s="316">
        <v>21712425</v>
      </c>
      <c r="AN53" s="317">
        <v>67428</v>
      </c>
      <c r="AO53" s="318">
        <v>23.3</v>
      </c>
      <c r="AP53" s="319">
        <v>51849</v>
      </c>
      <c r="AQ53" s="320">
        <v>11.6</v>
      </c>
      <c r="AR53" s="321">
        <v>11.7</v>
      </c>
    </row>
    <row r="54" spans="1:44" x14ac:dyDescent="0.15">
      <c r="A54" s="249"/>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322"/>
      <c r="AL54" s="323" t="s">
        <v>548</v>
      </c>
      <c r="AM54" s="324">
        <v>3402469</v>
      </c>
      <c r="AN54" s="325">
        <v>10566</v>
      </c>
      <c r="AO54" s="326">
        <v>-15.2</v>
      </c>
      <c r="AP54" s="327">
        <v>26326</v>
      </c>
      <c r="AQ54" s="328">
        <v>9.6</v>
      </c>
      <c r="AR54" s="329">
        <v>-24.8</v>
      </c>
    </row>
    <row r="55" spans="1:44" x14ac:dyDescent="0.15">
      <c r="A55" s="249"/>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307" t="s">
        <v>550</v>
      </c>
      <c r="AL55" s="308"/>
      <c r="AM55" s="316">
        <v>23090401</v>
      </c>
      <c r="AN55" s="317">
        <v>72052</v>
      </c>
      <c r="AO55" s="318">
        <v>6.9</v>
      </c>
      <c r="AP55" s="319">
        <v>52191</v>
      </c>
      <c r="AQ55" s="320">
        <v>0.7</v>
      </c>
      <c r="AR55" s="321">
        <v>6.2</v>
      </c>
    </row>
    <row r="56" spans="1:44" x14ac:dyDescent="0.15">
      <c r="A56" s="249"/>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322"/>
      <c r="AL56" s="323" t="s">
        <v>548</v>
      </c>
      <c r="AM56" s="324">
        <v>3229172</v>
      </c>
      <c r="AN56" s="325">
        <v>10076</v>
      </c>
      <c r="AO56" s="326">
        <v>-4.5999999999999996</v>
      </c>
      <c r="AP56" s="327">
        <v>26807</v>
      </c>
      <c r="AQ56" s="328">
        <v>1.8</v>
      </c>
      <c r="AR56" s="329">
        <v>-6.4</v>
      </c>
    </row>
    <row r="57" spans="1:44" x14ac:dyDescent="0.15">
      <c r="A57" s="249"/>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307" t="s">
        <v>551</v>
      </c>
      <c r="AL57" s="308"/>
      <c r="AM57" s="316">
        <v>18682888</v>
      </c>
      <c r="AN57" s="317">
        <v>58689</v>
      </c>
      <c r="AO57" s="318">
        <v>-18.5</v>
      </c>
      <c r="AP57" s="319">
        <v>48105</v>
      </c>
      <c r="AQ57" s="320">
        <v>-7.8</v>
      </c>
      <c r="AR57" s="321">
        <v>-10.7</v>
      </c>
    </row>
    <row r="58" spans="1:44" x14ac:dyDescent="0.15">
      <c r="A58" s="249"/>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322"/>
      <c r="AL58" s="323" t="s">
        <v>548</v>
      </c>
      <c r="AM58" s="324">
        <v>4623655</v>
      </c>
      <c r="AN58" s="325">
        <v>14524</v>
      </c>
      <c r="AO58" s="326">
        <v>44.1</v>
      </c>
      <c r="AP58" s="327">
        <v>24072</v>
      </c>
      <c r="AQ58" s="328">
        <v>-10.199999999999999</v>
      </c>
      <c r="AR58" s="329">
        <v>54.3</v>
      </c>
    </row>
    <row r="59" spans="1:44" x14ac:dyDescent="0.15">
      <c r="A59" s="249"/>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307" t="s">
        <v>552</v>
      </c>
      <c r="AL59" s="308"/>
      <c r="AM59" s="316">
        <v>21150930</v>
      </c>
      <c r="AN59" s="317">
        <v>66716</v>
      </c>
      <c r="AO59" s="318">
        <v>13.7</v>
      </c>
      <c r="AP59" s="319">
        <v>47446</v>
      </c>
      <c r="AQ59" s="320">
        <v>-1.4</v>
      </c>
      <c r="AR59" s="321">
        <v>15.1</v>
      </c>
    </row>
    <row r="60" spans="1:44" x14ac:dyDescent="0.15">
      <c r="A60" s="249"/>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322"/>
      <c r="AL60" s="323" t="s">
        <v>548</v>
      </c>
      <c r="AM60" s="324">
        <v>4793011</v>
      </c>
      <c r="AN60" s="325">
        <v>15118</v>
      </c>
      <c r="AO60" s="326">
        <v>4.0999999999999996</v>
      </c>
      <c r="AP60" s="327">
        <v>24371</v>
      </c>
      <c r="AQ60" s="328">
        <v>1.2</v>
      </c>
      <c r="AR60" s="329">
        <v>2.9</v>
      </c>
    </row>
    <row r="61" spans="1:44" x14ac:dyDescent="0.15">
      <c r="A61" s="249"/>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307" t="s">
        <v>553</v>
      </c>
      <c r="AL61" s="330"/>
      <c r="AM61" s="331">
        <v>20455846</v>
      </c>
      <c r="AN61" s="332">
        <v>63914</v>
      </c>
      <c r="AO61" s="333">
        <v>1.4</v>
      </c>
      <c r="AP61" s="334">
        <v>49210</v>
      </c>
      <c r="AQ61" s="335">
        <v>-0.1</v>
      </c>
      <c r="AR61" s="321">
        <v>1.5</v>
      </c>
    </row>
    <row r="62" spans="1:44" x14ac:dyDescent="0.15">
      <c r="A62" s="249"/>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322"/>
      <c r="AL62" s="323" t="s">
        <v>548</v>
      </c>
      <c r="AM62" s="324">
        <v>4013445</v>
      </c>
      <c r="AN62" s="325">
        <v>12548</v>
      </c>
      <c r="AO62" s="326">
        <v>21.5</v>
      </c>
      <c r="AP62" s="327">
        <v>25119</v>
      </c>
      <c r="AQ62" s="328">
        <v>-0.4</v>
      </c>
      <c r="AR62" s="329">
        <v>21.9</v>
      </c>
    </row>
    <row r="63" spans="1:44" x14ac:dyDescent="0.15">
      <c r="A63" s="249"/>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row>
    <row r="64" spans="1:44" x14ac:dyDescent="0.15">
      <c r="A64" s="249"/>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row>
    <row r="65" spans="1:46" x14ac:dyDescent="0.15">
      <c r="A65" s="249"/>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row>
    <row r="66" spans="1:46" x14ac:dyDescent="0.15">
      <c r="A66" s="336"/>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7"/>
    </row>
    <row r="67" spans="1:46" ht="13.5" hidden="1" customHeight="1" x14ac:dyDescent="0.15">
      <c r="AK67" s="245"/>
      <c r="AL67" s="245"/>
      <c r="AM67" s="245"/>
      <c r="AN67" s="245"/>
      <c r="AO67" s="245"/>
      <c r="AP67" s="245"/>
      <c r="AQ67" s="245"/>
      <c r="AR67" s="245"/>
      <c r="AS67" s="245"/>
      <c r="AT67" s="245"/>
    </row>
    <row r="68" spans="1:46" ht="13.5" hidden="1" customHeight="1" x14ac:dyDescent="0.15">
      <c r="AK68" s="245"/>
      <c r="AL68" s="245"/>
      <c r="AM68" s="245"/>
      <c r="AN68" s="245"/>
      <c r="AO68" s="245"/>
      <c r="AP68" s="245"/>
      <c r="AQ68" s="245"/>
      <c r="AR68" s="245"/>
    </row>
    <row r="69" spans="1:46" ht="13.5" hidden="1" customHeight="1" x14ac:dyDescent="0.15">
      <c r="AK69" s="245"/>
      <c r="AL69" s="245"/>
      <c r="AM69" s="245"/>
      <c r="AN69" s="245"/>
      <c r="AO69" s="245"/>
      <c r="AP69" s="245"/>
      <c r="AQ69" s="245"/>
      <c r="AR69" s="245"/>
    </row>
    <row r="70" spans="1:46" hidden="1" x14ac:dyDescent="0.15">
      <c r="AK70" s="245"/>
      <c r="AL70" s="245"/>
      <c r="AM70" s="245"/>
      <c r="AN70" s="245"/>
      <c r="AO70" s="245"/>
      <c r="AP70" s="245"/>
      <c r="AQ70" s="245"/>
      <c r="AR70" s="245"/>
    </row>
    <row r="71" spans="1:46" hidden="1" x14ac:dyDescent="0.15">
      <c r="AK71" s="245"/>
      <c r="AL71" s="245"/>
      <c r="AM71" s="245"/>
      <c r="AN71" s="245"/>
      <c r="AO71" s="245"/>
      <c r="AP71" s="245"/>
      <c r="AQ71" s="245"/>
      <c r="AR71" s="245"/>
    </row>
    <row r="72" spans="1:46" hidden="1" x14ac:dyDescent="0.15">
      <c r="AK72" s="245"/>
      <c r="AL72" s="245"/>
      <c r="AM72" s="245"/>
      <c r="AN72" s="245"/>
      <c r="AO72" s="245"/>
      <c r="AP72" s="245"/>
      <c r="AQ72" s="245"/>
      <c r="AR72" s="245"/>
    </row>
    <row r="73" spans="1:46" hidden="1" x14ac:dyDescent="0.15">
      <c r="AK73" s="245"/>
      <c r="AL73" s="245"/>
      <c r="AM73" s="245"/>
      <c r="AN73" s="245"/>
      <c r="AO73" s="245"/>
      <c r="AP73" s="245"/>
      <c r="AQ73" s="245"/>
      <c r="AR73" s="245"/>
    </row>
  </sheetData>
  <sheetProtection algorithmName="SHA-512" hashValue="Db46xHTFj9MQvPHuM9F4piBlb++oZtskE6bx6S2BhhsEDQXVnIzGWNlLh92YPsFVRsRzhve0gar78Wvi8eyenQ==" saltValue="gNw6f3f2D75cPypydswk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43" customWidth="1"/>
    <col min="126" max="16384" width="9" style="242" hidden="1"/>
  </cols>
  <sheetData>
    <row r="1" spans="2:125"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2:125" x14ac:dyDescent="0.15">
      <c r="B2" s="242"/>
      <c r="DG2" s="242"/>
    </row>
    <row r="3" spans="2:125" x14ac:dyDescent="0.15">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H3" s="242"/>
      <c r="DI3" s="242"/>
      <c r="DJ3" s="242"/>
      <c r="DK3" s="242"/>
      <c r="DL3" s="242"/>
      <c r="DM3" s="242"/>
      <c r="DN3" s="242"/>
      <c r="DO3" s="242"/>
      <c r="DP3" s="242"/>
      <c r="DQ3" s="242"/>
      <c r="DR3" s="242"/>
      <c r="DS3" s="242"/>
      <c r="DT3" s="242"/>
      <c r="DU3" s="242"/>
    </row>
    <row r="4" spans="2:125" x14ac:dyDescent="0.15"/>
    <row r="5" spans="2:125" x14ac:dyDescent="0.15"/>
    <row r="6" spans="2:125" x14ac:dyDescent="0.15"/>
    <row r="7" spans="2:125" x14ac:dyDescent="0.15"/>
    <row r="8" spans="2:125" x14ac:dyDescent="0.15"/>
    <row r="9" spans="2:125" x14ac:dyDescent="0.15">
      <c r="DU9" s="24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2"/>
    </row>
    <row r="18" spans="125:125" x14ac:dyDescent="0.15"/>
    <row r="19" spans="125:125" x14ac:dyDescent="0.15"/>
    <row r="20" spans="125:125" x14ac:dyDescent="0.15">
      <c r="DU20" s="242"/>
    </row>
    <row r="21" spans="125:125" x14ac:dyDescent="0.15">
      <c r="DU21" s="24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2"/>
    </row>
    <row r="29" spans="125:125" x14ac:dyDescent="0.15"/>
    <row r="30" spans="125:125" x14ac:dyDescent="0.15"/>
    <row r="31" spans="125:125" x14ac:dyDescent="0.15"/>
    <row r="32" spans="125:125" x14ac:dyDescent="0.15"/>
    <row r="33" spans="2:125" x14ac:dyDescent="0.15">
      <c r="B33" s="242"/>
      <c r="G33" s="242"/>
      <c r="I33" s="242"/>
    </row>
    <row r="34" spans="2:125" x14ac:dyDescent="0.15">
      <c r="C34" s="242"/>
      <c r="P34" s="242"/>
      <c r="DE34" s="242"/>
      <c r="DH34" s="242"/>
    </row>
    <row r="35" spans="2:125" x14ac:dyDescent="0.15">
      <c r="D35" s="242"/>
      <c r="E35" s="242"/>
      <c r="DG35" s="242"/>
      <c r="DJ35" s="242"/>
      <c r="DP35" s="242"/>
      <c r="DQ35" s="242"/>
      <c r="DR35" s="242"/>
      <c r="DS35" s="242"/>
      <c r="DT35" s="242"/>
      <c r="DU35" s="242"/>
    </row>
    <row r="36" spans="2:125" x14ac:dyDescent="0.15">
      <c r="F36" s="242"/>
      <c r="H36" s="242"/>
      <c r="J36" s="242"/>
      <c r="K36" s="242"/>
      <c r="L36" s="242"/>
      <c r="M36" s="242"/>
      <c r="N36" s="242"/>
      <c r="O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F36" s="242"/>
      <c r="DI36" s="242"/>
      <c r="DK36" s="242"/>
      <c r="DL36" s="242"/>
      <c r="DM36" s="242"/>
      <c r="DN36" s="242"/>
      <c r="DO36" s="242"/>
      <c r="DP36" s="242"/>
      <c r="DQ36" s="242"/>
      <c r="DR36" s="242"/>
      <c r="DS36" s="242"/>
      <c r="DT36" s="242"/>
      <c r="DU36" s="242"/>
    </row>
    <row r="37" spans="2:125" x14ac:dyDescent="0.15">
      <c r="DU37" s="242"/>
    </row>
    <row r="38" spans="2:125" x14ac:dyDescent="0.15">
      <c r="DT38" s="242"/>
      <c r="DU38" s="242"/>
    </row>
    <row r="39" spans="2:125" x14ac:dyDescent="0.15"/>
    <row r="40" spans="2:125" x14ac:dyDescent="0.15">
      <c r="DH40" s="242"/>
    </row>
    <row r="41" spans="2:125" x14ac:dyDescent="0.15">
      <c r="DE41" s="242"/>
    </row>
    <row r="42" spans="2:125" x14ac:dyDescent="0.15">
      <c r="DG42" s="242"/>
      <c r="DJ42" s="242"/>
    </row>
    <row r="43" spans="2:125" x14ac:dyDescent="0.15">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F43" s="242"/>
      <c r="DI43" s="242"/>
      <c r="DK43" s="242"/>
      <c r="DL43" s="242"/>
      <c r="DM43" s="242"/>
      <c r="DN43" s="242"/>
      <c r="DO43" s="242"/>
      <c r="DP43" s="242"/>
      <c r="DQ43" s="242"/>
      <c r="DR43" s="242"/>
      <c r="DS43" s="242"/>
      <c r="DT43" s="242"/>
      <c r="DU43" s="242"/>
    </row>
    <row r="44" spans="2:125" x14ac:dyDescent="0.15">
      <c r="DU44" s="242"/>
    </row>
    <row r="45" spans="2:125" x14ac:dyDescent="0.15"/>
    <row r="46" spans="2:125" x14ac:dyDescent="0.15"/>
    <row r="47" spans="2:125" x14ac:dyDescent="0.15"/>
    <row r="48" spans="2:125" x14ac:dyDescent="0.15">
      <c r="DT48" s="242"/>
      <c r="DU48" s="242"/>
    </row>
    <row r="49" spans="120:125" x14ac:dyDescent="0.15">
      <c r="DU49" s="242"/>
    </row>
    <row r="50" spans="120:125" x14ac:dyDescent="0.15">
      <c r="DU50" s="242"/>
    </row>
    <row r="51" spans="120:125" x14ac:dyDescent="0.15">
      <c r="DP51" s="242"/>
      <c r="DQ51" s="242"/>
      <c r="DR51" s="242"/>
      <c r="DS51" s="242"/>
      <c r="DT51" s="242"/>
      <c r="DU51" s="242"/>
    </row>
    <row r="52" spans="120:125" x14ac:dyDescent="0.15"/>
    <row r="53" spans="120:125" x14ac:dyDescent="0.15"/>
    <row r="54" spans="120:125" x14ac:dyDescent="0.15">
      <c r="DU54" s="242"/>
    </row>
    <row r="55" spans="120:125" x14ac:dyDescent="0.15"/>
    <row r="56" spans="120:125" x14ac:dyDescent="0.15"/>
    <row r="57" spans="120:125" x14ac:dyDescent="0.15"/>
    <row r="58" spans="120:125" x14ac:dyDescent="0.15">
      <c r="DU58" s="242"/>
    </row>
    <row r="59" spans="120:125" x14ac:dyDescent="0.15"/>
    <row r="60" spans="120:125" x14ac:dyDescent="0.15"/>
    <row r="61" spans="120:125" x14ac:dyDescent="0.15"/>
    <row r="62" spans="120:125" x14ac:dyDescent="0.15"/>
    <row r="63" spans="120:125" x14ac:dyDescent="0.15">
      <c r="DU63" s="242"/>
    </row>
    <row r="64" spans="120:125" x14ac:dyDescent="0.15">
      <c r="DT64" s="242"/>
      <c r="DU64" s="242"/>
    </row>
    <row r="65" spans="123:125" x14ac:dyDescent="0.15"/>
    <row r="66" spans="123:125" x14ac:dyDescent="0.15"/>
    <row r="67" spans="123:125" x14ac:dyDescent="0.15"/>
    <row r="68" spans="123:125" x14ac:dyDescent="0.15"/>
    <row r="69" spans="123:125" x14ac:dyDescent="0.15">
      <c r="DS69" s="242"/>
      <c r="DT69" s="242"/>
      <c r="DU69" s="24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2"/>
    </row>
    <row r="83" spans="116:125" x14ac:dyDescent="0.15">
      <c r="DM83" s="242"/>
      <c r="DN83" s="242"/>
      <c r="DO83" s="242"/>
      <c r="DP83" s="242"/>
      <c r="DQ83" s="242"/>
      <c r="DR83" s="242"/>
      <c r="DS83" s="242"/>
      <c r="DT83" s="242"/>
      <c r="DU83" s="242"/>
    </row>
    <row r="84" spans="116:125" x14ac:dyDescent="0.15"/>
    <row r="85" spans="116:125" x14ac:dyDescent="0.15"/>
    <row r="86" spans="116:125" x14ac:dyDescent="0.15"/>
    <row r="87" spans="116:125" x14ac:dyDescent="0.15"/>
    <row r="88" spans="116:125" x14ac:dyDescent="0.15">
      <c r="DU88" s="24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2"/>
      <c r="DT94" s="242"/>
      <c r="DU94" s="242"/>
    </row>
    <row r="95" spans="116:125" ht="13.5" customHeight="1" x14ac:dyDescent="0.15">
      <c r="DU95" s="24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2"/>
    </row>
    <row r="102" spans="124:125" ht="13.5" customHeight="1" x14ac:dyDescent="0.15"/>
    <row r="103" spans="124:125" ht="13.5" customHeight="1" x14ac:dyDescent="0.15"/>
    <row r="104" spans="124:125" ht="13.5" customHeight="1" x14ac:dyDescent="0.15">
      <c r="DT104" s="242"/>
      <c r="DU104" s="24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555</v>
      </c>
    </row>
    <row r="120" spans="125:125" ht="13.5" hidden="1" customHeight="1" x14ac:dyDescent="0.15"/>
    <row r="121" spans="125:125" ht="13.5" hidden="1" customHeight="1" x14ac:dyDescent="0.15">
      <c r="DU121" s="242"/>
    </row>
  </sheetData>
  <sheetProtection algorithmName="SHA-512" hashValue="cnd13IhBCYWzLQwg8vaCvbF7lRwABpSwg2gWI6olDGpZ2TL65/wv1mytXtlYlRxunwf8fK1lGuJ7U2Rgt5JYeA==" saltValue="pvSQI8vpSL0qZGGxKQlm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43" customWidth="1"/>
    <col min="126" max="142" width="0" style="242" hidden="1" customWidth="1"/>
    <col min="143" max="16384" width="9" style="242" hidden="1"/>
  </cols>
  <sheetData>
    <row r="1" spans="1:125" ht="13.5" customHeight="1"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1:125" x14ac:dyDescent="0.15">
      <c r="B2" s="242"/>
      <c r="T2" s="242"/>
    </row>
    <row r="3" spans="1:125"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2"/>
      <c r="G33" s="242"/>
      <c r="I33" s="242"/>
    </row>
    <row r="34" spans="2:125" x14ac:dyDescent="0.15">
      <c r="C34" s="242"/>
      <c r="P34" s="242"/>
      <c r="R34" s="242"/>
      <c r="U34" s="242"/>
    </row>
    <row r="35" spans="2:125" x14ac:dyDescent="0.15">
      <c r="D35" s="242"/>
      <c r="E35" s="242"/>
      <c r="T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242"/>
      <c r="DJ35" s="242"/>
      <c r="DK35" s="242"/>
      <c r="DL35" s="242"/>
      <c r="DM35" s="242"/>
      <c r="DN35" s="242"/>
      <c r="DO35" s="242"/>
      <c r="DP35" s="242"/>
      <c r="DQ35" s="242"/>
      <c r="DR35" s="242"/>
      <c r="DS35" s="242"/>
      <c r="DT35" s="242"/>
      <c r="DU35" s="242"/>
    </row>
    <row r="36" spans="2:125" x14ac:dyDescent="0.15">
      <c r="F36" s="242"/>
      <c r="H36" s="242"/>
      <c r="J36" s="242"/>
      <c r="K36" s="242"/>
      <c r="L36" s="242"/>
      <c r="M36" s="242"/>
      <c r="N36" s="242"/>
      <c r="O36" s="242"/>
      <c r="Q36" s="242"/>
      <c r="S36" s="242"/>
      <c r="V36" s="242"/>
    </row>
    <row r="37" spans="2:125" x14ac:dyDescent="0.15"/>
    <row r="38" spans="2:125" x14ac:dyDescent="0.15"/>
    <row r="39" spans="2:125" x14ac:dyDescent="0.15"/>
    <row r="40" spans="2:125" x14ac:dyDescent="0.15">
      <c r="U40" s="242"/>
    </row>
    <row r="41" spans="2:125" x14ac:dyDescent="0.15">
      <c r="R41" s="242"/>
    </row>
    <row r="42" spans="2:125" x14ac:dyDescent="0.15">
      <c r="T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row>
    <row r="43" spans="2:125" x14ac:dyDescent="0.15">
      <c r="Q43" s="242"/>
      <c r="S43" s="242"/>
      <c r="V43" s="24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556</v>
      </c>
    </row>
  </sheetData>
  <sheetProtection algorithmName="SHA-512" hashValue="lt+WzRRCSsE5Vyc53RSgCdKxFgC4md37/af+7D23ruLnBUaXyXd4MA5SCx80O3f21T4X0deE+e2yThzXkMcgVw==" saltValue="IVSaLInBnFGmwdstut/dg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49" t="s">
        <v>3</v>
      </c>
      <c r="D47" s="1149"/>
      <c r="E47" s="1150"/>
      <c r="F47" s="11">
        <v>7.88</v>
      </c>
      <c r="G47" s="12">
        <v>7.66</v>
      </c>
      <c r="H47" s="12">
        <v>4.34</v>
      </c>
      <c r="I47" s="12">
        <v>8.77</v>
      </c>
      <c r="J47" s="13">
        <v>8.8800000000000008</v>
      </c>
    </row>
    <row r="48" spans="2:10" ht="57.75" customHeight="1" x14ac:dyDescent="0.15">
      <c r="B48" s="14"/>
      <c r="C48" s="1151" t="s">
        <v>4</v>
      </c>
      <c r="D48" s="1151"/>
      <c r="E48" s="1152"/>
      <c r="F48" s="15">
        <v>6.49</v>
      </c>
      <c r="G48" s="16">
        <v>5.34</v>
      </c>
      <c r="H48" s="16">
        <v>11.3</v>
      </c>
      <c r="I48" s="16">
        <v>8.74</v>
      </c>
      <c r="J48" s="17">
        <v>10.29</v>
      </c>
    </row>
    <row r="49" spans="2:10" ht="57.75" customHeight="1" thickBot="1" x14ac:dyDescent="0.2">
      <c r="B49" s="18"/>
      <c r="C49" s="1153" t="s">
        <v>5</v>
      </c>
      <c r="D49" s="1153"/>
      <c r="E49" s="1154"/>
      <c r="F49" s="19" t="s">
        <v>562</v>
      </c>
      <c r="G49" s="20" t="s">
        <v>563</v>
      </c>
      <c r="H49" s="20">
        <v>3</v>
      </c>
      <c r="I49" s="20">
        <v>4.2</v>
      </c>
      <c r="J49" s="21">
        <v>1.43</v>
      </c>
    </row>
    <row r="50" spans="2:10" x14ac:dyDescent="0.15"/>
  </sheetData>
  <sheetProtection algorithmName="SHA-512" hashValue="gspwzcCj9pGQIsb6Sx6BinxuRzyNFqemySZYOWFRyhutW02LDM/XtMiy9K6dgGxldDAXpO6A8eMk5KCj4ODmSw==" saltValue="OtYMhU9Nzoa/XG9olHsh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2024-03-14T01:02:56Z</cp:lastPrinted>
  <dcterms:created xsi:type="dcterms:W3CDTF">2024-02-05T04:05:00Z</dcterms:created>
  <dcterms:modified xsi:type="dcterms:W3CDTF">2024-03-19T04:58:40Z</dcterms:modified>
  <cp:category/>
</cp:coreProperties>
</file>