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R5\27_公営企業に係る経営比較分析表（令和４年度決算）の分析等について\05_回答（市町村等→県）0202〆\41 与那国町（0206）\"/>
    </mc:Choice>
  </mc:AlternateContent>
  <workbookProtection workbookAlgorithmName="SHA-512" workbookHashValue="VSinNG0iwpPaMctyaIyFqEI+0+xthASHdLremwi4XP/wbDE/LC792AeMlzWNbklVhaRbojfnJMqqb6jZHtAjOQ==" workbookSaltValue="ZXmKbpiO+yudjG2mBgkrMw==" workbookSpinCount="100000" lockStructure="1"/>
  <bookViews>
    <workbookView xWindow="-105" yWindow="-105" windowWidth="23250" windowHeight="1257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W10" i="4" s="1"/>
  <c r="P6" i="5"/>
  <c r="O6" i="5"/>
  <c r="I10" i="4" s="1"/>
  <c r="N6" i="5"/>
  <c r="M6" i="5"/>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BB10" i="4"/>
  <c r="AT10" i="4"/>
  <c r="AL10" i="4"/>
  <c r="P10" i="4"/>
  <c r="B10" i="4"/>
  <c r="AD8" i="4"/>
  <c r="W8" i="4"/>
  <c r="P8" i="4"/>
  <c r="I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<sst xmlns="http://schemas.openxmlformats.org/spreadsheetml/2006/main" count="233" uniqueCount="117">
  <si>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</si>
  <si>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</si>
  <si>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</si>
  <si>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</si>
  <si>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</si>
  <si>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</si>
  <si>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</si>
  <si>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</si>
  <si>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</si>
  <si>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</si>
  <si>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</si>
  <si>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</si>
  <si>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</si>
  <si>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</si>
  <si>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</si>
  <si>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</si>
  <si>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</si>
  <si>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</si>
  <si>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</si>
  <si>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</si>
  <si>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</si>
  <si>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</si>
  <si>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</si>
  <si>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</si>
  <si>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</si>
  <si>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</si>
  <si>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</si>
  <si>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</si>
  <si>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</si>
  <si>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</si>
  <si>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</si>
  <si>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</si>
  <si>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</si>
  <si>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</si>
  <si>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</si>
  <si>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</si>
  <si>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</si>
  <si>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</si>
  <si>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</si>
  <si>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</si>
  <si>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</si>
  <si>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</si>
  <si>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</si>
  <si>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</si>
  <si>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</si>
  <si>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</si>
  <si>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</si>
  <si>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</si>
  <si>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</si>
  <si>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</si>
  <si>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</si>
  <si>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</si>
  <si>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</si>
  <si>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</si>
  <si>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</si>
  <si>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</si>
  <si>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</si>
  <si>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</si>
  <si>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</si>
  <si>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</si>
  <si>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</si>
  <si>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</si>
  <si>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</si>
  <si>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</si>
  <si>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</si>
  <si>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</si>
  <si>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</si>
  <si>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</si>
  <si>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</si>
  <si>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</si>
  <si>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</si>
  <si>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</si>
  <si>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</si>
  <si>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</si>
  <si>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</si>
  <si>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</si>
  <si>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</si>
  <si>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</si>
  <si>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</si>
  <si>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</si>
  <si>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</si>
  <si>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</si>
  <si>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</si>
  <si>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</si>
  <si>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</si>
  <si>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</si>
  <si>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</si>
  <si>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</si>
  <si>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</si>
  <si>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</si>
  <si>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</si>
  <si>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</si>
  <si>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</si>
  <si>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</si>
  <si>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</si>
  <si>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</si>
  <si>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与那国町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</si>
  <si>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</si>
  <si>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</si>
  <si>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</si>
  <si>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</si>
  <si>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</si>
  <si>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</si>
  <si>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</si>
  <si>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</si>
  <si>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</si>
  <si>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</si>
  <si>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</si>
  <si>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</si>
  <si>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</si>
  <si>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</si>
  <si>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</si>
  <si>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</si>
  <si>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</si>
  <si>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③管路更新率　　　　　　　　　　　　　　　　　　平成23年～平成24年に集落内の配水管は更新済,令和4年度,令和5年度と祖納～久部良間の送水管の更新を実施している。</t>
    <rPh sb="54" eb="56">
      <t>レイワ</t>
    </rPh>
    <rPh sb="57" eb="59">
      <t>ネンド</t>
    </rPh>
    <rPh sb="60" eb="62">
      <t>ソナイ</t>
    </rPh>
    <rPh sb="63" eb="64">
      <t>ク</t>
    </rPh>
    <rPh sb="64" eb="65">
      <t>ブ</t>
    </rPh>
    <rPh sb="65" eb="66">
      <t>ラ</t>
    </rPh>
    <rPh sb="66" eb="67">
      <t>カン</t>
    </rPh>
    <rPh sb="75" eb="77">
      <t>ジッシ</t>
    </rPh>
    <phoneticPr fontId="4"/>
  </si>
  <si>
    <t>経営状況の収益性等は昨年度から、下降してきており、今後も維持管理費の増額が見込まれるので厳しい状況が予想される。さらに簡易水道施設の老朽化及び管路の更新を行う必要が、現在の財政事情では短期間で整備をするのは困難であり長期計画で実施していくために、前年同様経費の削減等に努めていく。</t>
    <rPh sb="123" eb="125">
      <t>ゼンネン</t>
    </rPh>
    <rPh sb="125" eb="127">
      <t>ドウヨウ</t>
    </rPh>
    <phoneticPr fontId="4"/>
  </si>
  <si>
    <t>①収益的収支比率　　　　　　　　　　　　　　　　　　　　　　　　　　　　　　　　　　　　　　　　　　　　令和4年度は昨年度に比べ下がった収支比率になっている。　　　　　　　　　　　　　　　　　　　　　令和3年7月から浄水施設等の光熱費が高くなっており、設備の維持管理費が例年と比べて大きい為、今後の施設投資等に係わる費用を確保するためには、費用削減に取り組むと同時に料金回収率を分析し経営改善を図る。　　　　　　　　　　　　　　　　　　　　　④企業責残高対給水収益比率　　　　　　　　　　簡易水道事業の完了に伴い、企業責の残高償還が減少していく為、今後比率は減少していく。　　　　⑤料金回収率　　　　　　　　　　　　　　　　　平均値より下回る結果となる。、昨年度から徐々に下がってる為、回収率の向上に努める。　　　　　　　　　　　　　　　　　　　　　　　⑥給水原価　⑦施設利用率　　　　　　　　　　　令和2年度より、上水道は硬度処理施設により軟水化しており、それに伴い維持管理費が上昇するため、水道料金の見直しを策定し、経営改善を図る。　　　　　　　　　　　　　　　　　　　　　⑧有収率　　　　　　　　　　　　　　　　　　　　　　　　　　　　　　　　　　　　　　　定期的に上水道の漏水調査を実施し、漏水対策をし不感の量水器は取替により、健全化を図る。　　　　　　　　　　　　　　　　　　　　　令和2年7月から硬度低減施設を稼働させて供給してることもあり、設備の維持管理費が例年と比べて大きい為、今後の施設投資等に係わる費用を確保するためには、費用削減に取り組む必要がある。　　　　　　　　　　　　　　　　　　　　　</t>
    <rPh sb="58" eb="61">
      <t>サクネンド</t>
    </rPh>
    <rPh sb="62" eb="63">
      <t>クラ</t>
    </rPh>
    <rPh sb="64" eb="65">
      <t>サ</t>
    </rPh>
    <rPh sb="108" eb="110">
      <t>ジョウスイ</t>
    </rPh>
    <rPh sb="112" eb="113">
      <t>トウ</t>
    </rPh>
    <rPh sb="114" eb="117">
      <t>コウネツヒ</t>
    </rPh>
    <rPh sb="180" eb="182">
      <t>ドウジ</t>
    </rPh>
    <rPh sb="183" eb="185">
      <t>リョウキン</t>
    </rPh>
    <rPh sb="185" eb="187">
      <t>カイシュウ</t>
    </rPh>
    <rPh sb="187" eb="188">
      <t>リツ</t>
    </rPh>
    <rPh sb="189" eb="191">
      <t>ブンセキ</t>
    </rPh>
    <rPh sb="192" eb="194">
      <t>ケイエイ</t>
    </rPh>
    <rPh sb="194" eb="196">
      <t>カイゼン</t>
    </rPh>
    <rPh sb="197" eb="198">
      <t>ハカ</t>
    </rPh>
    <rPh sb="318" eb="320">
      <t>シタマワ</t>
    </rPh>
    <rPh sb="321" eb="323">
      <t>ケッカ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</si>
</sst>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A1-4B99-B775-80B962ABBAC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31A1-4B99-B775-80B962ABBAC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66.95</c:v>
                </c:pt>
                <c:pt idx="1">
                  <c:v>118.66</c:v>
                </c:pt>
                <c:pt idx="2">
                  <c:v>134.12</c:v>
                </c:pt>
                <c:pt idx="3">
                  <c:v>80.84</c:v>
                </c:pt>
                <c:pt idx="4">
                  <c:v>80.84</c:v>
                </c:pt>
              </c:numCache>
            </c:numRef>
          </c:val>
          <c:extLst>
            <c:ext xmlns:c16="http://schemas.microsoft.com/office/drawing/2014/chart" uri="{C3380CC4-5D6E-409C-BE32-E72D297353CC}">
              <c16:uniqueId val="{00000000-1141-497E-AFB6-A258BA38E2D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1141-497E-AFB6-A258BA38E2D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85.93</c:v>
                </c:pt>
                <c:pt idx="1">
                  <c:v>50.75</c:v>
                </c:pt>
                <c:pt idx="2">
                  <c:v>39.75</c:v>
                </c:pt>
                <c:pt idx="3">
                  <c:v>66.98</c:v>
                </c:pt>
                <c:pt idx="4">
                  <c:v>74.98</c:v>
                </c:pt>
              </c:numCache>
            </c:numRef>
          </c:val>
          <c:extLst>
            <c:ext xmlns:c16="http://schemas.microsoft.com/office/drawing/2014/chart" uri="{C3380CC4-5D6E-409C-BE32-E72D297353CC}">
              <c16:uniqueId val="{00000000-E4B6-43A1-AF58-8E45179A012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E4B6-43A1-AF58-8E45179A012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66.95</c:v>
                </c:pt>
                <c:pt idx="1">
                  <c:v>63.26</c:v>
                </c:pt>
                <c:pt idx="2">
                  <c:v>60.88</c:v>
                </c:pt>
                <c:pt idx="3">
                  <c:v>56.55</c:v>
                </c:pt>
                <c:pt idx="4">
                  <c:v>39.57</c:v>
                </c:pt>
              </c:numCache>
            </c:numRef>
          </c:val>
          <c:extLst>
            <c:ext xmlns:c16="http://schemas.microsoft.com/office/drawing/2014/chart" uri="{C3380CC4-5D6E-409C-BE32-E72D297353CC}">
              <c16:uniqueId val="{00000000-C195-4CB0-BB20-96686C40923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C195-4CB0-BB20-96686C40923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5F-4519-9D78-9BE0F578E055}"/>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5F-4519-9D78-9BE0F578E055}"/>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F6-4427-B5CB-36FE3A3C3B55}"/>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F6-4427-B5CB-36FE3A3C3B55}"/>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2C3-4D6C-8DA1-4E7434DB33E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2C3-4D6C-8DA1-4E7434DB33E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13-4333-8B26-65FF5EA41516}"/>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13-4333-8B26-65FF5EA41516}"/>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811.35</c:v>
                </c:pt>
                <c:pt idx="1">
                  <c:v>695.32</c:v>
                </c:pt>
                <c:pt idx="2">
                  <c:v>1094.25</c:v>
                </c:pt>
                <c:pt idx="3">
                  <c:v>1083.02</c:v>
                </c:pt>
                <c:pt idx="4">
                  <c:v>1106.6099999999999</c:v>
                </c:pt>
              </c:numCache>
            </c:numRef>
          </c:val>
          <c:extLst>
            <c:ext xmlns:c16="http://schemas.microsoft.com/office/drawing/2014/chart" uri="{C3380CC4-5D6E-409C-BE32-E72D297353CC}">
              <c16:uniqueId val="{00000000-69B5-458A-9ED0-BDBD864282D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69B5-458A-9ED0-BDBD864282D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49.32</c:v>
                </c:pt>
                <c:pt idx="1">
                  <c:v>59.45</c:v>
                </c:pt>
                <c:pt idx="2">
                  <c:v>46.96</c:v>
                </c:pt>
                <c:pt idx="3">
                  <c:v>50.94</c:v>
                </c:pt>
                <c:pt idx="4">
                  <c:v>35.119999999999997</c:v>
                </c:pt>
              </c:numCache>
            </c:numRef>
          </c:val>
          <c:extLst>
            <c:ext xmlns:c16="http://schemas.microsoft.com/office/drawing/2014/chart" uri="{C3380CC4-5D6E-409C-BE32-E72D297353CC}">
              <c16:uniqueId val="{00000000-C7D4-48C5-BCA2-1B2038110A8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C7D4-48C5-BCA2-1B2038110A8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319.8</c:v>
                </c:pt>
                <c:pt idx="1">
                  <c:v>263.41000000000003</c:v>
                </c:pt>
                <c:pt idx="2">
                  <c:v>329.64</c:v>
                </c:pt>
                <c:pt idx="3">
                  <c:v>311.13</c:v>
                </c:pt>
                <c:pt idx="4">
                  <c:v>386.85</c:v>
                </c:pt>
              </c:numCache>
            </c:numRef>
          </c:val>
          <c:extLst>
            <c:ext xmlns:c16="http://schemas.microsoft.com/office/drawing/2014/chart" uri="{C3380CC4-5D6E-409C-BE32-E72D297353CC}">
              <c16:uniqueId val="{00000000-C6AB-4AF9-825D-6D9B652F3BE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C6AB-4AF9-825D-6D9B652F3BE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75" zoomScaleNormal="75" workbookViewId="0">
      <selection activeCell="BH35" sqref="BH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沖縄県　与那国町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1725</v>
      </c>
      <c r="AM8" s="37"/>
      <c r="AN8" s="37"/>
      <c r="AO8" s="37"/>
      <c r="AP8" s="37"/>
      <c r="AQ8" s="37"/>
      <c r="AR8" s="37"/>
      <c r="AS8" s="37"/>
      <c r="AT8" s="38">
        <f>データ!$S$6</f>
        <v>28.9</v>
      </c>
      <c r="AU8" s="38"/>
      <c r="AV8" s="38"/>
      <c r="AW8" s="38"/>
      <c r="AX8" s="38"/>
      <c r="AY8" s="38"/>
      <c r="AZ8" s="38"/>
      <c r="BA8" s="38"/>
      <c r="BB8" s="38">
        <f>データ!$T$6</f>
        <v>59.69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100</v>
      </c>
      <c r="Q10" s="38"/>
      <c r="R10" s="38"/>
      <c r="S10" s="38"/>
      <c r="T10" s="38"/>
      <c r="U10" s="38"/>
      <c r="V10" s="38"/>
      <c r="W10" s="37">
        <f>データ!$Q$6</f>
        <v>1860</v>
      </c>
      <c r="X10" s="37"/>
      <c r="Y10" s="37"/>
      <c r="Z10" s="37"/>
      <c r="AA10" s="37"/>
      <c r="AB10" s="37"/>
      <c r="AC10" s="37"/>
      <c r="AD10" s="2"/>
      <c r="AE10" s="2"/>
      <c r="AF10" s="2"/>
      <c r="AG10" s="2"/>
      <c r="AH10" s="2"/>
      <c r="AI10" s="2"/>
      <c r="AJ10" s="2"/>
      <c r="AK10" s="2"/>
      <c r="AL10" s="37">
        <f>データ!$U$6</f>
        <v>1693</v>
      </c>
      <c r="AM10" s="37"/>
      <c r="AN10" s="37"/>
      <c r="AO10" s="37"/>
      <c r="AP10" s="37"/>
      <c r="AQ10" s="37"/>
      <c r="AR10" s="37"/>
      <c r="AS10" s="37"/>
      <c r="AT10" s="38">
        <f>データ!$V$6</f>
        <v>12.2</v>
      </c>
      <c r="AU10" s="38"/>
      <c r="AV10" s="38"/>
      <c r="AW10" s="38"/>
      <c r="AX10" s="38"/>
      <c r="AY10" s="38"/>
      <c r="AZ10" s="38"/>
      <c r="BA10" s="38"/>
      <c r="BB10" s="38">
        <f>データ!$W$6</f>
        <v>138.77000000000001</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uNwK7UP+XABKSOHUICO9nrCy1B9YP8s8mrb3Kg7/V8ZfCrrLQjH9UpM+hKwN4CtnbgEuTmHTyirDUgATRRYTIQ==" saltValue="tCpKtA/b4WMTTDvEM0paF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473821</v>
      </c>
      <c r="D6" s="20">
        <f t="shared" si="3"/>
        <v>47</v>
      </c>
      <c r="E6" s="20">
        <f t="shared" si="3"/>
        <v>1</v>
      </c>
      <c r="F6" s="20">
        <f t="shared" si="3"/>
        <v>0</v>
      </c>
      <c r="G6" s="20">
        <f t="shared" si="3"/>
        <v>0</v>
      </c>
      <c r="H6" s="20" t="str">
        <f t="shared" si="3"/>
        <v>沖縄県　与那国町</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100</v>
      </c>
      <c r="Q6" s="21">
        <f t="shared" si="3"/>
        <v>1860</v>
      </c>
      <c r="R6" s="21">
        <f t="shared" si="3"/>
        <v>1725</v>
      </c>
      <c r="S6" s="21">
        <f t="shared" si="3"/>
        <v>28.9</v>
      </c>
      <c r="T6" s="21">
        <f t="shared" si="3"/>
        <v>59.69</v>
      </c>
      <c r="U6" s="21">
        <f t="shared" si="3"/>
        <v>1693</v>
      </c>
      <c r="V6" s="21">
        <f t="shared" si="3"/>
        <v>12.2</v>
      </c>
      <c r="W6" s="21">
        <f t="shared" si="3"/>
        <v>138.77000000000001</v>
      </c>
      <c r="X6" s="22">
        <f>IF(X7="",NA(),X7)</f>
        <v>66.95</v>
      </c>
      <c r="Y6" s="22">
        <f t="shared" ref="Y6:AG6" si="4">IF(Y7="",NA(),Y7)</f>
        <v>63.26</v>
      </c>
      <c r="Z6" s="22">
        <f t="shared" si="4"/>
        <v>60.88</v>
      </c>
      <c r="AA6" s="22">
        <f t="shared" si="4"/>
        <v>56.55</v>
      </c>
      <c r="AB6" s="22">
        <f t="shared" si="4"/>
        <v>39.57</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811.35</v>
      </c>
      <c r="BF6" s="22">
        <f t="shared" ref="BF6:BN6" si="7">IF(BF7="",NA(),BF7)</f>
        <v>695.32</v>
      </c>
      <c r="BG6" s="22">
        <f t="shared" si="7"/>
        <v>1094.25</v>
      </c>
      <c r="BH6" s="22">
        <f t="shared" si="7"/>
        <v>1083.02</v>
      </c>
      <c r="BI6" s="22">
        <f t="shared" si="7"/>
        <v>1106.6099999999999</v>
      </c>
      <c r="BJ6" s="22">
        <f t="shared" si="7"/>
        <v>1274.21</v>
      </c>
      <c r="BK6" s="22">
        <f t="shared" si="7"/>
        <v>1183.92</v>
      </c>
      <c r="BL6" s="22">
        <f t="shared" si="7"/>
        <v>1128.72</v>
      </c>
      <c r="BM6" s="22">
        <f t="shared" si="7"/>
        <v>1125.25</v>
      </c>
      <c r="BN6" s="22">
        <f t="shared" si="7"/>
        <v>1157.05</v>
      </c>
      <c r="BO6" s="21" t="str">
        <f>IF(BO7="","",IF(BO7="-","【-】","【"&amp;SUBSTITUTE(TEXT(BO7,"#,##0.00"),"-","△")&amp;"】"))</f>
        <v>【982.48】</v>
      </c>
      <c r="BP6" s="22">
        <f>IF(BP7="",NA(),BP7)</f>
        <v>49.32</v>
      </c>
      <c r="BQ6" s="22">
        <f t="shared" ref="BQ6:BY6" si="8">IF(BQ7="",NA(),BQ7)</f>
        <v>59.45</v>
      </c>
      <c r="BR6" s="22">
        <f t="shared" si="8"/>
        <v>46.96</v>
      </c>
      <c r="BS6" s="22">
        <f t="shared" si="8"/>
        <v>50.94</v>
      </c>
      <c r="BT6" s="22">
        <f t="shared" si="8"/>
        <v>35.119999999999997</v>
      </c>
      <c r="BU6" s="22">
        <f t="shared" si="8"/>
        <v>41.25</v>
      </c>
      <c r="BV6" s="22">
        <f t="shared" si="8"/>
        <v>42.5</v>
      </c>
      <c r="BW6" s="22">
        <f t="shared" si="8"/>
        <v>41.84</v>
      </c>
      <c r="BX6" s="22">
        <f t="shared" si="8"/>
        <v>41.44</v>
      </c>
      <c r="BY6" s="22">
        <f t="shared" si="8"/>
        <v>37.65</v>
      </c>
      <c r="BZ6" s="21" t="str">
        <f>IF(BZ7="","",IF(BZ7="-","【-】","【"&amp;SUBSTITUTE(TEXT(BZ7,"#,##0.00"),"-","△")&amp;"】"))</f>
        <v>【50.61】</v>
      </c>
      <c r="CA6" s="22">
        <f>IF(CA7="",NA(),CA7)</f>
        <v>319.8</v>
      </c>
      <c r="CB6" s="22">
        <f t="shared" ref="CB6:CJ6" si="9">IF(CB7="",NA(),CB7)</f>
        <v>263.41000000000003</v>
      </c>
      <c r="CC6" s="22">
        <f t="shared" si="9"/>
        <v>329.64</v>
      </c>
      <c r="CD6" s="22">
        <f t="shared" si="9"/>
        <v>311.13</v>
      </c>
      <c r="CE6" s="22">
        <f t="shared" si="9"/>
        <v>386.85</v>
      </c>
      <c r="CF6" s="22">
        <f t="shared" si="9"/>
        <v>383.25</v>
      </c>
      <c r="CG6" s="22">
        <f t="shared" si="9"/>
        <v>377.72</v>
      </c>
      <c r="CH6" s="22">
        <f t="shared" si="9"/>
        <v>390.47</v>
      </c>
      <c r="CI6" s="22">
        <f t="shared" si="9"/>
        <v>403.61</v>
      </c>
      <c r="CJ6" s="22">
        <f t="shared" si="9"/>
        <v>442.82</v>
      </c>
      <c r="CK6" s="21" t="str">
        <f>IF(CK7="","",IF(CK7="-","【-】","【"&amp;SUBSTITUTE(TEXT(CK7,"#,##0.00"),"-","△")&amp;"】"))</f>
        <v>【320.83】</v>
      </c>
      <c r="CL6" s="22">
        <f>IF(CL7="",NA(),CL7)</f>
        <v>66.95</v>
      </c>
      <c r="CM6" s="22">
        <f t="shared" ref="CM6:CU6" si="10">IF(CM7="",NA(),CM7)</f>
        <v>118.66</v>
      </c>
      <c r="CN6" s="22">
        <f t="shared" si="10"/>
        <v>134.12</v>
      </c>
      <c r="CO6" s="22">
        <f t="shared" si="10"/>
        <v>80.84</v>
      </c>
      <c r="CP6" s="22">
        <f t="shared" si="10"/>
        <v>80.84</v>
      </c>
      <c r="CQ6" s="22">
        <f t="shared" si="10"/>
        <v>48.26</v>
      </c>
      <c r="CR6" s="22">
        <f t="shared" si="10"/>
        <v>48.01</v>
      </c>
      <c r="CS6" s="22">
        <f t="shared" si="10"/>
        <v>49.08</v>
      </c>
      <c r="CT6" s="22">
        <f t="shared" si="10"/>
        <v>51.46</v>
      </c>
      <c r="CU6" s="22">
        <f t="shared" si="10"/>
        <v>51.84</v>
      </c>
      <c r="CV6" s="21" t="str">
        <f>IF(CV7="","",IF(CV7="-","【-】","【"&amp;SUBSTITUTE(TEXT(CV7,"#,##0.00"),"-","△")&amp;"】"))</f>
        <v>【56.15】</v>
      </c>
      <c r="CW6" s="22">
        <f>IF(CW7="",NA(),CW7)</f>
        <v>85.93</v>
      </c>
      <c r="CX6" s="22">
        <f t="shared" ref="CX6:DF6" si="11">IF(CX7="",NA(),CX7)</f>
        <v>50.75</v>
      </c>
      <c r="CY6" s="22">
        <f t="shared" si="11"/>
        <v>39.75</v>
      </c>
      <c r="CZ6" s="22">
        <f t="shared" si="11"/>
        <v>66.98</v>
      </c>
      <c r="DA6" s="22">
        <f t="shared" si="11"/>
        <v>74.98</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473821</v>
      </c>
      <c r="D7" s="24">
        <v>47</v>
      </c>
      <c r="E7" s="24">
        <v>1</v>
      </c>
      <c r="F7" s="24">
        <v>0</v>
      </c>
      <c r="G7" s="24">
        <v>0</v>
      </c>
      <c r="H7" s="24" t="s">
        <v>96</v>
      </c>
      <c r="I7" s="24" t="s">
        <v>97</v>
      </c>
      <c r="J7" s="24" t="s">
        <v>98</v>
      </c>
      <c r="K7" s="24" t="s">
        <v>99</v>
      </c>
      <c r="L7" s="24" t="s">
        <v>100</v>
      </c>
      <c r="M7" s="24" t="s">
        <v>101</v>
      </c>
      <c r="N7" s="25" t="s">
        <v>102</v>
      </c>
      <c r="O7" s="25" t="s">
        <v>103</v>
      </c>
      <c r="P7" s="25">
        <v>100</v>
      </c>
      <c r="Q7" s="25">
        <v>1860</v>
      </c>
      <c r="R7" s="25">
        <v>1725</v>
      </c>
      <c r="S7" s="25">
        <v>28.9</v>
      </c>
      <c r="T7" s="25">
        <v>59.69</v>
      </c>
      <c r="U7" s="25">
        <v>1693</v>
      </c>
      <c r="V7" s="25">
        <v>12.2</v>
      </c>
      <c r="W7" s="25">
        <v>138.77000000000001</v>
      </c>
      <c r="X7" s="25">
        <v>66.95</v>
      </c>
      <c r="Y7" s="25">
        <v>63.26</v>
      </c>
      <c r="Z7" s="25">
        <v>60.88</v>
      </c>
      <c r="AA7" s="25">
        <v>56.55</v>
      </c>
      <c r="AB7" s="25">
        <v>39.57</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811.35</v>
      </c>
      <c r="BF7" s="25">
        <v>695.32</v>
      </c>
      <c r="BG7" s="25">
        <v>1094.25</v>
      </c>
      <c r="BH7" s="25">
        <v>1083.02</v>
      </c>
      <c r="BI7" s="25">
        <v>1106.6099999999999</v>
      </c>
      <c r="BJ7" s="25">
        <v>1274.21</v>
      </c>
      <c r="BK7" s="25">
        <v>1183.92</v>
      </c>
      <c r="BL7" s="25">
        <v>1128.72</v>
      </c>
      <c r="BM7" s="25">
        <v>1125.25</v>
      </c>
      <c r="BN7" s="25">
        <v>1157.05</v>
      </c>
      <c r="BO7" s="25">
        <v>982.48</v>
      </c>
      <c r="BP7" s="25">
        <v>49.32</v>
      </c>
      <c r="BQ7" s="25">
        <v>59.45</v>
      </c>
      <c r="BR7" s="25">
        <v>46.96</v>
      </c>
      <c r="BS7" s="25">
        <v>50.94</v>
      </c>
      <c r="BT7" s="25">
        <v>35.119999999999997</v>
      </c>
      <c r="BU7" s="25">
        <v>41.25</v>
      </c>
      <c r="BV7" s="25">
        <v>42.5</v>
      </c>
      <c r="BW7" s="25">
        <v>41.84</v>
      </c>
      <c r="BX7" s="25">
        <v>41.44</v>
      </c>
      <c r="BY7" s="25">
        <v>37.65</v>
      </c>
      <c r="BZ7" s="25">
        <v>50.61</v>
      </c>
      <c r="CA7" s="25">
        <v>319.8</v>
      </c>
      <c r="CB7" s="25">
        <v>263.41000000000003</v>
      </c>
      <c r="CC7" s="25">
        <v>329.64</v>
      </c>
      <c r="CD7" s="25">
        <v>311.13</v>
      </c>
      <c r="CE7" s="25">
        <v>386.85</v>
      </c>
      <c r="CF7" s="25">
        <v>383.25</v>
      </c>
      <c r="CG7" s="25">
        <v>377.72</v>
      </c>
      <c r="CH7" s="25">
        <v>390.47</v>
      </c>
      <c r="CI7" s="25">
        <v>403.61</v>
      </c>
      <c r="CJ7" s="25">
        <v>442.82</v>
      </c>
      <c r="CK7" s="25">
        <v>320.83</v>
      </c>
      <c r="CL7" s="25">
        <v>66.95</v>
      </c>
      <c r="CM7" s="25">
        <v>118.66</v>
      </c>
      <c r="CN7" s="25">
        <v>134.12</v>
      </c>
      <c r="CO7" s="25">
        <v>80.84</v>
      </c>
      <c r="CP7" s="25">
        <v>80.84</v>
      </c>
      <c r="CQ7" s="25">
        <v>48.26</v>
      </c>
      <c r="CR7" s="25">
        <v>48.01</v>
      </c>
      <c r="CS7" s="25">
        <v>49.08</v>
      </c>
      <c r="CT7" s="25">
        <v>51.46</v>
      </c>
      <c r="CU7" s="25">
        <v>51.84</v>
      </c>
      <c r="CV7" s="25">
        <v>56.15</v>
      </c>
      <c r="CW7" s="25">
        <v>85.93</v>
      </c>
      <c r="CX7" s="25">
        <v>50.75</v>
      </c>
      <c r="CY7" s="25">
        <v>39.75</v>
      </c>
      <c r="CZ7" s="25">
        <v>66.98</v>
      </c>
      <c r="DA7" s="25">
        <v>74.98</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2023-12-05T01:08:11Z</dcterms:created>
  <dcterms:modified xsi:type="dcterms:W3CDTF">2024-02-06T07:14:07Z</dcterms:modified>
  <cp:category/>
</cp:coreProperties>
</file>