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mc:AlternateContent xmlns:mc="http://schemas.openxmlformats.org/markup-compatibility/2006">
    <mc:Choice Requires="x15">
      <x15ac:absPath xmlns:x15ac="http://schemas.microsoft.com/office/spreadsheetml/2010/11/ac" url="C:\Users\y-arakaki\Desktop\"/>
    </mc:Choice>
  </mc:AlternateContent>
  <xr:revisionPtr revIDLastSave="0" documentId="13_ncr:1_{34629E68-6AEF-44A9-A665-E7C6334F22F4}" xr6:coauthVersionLast="36" xr6:coauthVersionMax="36" xr10:uidLastSave="{00000000-0000-0000-0000-000000000000}"/>
  <workbookProtection workbookAlgorithmName="SHA-512" workbookHashValue="nZpzPSjkPlJkpFDGdP3kqH9eejcJNJrhcq41T7ozw9g8gljMg1zmAlbNLuJk5IijNuWHSRJ/oZ5/vqtN79ETgw==" workbookSaltValue="5eZoNWZNyAXk2Y8iJZSg0g==" workbookSpinCount="100000" lockStructure="1"/>
  <bookViews>
    <workbookView xWindow="0" yWindow="0" windowWidth="20490" windowHeight="910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P6" i="5"/>
  <c r="O6" i="5"/>
  <c r="N6" i="5"/>
  <c r="B10" i="4" s="1"/>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H85" i="4"/>
  <c r="BB10" i="4"/>
  <c r="AT10" i="4"/>
  <c r="AL10" i="4"/>
  <c r="W10" i="4"/>
  <c r="P10" i="4"/>
  <c r="I10" i="4"/>
  <c r="AT8" i="4"/>
  <c r="AL8" i="4"/>
  <c r="AD8" i="4"/>
  <c r="P8" i="4"/>
  <c r="I8" i="4"/>
  <c r="B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<sst xmlns="http://schemas.openxmlformats.org/spreadsheetml/2006/main" count="233" uniqueCount="118">
  <si>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</si>
  <si>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</si>
  <si>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</si>
  <si>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</si>
  <si>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</si>
  <si>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</si>
  <si>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</si>
  <si>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</si>
  <si>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</si>
  <si>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</si>
  <si>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</si>
  <si>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</si>
  <si>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</si>
  <si>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</si>
  <si>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</si>
  <si>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</si>
  <si>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</si>
  <si>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</si>
  <si>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</si>
  <si>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</si>
  <si>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</si>
  <si>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</si>
  <si>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</si>
  <si>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</si>
  <si>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</si>
  <si>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</si>
  <si>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</si>
  <si>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</si>
  <si>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</si>
  <si>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</si>
  <si>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</si>
  <si>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</si>
  <si>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</si>
  <si>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</si>
  <si>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</si>
  <si>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</si>
  <si>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</si>
  <si>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</si>
  <si>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</si>
  <si>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</si>
  <si>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</si>
  <si>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</si>
  <si>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</si>
  <si>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</si>
  <si>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</si>
  <si>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</si>
  <si>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</si>
  <si>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</si>
  <si>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</si>
  <si>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</si>
  <si>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</si>
  <si>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</si>
  <si>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</si>
  <si>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</si>
  <si>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</si>
  <si>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</si>
  <si>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</si>
  <si>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</si>
  <si>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</si>
  <si>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</si>
  <si>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</si>
  <si>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</si>
  <si>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</si>
  <si>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</si>
  <si>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</si>
  <si>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</si>
  <si>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</si>
  <si>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</si>
  <si>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</si>
  <si>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</si>
  <si>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</si>
  <si>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</si>
  <si>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</si>
  <si>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</si>
  <si>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</si>
  <si>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</si>
  <si>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</si>
  <si>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</si>
  <si>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</si>
  <si>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</si>
  <si>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</si>
  <si>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</si>
  <si>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</si>
  <si>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</si>
  <si>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</si>
  <si>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</si>
  <si>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</si>
  <si>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</si>
  <si>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</si>
  <si>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</si>
  <si>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</si>
  <si>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</si>
  <si>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</si>
  <si>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</si>
  <si>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</si>
  <si>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</si>
  <si>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</si>
  <si>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</si>
  <si>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</si>
  <si>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</si>
  <si>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</si>
  <si>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</si>
  <si>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</si>
  <si>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</si>
  <si>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</si>
  <si>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</si>
  <si>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</si>
  <si>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</si>
  <si>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</si>
  <si>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</si>
  <si>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</si>
  <si>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</si>
  <si>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</si>
  <si>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</si>
  <si>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</si>
  <si>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全体的に全国類似団体平均を上回っているが管路更新等による有収率向上、起債事業の計画、微収業務強化等の課題がある。また他会計繰入金減にするための課題もあるため本村では引き続きアセットマネジメントを実践しながら財政支出も考慮し、健全経営事業運営を行う。</t>
    <rPh sb="0" eb="2">
      <t>ゼンタイ</t>
    </rPh>
    <rPh sb="2" eb="3">
      <t>テキ</t>
    </rPh>
    <rPh sb="4" eb="6">
      <t>ゼンコク</t>
    </rPh>
    <rPh sb="6" eb="7">
      <t>ルイ</t>
    </rPh>
    <rPh sb="7" eb="8">
      <t>ニ</t>
    </rPh>
    <rPh sb="8" eb="10">
      <t>ダンタイ</t>
    </rPh>
    <rPh sb="10" eb="12">
      <t>ヘイキン</t>
    </rPh>
    <rPh sb="13" eb="15">
      <t>ウワマワ</t>
    </rPh>
    <rPh sb="20" eb="22">
      <t>カンロ</t>
    </rPh>
    <rPh sb="59" eb="60">
      <t>ヒ</t>
    </rPh>
    <rPh sb="61" eb="62">
      <t>ツヅ</t>
    </rPh>
    <phoneticPr fontId="4"/>
  </si>
  <si>
    <t>①収益的収支比率
令和4年度も依然黒字であり、類似団体平均値を上回っている。これは歳出の需用費及び償還金減が主な要因である。また、収入を他会計繰入金に依存している現状を改善するため、今後の事業運営改善計画を実行していく必要がある。
④企業債残高対事業規模比率
各年度全て類似団体平均値を大きく下回っている為、老朽化施設対策の配水管布設替管路更新事業等の計画による起債が増加している。
⑤料金回収率
類似団体平均値を上回っているが、前年度に比べ数値は減少しており、料金収入では賄えず他会計繰入金に依存しているため、更なる収入の増加に向けて徴収業務の強化を図る。
⑥給水原価
類似団体平均値を上回っており、前年度に比べ当該値は増加している。今後も維持管理費用の削減を図るため、引き続き管路布設替、施設改善改修を行っていく。
⑦施設利用率
各年度全て類似団体平均値及び全国平均を上回り、値を維持していることから施設への投資経済性は効率的に推移している。
⑧有収率
類似団体平均値を上回っているが、前年度に比べ数値が減少しているため、漏水調査等を実施し有収率増加を図る。</t>
    <rPh sb="145" eb="147">
      <t>シタマワ</t>
    </rPh>
    <rPh sb="152" eb="153">
      <t>タメ</t>
    </rPh>
    <rPh sb="173" eb="174">
      <t>ナド</t>
    </rPh>
    <rPh sb="206" eb="208">
      <t>ウワマワ</t>
    </rPh>
    <rPh sb="255" eb="256">
      <t>サラ</t>
    </rPh>
    <rPh sb="293" eb="295">
      <t>ウワマワ</t>
    </rPh>
    <rPh sb="310" eb="312">
      <t>ゾウカ</t>
    </rPh>
    <rPh sb="352" eb="353">
      <t>オコナ</t>
    </rPh>
    <rPh sb="453" eb="455">
      <t>ゲンショウ</t>
    </rPh>
    <rPh sb="466" eb="467">
      <t>ナド</t>
    </rPh>
    <phoneticPr fontId="4"/>
  </si>
  <si>
    <t>類似団体平均値を下回っている。管路に使用しているHIVP管は耐用年数：50年とされているが、供用開始から20年以上経過しているため管路維持管理等の突発的な修繕対策が必要である。そのため令和4年度以降も引き続き、耐用年数20年以上経過している既設管HIVP管からHPPE管への更新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</si>
</sst>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2.0699999999999998</c:v>
                </c:pt>
                <c:pt idx="1">
                  <c:v>0</c:v>
                </c:pt>
                <c:pt idx="2" formatCode="#,##0.00;&quot;△&quot;#,##0.00;&quot;-&quot;">
                  <c:v>1.49</c:v>
                </c:pt>
                <c:pt idx="3">
                  <c:v>0</c:v>
                </c:pt>
                <c:pt idx="4">
                  <c:v>0</c:v>
                </c:pt>
              </c:numCache>
            </c:numRef>
          </c:val>
          <c:extLst>
            <c:ext xmlns:c16="http://schemas.microsoft.com/office/drawing/2014/chart" uri="{C3380CC4-5D6E-409C-BE32-E72D297353CC}">
              <c16:uniqueId val="{00000000-7F2F-4145-B054-1DF3DD59E22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7F2F-4145-B054-1DF3DD59E22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58.12</c:v>
                </c:pt>
                <c:pt idx="1">
                  <c:v>55.95</c:v>
                </c:pt>
                <c:pt idx="2">
                  <c:v>57.77</c:v>
                </c:pt>
                <c:pt idx="3">
                  <c:v>59.19</c:v>
                </c:pt>
                <c:pt idx="4">
                  <c:v>59.8</c:v>
                </c:pt>
              </c:numCache>
            </c:numRef>
          </c:val>
          <c:extLst>
            <c:ext xmlns:c16="http://schemas.microsoft.com/office/drawing/2014/chart" uri="{C3380CC4-5D6E-409C-BE32-E72D297353CC}">
              <c16:uniqueId val="{00000000-6D20-4BB2-9271-27F8BF6054A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6D20-4BB2-9271-27F8BF6054A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79.72</c:v>
                </c:pt>
                <c:pt idx="1">
                  <c:v>84.71</c:v>
                </c:pt>
                <c:pt idx="2">
                  <c:v>82.58</c:v>
                </c:pt>
                <c:pt idx="3">
                  <c:v>77.31</c:v>
                </c:pt>
                <c:pt idx="4">
                  <c:v>73.23</c:v>
                </c:pt>
              </c:numCache>
            </c:numRef>
          </c:val>
          <c:extLst>
            <c:ext xmlns:c16="http://schemas.microsoft.com/office/drawing/2014/chart" uri="{C3380CC4-5D6E-409C-BE32-E72D297353CC}">
              <c16:uniqueId val="{00000000-6708-41E5-97C5-A84E77D4216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6708-41E5-97C5-A84E77D4216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119.86</c:v>
                </c:pt>
                <c:pt idx="1">
                  <c:v>123.48</c:v>
                </c:pt>
                <c:pt idx="2">
                  <c:v>130.82</c:v>
                </c:pt>
                <c:pt idx="3">
                  <c:v>110.27</c:v>
                </c:pt>
                <c:pt idx="4">
                  <c:v>101.65</c:v>
                </c:pt>
              </c:numCache>
            </c:numRef>
          </c:val>
          <c:extLst>
            <c:ext xmlns:c16="http://schemas.microsoft.com/office/drawing/2014/chart" uri="{C3380CC4-5D6E-409C-BE32-E72D297353CC}">
              <c16:uniqueId val="{00000000-2A7F-4A57-9FF1-004EBB18138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2A7F-4A57-9FF1-004EBB18138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12-40ED-AEB6-07B27C506F1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12-40ED-AEB6-07B27C506F1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26-4475-969A-1EBB6FE38CE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26-4475-969A-1EBB6FE38CE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8-4BD5-96AD-B60C19EFA0B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8-4BD5-96AD-B60C19EFA0B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A3-46DF-A97C-113EC8A0B78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A3-46DF-A97C-113EC8A0B78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270.42</c:v>
                </c:pt>
                <c:pt idx="1">
                  <c:v>310.87</c:v>
                </c:pt>
                <c:pt idx="2">
                  <c:v>435.77</c:v>
                </c:pt>
                <c:pt idx="3">
                  <c:v>330.24</c:v>
                </c:pt>
                <c:pt idx="4">
                  <c:v>373.59</c:v>
                </c:pt>
              </c:numCache>
            </c:numRef>
          </c:val>
          <c:extLst>
            <c:ext xmlns:c16="http://schemas.microsoft.com/office/drawing/2014/chart" uri="{C3380CC4-5D6E-409C-BE32-E72D297353CC}">
              <c16:uniqueId val="{00000000-5D42-4237-B0B7-AD0C86EEC2B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5D42-4237-B0B7-AD0C86EEC2B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78.53</c:v>
                </c:pt>
                <c:pt idx="1">
                  <c:v>95.31</c:v>
                </c:pt>
                <c:pt idx="2">
                  <c:v>77.150000000000006</c:v>
                </c:pt>
                <c:pt idx="3">
                  <c:v>101.08</c:v>
                </c:pt>
                <c:pt idx="4">
                  <c:v>100.47</c:v>
                </c:pt>
              </c:numCache>
            </c:numRef>
          </c:val>
          <c:extLst>
            <c:ext xmlns:c16="http://schemas.microsoft.com/office/drawing/2014/chart" uri="{C3380CC4-5D6E-409C-BE32-E72D297353CC}">
              <c16:uniqueId val="{00000000-27DD-4D34-B629-04C66141EE7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27DD-4D34-B629-04C66141EE7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572.84</c:v>
                </c:pt>
                <c:pt idx="1">
                  <c:v>467</c:v>
                </c:pt>
                <c:pt idx="2">
                  <c:v>446.89</c:v>
                </c:pt>
                <c:pt idx="3">
                  <c:v>449</c:v>
                </c:pt>
                <c:pt idx="4">
                  <c:v>455.4</c:v>
                </c:pt>
              </c:numCache>
            </c:numRef>
          </c:val>
          <c:extLst>
            <c:ext xmlns:c16="http://schemas.microsoft.com/office/drawing/2014/chart" uri="{C3380CC4-5D6E-409C-BE32-E72D297353CC}">
              <c16:uniqueId val="{00000000-D606-4A21-81FB-9237A608271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D606-4A21-81FB-9237A608271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南大東村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1210</v>
      </c>
      <c r="AM8" s="37"/>
      <c r="AN8" s="37"/>
      <c r="AO8" s="37"/>
      <c r="AP8" s="37"/>
      <c r="AQ8" s="37"/>
      <c r="AR8" s="37"/>
      <c r="AS8" s="37"/>
      <c r="AT8" s="38">
        <f>データ!$S$6</f>
        <v>30.52</v>
      </c>
      <c r="AU8" s="38"/>
      <c r="AV8" s="38"/>
      <c r="AW8" s="38"/>
      <c r="AX8" s="38"/>
      <c r="AY8" s="38"/>
      <c r="AZ8" s="38"/>
      <c r="BA8" s="38"/>
      <c r="BB8" s="38">
        <f>データ!$T$6</f>
        <v>39.65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7762</v>
      </c>
      <c r="X10" s="37"/>
      <c r="Y10" s="37"/>
      <c r="Z10" s="37"/>
      <c r="AA10" s="37"/>
      <c r="AB10" s="37"/>
      <c r="AC10" s="37"/>
      <c r="AD10" s="2"/>
      <c r="AE10" s="2"/>
      <c r="AF10" s="2"/>
      <c r="AG10" s="2"/>
      <c r="AH10" s="2"/>
      <c r="AI10" s="2"/>
      <c r="AJ10" s="2"/>
      <c r="AK10" s="2"/>
      <c r="AL10" s="37">
        <f>データ!$U$6</f>
        <v>1179</v>
      </c>
      <c r="AM10" s="37"/>
      <c r="AN10" s="37"/>
      <c r="AO10" s="37"/>
      <c r="AP10" s="37"/>
      <c r="AQ10" s="37"/>
      <c r="AR10" s="37"/>
      <c r="AS10" s="37"/>
      <c r="AT10" s="38">
        <f>データ!$V$6</f>
        <v>30.57</v>
      </c>
      <c r="AU10" s="38"/>
      <c r="AV10" s="38"/>
      <c r="AW10" s="38"/>
      <c r="AX10" s="38"/>
      <c r="AY10" s="38"/>
      <c r="AZ10" s="38"/>
      <c r="BA10" s="38"/>
      <c r="BB10" s="38">
        <f>データ!$W$6</f>
        <v>38.57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117</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jfG767ObyIbGZ6uIMUtoldPUCmThXFj/q0p0or7rMWbLzbR7PYWMshWr9hA/U7ZMtUHQATSdlBeUbD62Qi0mcw==" saltValue="KLOZDNqVto+NaL3rtYnI1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473570</v>
      </c>
      <c r="D6" s="20">
        <f t="shared" si="3"/>
        <v>47</v>
      </c>
      <c r="E6" s="20">
        <f t="shared" si="3"/>
        <v>1</v>
      </c>
      <c r="F6" s="20">
        <f t="shared" si="3"/>
        <v>0</v>
      </c>
      <c r="G6" s="20">
        <f t="shared" si="3"/>
        <v>0</v>
      </c>
      <c r="H6" s="20" t="str">
        <f t="shared" si="3"/>
        <v>沖縄県　南大東村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7762</v>
      </c>
      <c r="R6" s="21">
        <f t="shared" si="3"/>
        <v>1210</v>
      </c>
      <c r="S6" s="21">
        <f t="shared" si="3"/>
        <v>30.52</v>
      </c>
      <c r="T6" s="21">
        <f t="shared" si="3"/>
        <v>39.65</v>
      </c>
      <c r="U6" s="21">
        <f t="shared" si="3"/>
        <v>1179</v>
      </c>
      <c r="V6" s="21">
        <f t="shared" si="3"/>
        <v>30.57</v>
      </c>
      <c r="W6" s="21">
        <f t="shared" si="3"/>
        <v>38.57</v>
      </c>
      <c r="X6" s="22">
        <f>IF(X7="",NA(),X7)</f>
        <v>119.86</v>
      </c>
      <c r="Y6" s="22">
        <f t="shared" ref="Y6:AG6" si="4">IF(Y7="",NA(),Y7)</f>
        <v>123.48</v>
      </c>
      <c r="Z6" s="22">
        <f t="shared" si="4"/>
        <v>130.82</v>
      </c>
      <c r="AA6" s="22">
        <f t="shared" si="4"/>
        <v>110.27</v>
      </c>
      <c r="AB6" s="22">
        <f t="shared" si="4"/>
        <v>101.65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270.42</v>
      </c>
      <c r="BF6" s="22">
        <f t="shared" ref="BF6:BN6" si="7">IF(BF7="",NA(),BF7)</f>
        <v>310.87</v>
      </c>
      <c r="BG6" s="22">
        <f t="shared" si="7"/>
        <v>435.77</v>
      </c>
      <c r="BH6" s="22">
        <f t="shared" si="7"/>
        <v>330.24</v>
      </c>
      <c r="BI6" s="22">
        <f t="shared" si="7"/>
        <v>373.59</v>
      </c>
      <c r="BJ6" s="22">
        <f t="shared" si="7"/>
        <v>1274.21</v>
      </c>
      <c r="BK6" s="22">
        <f t="shared" si="7"/>
        <v>1183.92</v>
      </c>
      <c r="BL6" s="22">
        <f t="shared" si="7"/>
        <v>1128.72</v>
      </c>
      <c r="BM6" s="22">
        <f t="shared" si="7"/>
        <v>1125.25</v>
      </c>
      <c r="BN6" s="22">
        <f t="shared" si="7"/>
        <v>1157.05</v>
      </c>
      <c r="BO6" s="21" t="str">
        <f>IF(BO7="","",IF(BO7="-","【-】","【"&amp;SUBSTITUTE(TEXT(BO7,"#,##0.00"),"-","△")&amp;"】"))</f>
        <v>【982.48】</v>
      </c>
      <c r="BP6" s="22">
        <f>IF(BP7="",NA(),BP7)</f>
        <v>78.53</v>
      </c>
      <c r="BQ6" s="22">
        <f t="shared" ref="BQ6:BY6" si="8">IF(BQ7="",NA(),BQ7)</f>
        <v>95.31</v>
      </c>
      <c r="BR6" s="22">
        <f t="shared" si="8"/>
        <v>77.150000000000006</v>
      </c>
      <c r="BS6" s="22">
        <f t="shared" si="8"/>
        <v>101.08</v>
      </c>
      <c r="BT6" s="22">
        <f t="shared" si="8"/>
        <v>100.47</v>
      </c>
      <c r="BU6" s="22">
        <f t="shared" si="8"/>
        <v>41.25</v>
      </c>
      <c r="BV6" s="22">
        <f t="shared" si="8"/>
        <v>42.5</v>
      </c>
      <c r="BW6" s="22">
        <f t="shared" si="8"/>
        <v>41.84</v>
      </c>
      <c r="BX6" s="22">
        <f t="shared" si="8"/>
        <v>41.44</v>
      </c>
      <c r="BY6" s="22">
        <f t="shared" si="8"/>
        <v>37.65</v>
      </c>
      <c r="BZ6" s="21" t="str">
        <f>IF(BZ7="","",IF(BZ7="-","【-】","【"&amp;SUBSTITUTE(TEXT(BZ7,"#,##0.00"),"-","△")&amp;"】"))</f>
        <v>【50.61】</v>
      </c>
      <c r="CA6" s="22">
        <f>IF(CA7="",NA(),CA7)</f>
        <v>572.84</v>
      </c>
      <c r="CB6" s="22">
        <f t="shared" ref="CB6:CJ6" si="9">IF(CB7="",NA(),CB7)</f>
        <v>467</v>
      </c>
      <c r="CC6" s="22">
        <f t="shared" si="9"/>
        <v>446.89</v>
      </c>
      <c r="CD6" s="22">
        <f t="shared" si="9"/>
        <v>449</v>
      </c>
      <c r="CE6" s="22">
        <f t="shared" si="9"/>
        <v>455.4</v>
      </c>
      <c r="CF6" s="22">
        <f t="shared" si="9"/>
        <v>383.25</v>
      </c>
      <c r="CG6" s="22">
        <f t="shared" si="9"/>
        <v>377.72</v>
      </c>
      <c r="CH6" s="22">
        <f t="shared" si="9"/>
        <v>390.47</v>
      </c>
      <c r="CI6" s="22">
        <f t="shared" si="9"/>
        <v>403.61</v>
      </c>
      <c r="CJ6" s="22">
        <f t="shared" si="9"/>
        <v>442.82</v>
      </c>
      <c r="CK6" s="21" t="str">
        <f>IF(CK7="","",IF(CK7="-","【-】","【"&amp;SUBSTITUTE(TEXT(CK7,"#,##0.00"),"-","△")&amp;"】"))</f>
        <v>【320.83】</v>
      </c>
      <c r="CL6" s="22">
        <f>IF(CL7="",NA(),CL7)</f>
        <v>58.12</v>
      </c>
      <c r="CM6" s="22">
        <f t="shared" ref="CM6:CU6" si="10">IF(CM7="",NA(),CM7)</f>
        <v>55.95</v>
      </c>
      <c r="CN6" s="22">
        <f t="shared" si="10"/>
        <v>57.77</v>
      </c>
      <c r="CO6" s="22">
        <f t="shared" si="10"/>
        <v>59.19</v>
      </c>
      <c r="CP6" s="22">
        <f t="shared" si="10"/>
        <v>59.8</v>
      </c>
      <c r="CQ6" s="22">
        <f t="shared" si="10"/>
        <v>48.26</v>
      </c>
      <c r="CR6" s="22">
        <f t="shared" si="10"/>
        <v>48.01</v>
      </c>
      <c r="CS6" s="22">
        <f t="shared" si="10"/>
        <v>49.08</v>
      </c>
      <c r="CT6" s="22">
        <f t="shared" si="10"/>
        <v>51.46</v>
      </c>
      <c r="CU6" s="22">
        <f t="shared" si="10"/>
        <v>51.84</v>
      </c>
      <c r="CV6" s="21" t="str">
        <f>IF(CV7="","",IF(CV7="-","【-】","【"&amp;SUBSTITUTE(TEXT(CV7,"#,##0.00"),"-","△")&amp;"】"))</f>
        <v>【56.15】</v>
      </c>
      <c r="CW6" s="22">
        <f>IF(CW7="",NA(),CW7)</f>
        <v>79.72</v>
      </c>
      <c r="CX6" s="22">
        <f t="shared" ref="CX6:DF6" si="11">IF(CX7="",NA(),CX7)</f>
        <v>84.71</v>
      </c>
      <c r="CY6" s="22">
        <f t="shared" si="11"/>
        <v>82.58</v>
      </c>
      <c r="CZ6" s="22">
        <f t="shared" si="11"/>
        <v>77.31</v>
      </c>
      <c r="DA6" s="22">
        <f t="shared" si="11"/>
        <v>73.23</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2.0699999999999998</v>
      </c>
      <c r="EE6" s="21">
        <f t="shared" ref="EE6:EM6" si="14">IF(EE7="",NA(),EE7)</f>
        <v>0</v>
      </c>
      <c r="EF6" s="22">
        <f t="shared" si="14"/>
        <v>1.49</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473570</v>
      </c>
      <c r="D7" s="24">
        <v>47</v>
      </c>
      <c r="E7" s="24">
        <v>1</v>
      </c>
      <c r="F7" s="24">
        <v>0</v>
      </c>
      <c r="G7" s="24">
        <v>0</v>
      </c>
      <c r="H7" s="24" t="s">
        <v>96</v>
      </c>
      <c r="I7" s="24" t="s">
        <v>97</v>
      </c>
      <c r="J7" s="24" t="s">
        <v>98</v>
      </c>
      <c r="K7" s="24" t="s">
        <v>99</v>
      </c>
      <c r="L7" s="24" t="s">
        <v>100</v>
      </c>
      <c r="M7" s="24" t="s">
        <v>101</v>
      </c>
      <c r="N7" s="25" t="s">
        <v>102</v>
      </c>
      <c r="O7" s="25" t="s">
        <v>103</v>
      </c>
      <c r="P7" s="25">
        <v>100</v>
      </c>
      <c r="Q7" s="25">
        <v>7762</v>
      </c>
      <c r="R7" s="25">
        <v>1210</v>
      </c>
      <c r="S7" s="25">
        <v>30.52</v>
      </c>
      <c r="T7" s="25">
        <v>39.65</v>
      </c>
      <c r="U7" s="25">
        <v>1179</v>
      </c>
      <c r="V7" s="25">
        <v>30.57</v>
      </c>
      <c r="W7" s="25">
        <v>38.57</v>
      </c>
      <c r="X7" s="25">
        <v>119.86</v>
      </c>
      <c r="Y7" s="25">
        <v>123.48</v>
      </c>
      <c r="Z7" s="25">
        <v>130.82</v>
      </c>
      <c r="AA7" s="25">
        <v>110.27</v>
      </c>
      <c r="AB7" s="25">
        <v>101.65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270.42</v>
      </c>
      <c r="BF7" s="25">
        <v>310.87</v>
      </c>
      <c r="BG7" s="25">
        <v>435.77</v>
      </c>
      <c r="BH7" s="25">
        <v>330.24</v>
      </c>
      <c r="BI7" s="25">
        <v>373.59</v>
      </c>
      <c r="BJ7" s="25">
        <v>1274.21</v>
      </c>
      <c r="BK7" s="25">
        <v>1183.92</v>
      </c>
      <c r="BL7" s="25">
        <v>1128.72</v>
      </c>
      <c r="BM7" s="25">
        <v>1125.25</v>
      </c>
      <c r="BN7" s="25">
        <v>1157.05</v>
      </c>
      <c r="BO7" s="25">
        <v>982.48</v>
      </c>
      <c r="BP7" s="25">
        <v>78.53</v>
      </c>
      <c r="BQ7" s="25">
        <v>95.31</v>
      </c>
      <c r="BR7" s="25">
        <v>77.150000000000006</v>
      </c>
      <c r="BS7" s="25">
        <v>101.08</v>
      </c>
      <c r="BT7" s="25">
        <v>100.47</v>
      </c>
      <c r="BU7" s="25">
        <v>41.25</v>
      </c>
      <c r="BV7" s="25">
        <v>42.5</v>
      </c>
      <c r="BW7" s="25">
        <v>41.84</v>
      </c>
      <c r="BX7" s="25">
        <v>41.44</v>
      </c>
      <c r="BY7" s="25">
        <v>37.65</v>
      </c>
      <c r="BZ7" s="25">
        <v>50.61</v>
      </c>
      <c r="CA7" s="25">
        <v>572.84</v>
      </c>
      <c r="CB7" s="25">
        <v>467</v>
      </c>
      <c r="CC7" s="25">
        <v>446.89</v>
      </c>
      <c r="CD7" s="25">
        <v>449</v>
      </c>
      <c r="CE7" s="25">
        <v>455.4</v>
      </c>
      <c r="CF7" s="25">
        <v>383.25</v>
      </c>
      <c r="CG7" s="25">
        <v>377.72</v>
      </c>
      <c r="CH7" s="25">
        <v>390.47</v>
      </c>
      <c r="CI7" s="25">
        <v>403.61</v>
      </c>
      <c r="CJ7" s="25">
        <v>442.82</v>
      </c>
      <c r="CK7" s="25">
        <v>320.83</v>
      </c>
      <c r="CL7" s="25">
        <v>58.12</v>
      </c>
      <c r="CM7" s="25">
        <v>55.95</v>
      </c>
      <c r="CN7" s="25">
        <v>57.77</v>
      </c>
      <c r="CO7" s="25">
        <v>59.19</v>
      </c>
      <c r="CP7" s="25">
        <v>59.8</v>
      </c>
      <c r="CQ7" s="25">
        <v>48.26</v>
      </c>
      <c r="CR7" s="25">
        <v>48.01</v>
      </c>
      <c r="CS7" s="25">
        <v>49.08</v>
      </c>
      <c r="CT7" s="25">
        <v>51.46</v>
      </c>
      <c r="CU7" s="25">
        <v>51.84</v>
      </c>
      <c r="CV7" s="25">
        <v>56.15</v>
      </c>
      <c r="CW7" s="25">
        <v>79.72</v>
      </c>
      <c r="CX7" s="25">
        <v>84.71</v>
      </c>
      <c r="CY7" s="25">
        <v>82.58</v>
      </c>
      <c r="CZ7" s="25">
        <v>77.31</v>
      </c>
      <c r="DA7" s="25">
        <v>73.23</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2.0699999999999998</v>
      </c>
      <c r="EE7" s="25">
        <v>0</v>
      </c>
      <c r="EF7" s="25">
        <v>1.49</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2024-03-08T03:56:39Z</cp:lastPrinted>
  <dcterms:created xsi:type="dcterms:W3CDTF">2023-12-05T01:08:06Z</dcterms:created>
  <dcterms:modified xsi:type="dcterms:W3CDTF">2024-03-08T05:50:11Z</dcterms:modified>
  <cp:category/>
</cp:coreProperties>
</file>