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5\27_公営企業に係る経営比較分析表（令和４年度決算）の分析等について\05_回答（市町村等→県）0202〆\30 座間味村（0205）\"/>
    </mc:Choice>
  </mc:AlternateContent>
  <workbookProtection workbookAlgorithmName="SHA-512" workbookHashValue="6pTgKx/xxIdmWIn4ZtODVjTAR03irEcr93XZjb/tcrQileyKYObcdxs0DPHUf9d5wihcX9o0lku5+yjXmSKYtA==" workbookSaltValue="M4+sNnuJT+PhAqREBCiIGA==" workbookSpinCount="100000" lockStructure="1"/>
  <bookViews>
    <workbookView xWindow="-120" yWindow="-120" windowWidth="29040" windowHeight="158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P10" i="4"/>
  <c r="I10" i="4"/>
  <c r="B10" i="4"/>
  <c r="AT8"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<sst xmlns="http://schemas.openxmlformats.org/spreadsheetml/2006/main" count="236" uniqueCount="120">
  <si>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</si>
  <si>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</si>
  <si>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</si>
  <si>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</si>
  <si>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</si>
  <si>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</si>
  <si>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</si>
  <si>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</si>
  <si>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</si>
  <si>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</si>
  <si>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</si>
  <si>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</si>
  <si>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</si>
  <si>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</si>
  <si>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</si>
  <si>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</si>
  <si>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</si>
  <si>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</si>
  <si>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</si>
  <si>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</si>
  <si>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</si>
  <si>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</si>
  <si>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</si>
  <si>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</si>
  <si>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</si>
  <si>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</si>
  <si>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</si>
  <si>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</si>
  <si>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</si>
  <si>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</si>
  <si>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</si>
  <si>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</si>
  <si>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</si>
  <si>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</si>
  <si>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</si>
  <si>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</si>
  <si>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</si>
  <si>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</si>
  <si>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</si>
  <si>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</si>
  <si>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</si>
  <si>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</si>
  <si>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</si>
  <si>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</si>
  <si>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</si>
  <si>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</si>
  <si>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</si>
  <si>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</si>
  <si>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</si>
  <si>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</si>
  <si>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</si>
  <si>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</si>
  <si>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</si>
  <si>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</si>
  <si>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</si>
  <si>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</si>
  <si>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</si>
  <si>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</si>
  <si>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</si>
  <si>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</si>
  <si>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</si>
  <si>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</si>
  <si>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</si>
  <si>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</si>
  <si>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</si>
  <si>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</si>
  <si>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</si>
  <si>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</si>
  <si>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</si>
  <si>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</si>
  <si>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</si>
  <si>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</si>
  <si>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</si>
  <si>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</si>
  <si>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</si>
  <si>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</si>
  <si>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</si>
  <si>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</si>
  <si>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</si>
  <si>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</si>
  <si>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</si>
  <si>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</si>
  <si>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</si>
  <si>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</si>
  <si>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</si>
  <si>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</si>
  <si>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</si>
  <si>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</si>
  <si>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</si>
  <si>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</si>
  <si>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</si>
  <si>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</si>
  <si>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</si>
  <si>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</si>
  <si>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</si>
  <si>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</si>
  <si>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</si>
  <si>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</si>
  <si>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座間味村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</si>
  <si>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</si>
  <si>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</si>
  <si>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</si>
  <si>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</si>
  <si>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</si>
  <si>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</si>
  <si>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</si>
  <si>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</si>
  <si>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</si>
  <si>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</si>
  <si>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</si>
  <si>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</si>
  <si>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</si>
  <si>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</si>
  <si>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</si>
  <si>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</si>
  <si>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</si>
  <si>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</si>
  <si>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①②該当なし。　　　　　　　　　　　　　　　　　　　　　　　③管渠改善率（％）　　　　　　　　　　　　　　　　　　　　　管渠等（管路含む）については、共用開始後20年以内で改築対象ではなかったため、これまでは未実施である。今後は処理場同様　管渠等の点検調査も含めた改築計画の必要性を判断していく。（当面は機器等の更新事業を中心に取り組むが、段階的に必要性を判断していく）</t>
    <phoneticPr fontId="4"/>
  </si>
  <si>
    <t>①収益的収支比率　　　　　　　　　　　　　　　　　　　　　　　　　　・102.54％と単年度における収支が昨年度より増加した。総収益のうち一般会計からの繰り入による負担が多いいため費用の削減が求められる。今後、使用料等の見直を検討。                      　　　　　　　　　　　　　　　　　　　　②・③該当なし。　　　　　　　　　　　　　　　　　　　　　　　　④企業債残高対策事業規模比率（％）　　　　　　　　　　　　　　　　　企業債の比率について昨年度より上昇した。全国及び類似団体と比べ高い状況となっており、計画的な事業計画が求められる。（共用開始以降更新の時期を迎えた設備機器が多く、処理能力の維持を行うため必要事項なっている。）　　　　　　　　　　　　　　　　　　　
⑤経費回収率（％）　　　　　　　　　　　　　　　　　　　　　　　回収率は昨年より増加しており、平均値を上回ったものの、使用料以外における負担が多くなっているため、経費の抑制に加え、今後は料金の見直しなど検討。　　　　　　　　　　　　　　　　　　　　　　　　　　　　⑥汚水処理原価（円）　　　　　　　　　　　　　　　　　　　　　　汚水処理原価における費用は昨年度大幅に増加したものの、今年度は例年並みとなった。全国・類似団体と同程度の状態にある。　　　　　　　　　　　　　　　　⑦施設利用率（％）　　　　　　　　　　　　　　　　　　　　　　　　利用率は昨年度に続き、平均値を下回っている。処理能力に対する一日当たりの割合は低い状況ではあるが、観光客等が増大する夏場の水量（日）や利用者が増加することも見据えているため適切と判断。　　　　　　　　　　　　　　　　　　　　　　　　　　　　　　⑧水洗化率（％）　　　　　　　　　　　　　　　　　　　　　　　　水洗化率については低下。全国・類似団体と比較し高い状態であるが、接続率の向上の為の周知を引き続き行う必要がある。</t>
    <rPh sb="58" eb="60">
      <t>ゾウカ</t>
    </rPh>
    <rPh sb="234" eb="237">
      <t>サクネンド</t>
    </rPh>
    <rPh sb="399" eb="401">
      <t>ウワマワ</t>
    </rPh>
    <rPh sb="435" eb="436">
      <t>クワ</t>
    </rPh>
    <rPh sb="525" eb="527">
      <t>サクネン</t>
    </rPh>
    <rPh sb="528" eb="530">
      <t>オオハバ</t>
    </rPh>
    <rPh sb="531" eb="533">
      <t>ゾウカ</t>
    </rPh>
    <rPh sb="539" eb="542">
      <t>コンネンド</t>
    </rPh>
    <rPh sb="543" eb="545">
      <t>レイネン</t>
    </rPh>
    <rPh sb="545" eb="546">
      <t>ナ</t>
    </rPh>
    <rPh sb="560" eb="563">
      <t>ドウテイド</t>
    </rPh>
    <rPh sb="634" eb="635">
      <t>シタ</t>
    </rPh>
    <rPh sb="782" eb="784">
      <t>テイカ</t>
    </rPh>
    <rPh sb="817" eb="818">
      <t>ヒ</t>
    </rPh>
    <rPh sb="819" eb="820">
      <t>ツヅ</t>
    </rPh>
    <rPh sb="823" eb="825">
      <t>ヒツヨウ</t>
    </rPh>
    <phoneticPr fontId="4"/>
  </si>
  <si>
    <t>１．経営の健全性・効率性において
・収益的収支比率･･･本年度は大幅な上昇となったが、依然として一般会計からの繰入に依存する割合が多いため改善が必要。（対応策として料金改定など検討。）
・経費回収率･･･使用料で賄える割合が低いため、今後改善が必要。（対応策として使用料等の改善が今後望まれる。）
・汚水処理原価･･･有収水量の増加が望めないため、汚水処理費の削減が望ましいが、必要な運営を行っており、対策の検討を要する。
・企業債残高対事業比率･･･ここ数年、大きな変動なく安定した推移となっている。全国及び類似団体と比べ高い状況であることを念頭に、計画的な運営を進めたい。
２．老朽化の状況対応について
今後、事業制度を用いた改築更新（管渠設備・処理場）を検討していく。（他地区の処理施設の改築状況を見ながら計画検討。）</t>
    <rPh sb="201" eb="203">
      <t>タイサク</t>
    </rPh>
    <rPh sb="204" eb="206">
      <t>ケントウ</t>
    </rPh>
    <rPh sb="207" eb="208">
      <t>ヨウ</t>
    </rPh>
    <rPh sb="228" eb="230">
      <t>スウネン</t>
    </rPh>
    <rPh sb="231" eb="232">
      <t>オオ</t>
    </rPh>
    <rPh sb="234" eb="236">
      <t>ヘンドウ</t>
    </rPh>
    <rPh sb="238" eb="240">
      <t>アンテイ</t>
    </rPh>
    <rPh sb="242" eb="244">
      <t>スイイ</t>
    </rPh>
    <rPh sb="272" eb="274">
      <t>ネントウ</t>
    </rPh>
    <rPh sb="276" eb="279">
      <t>ケイカクテキ</t>
    </rPh>
    <rPh sb="280" eb="282">
      <t>ウンエイ</t>
    </rPh>
    <rPh sb="283" eb="284">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</si>
</sst>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29-4D49-8B38-3DC88E3C485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3929-4D49-8B38-3DC88E3C485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47.67</c:v>
                </c:pt>
                <c:pt idx="1">
                  <c:v>43.17</c:v>
                </c:pt>
                <c:pt idx="2">
                  <c:v>25.83</c:v>
                </c:pt>
                <c:pt idx="3">
                  <c:v>25.38</c:v>
                </c:pt>
                <c:pt idx="4">
                  <c:v>23.54</c:v>
                </c:pt>
              </c:numCache>
            </c:numRef>
          </c:val>
          <c:extLst>
            <c:ext xmlns:c16="http://schemas.microsoft.com/office/drawing/2014/chart" uri="{C3380CC4-5D6E-409C-BE32-E72D297353CC}">
              <c16:uniqueId val="{00000000-1320-4888-8389-C819814ADD4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1320-4888-8389-C819814ADD4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91.99</c:v>
                </c:pt>
                <c:pt idx="1">
                  <c:v>92.96</c:v>
                </c:pt>
                <c:pt idx="2">
                  <c:v>93.81</c:v>
                </c:pt>
                <c:pt idx="3">
                  <c:v>96.48</c:v>
                </c:pt>
                <c:pt idx="4">
                  <c:v>92.67</c:v>
                </c:pt>
              </c:numCache>
            </c:numRef>
          </c:val>
          <c:extLst>
            <c:ext xmlns:c16="http://schemas.microsoft.com/office/drawing/2014/chart" uri="{C3380CC4-5D6E-409C-BE32-E72D297353CC}">
              <c16:uniqueId val="{00000000-ED3F-4916-B95B-14AE212595A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ED3F-4916-B95B-14AE212595A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100.43</c:v>
                </c:pt>
                <c:pt idx="1">
                  <c:v>99.94</c:v>
                </c:pt>
                <c:pt idx="2">
                  <c:v>83.35</c:v>
                </c:pt>
                <c:pt idx="3">
                  <c:v>89.91</c:v>
                </c:pt>
                <c:pt idx="4">
                  <c:v>102.54</c:v>
                </c:pt>
              </c:numCache>
            </c:numRef>
          </c:val>
          <c:extLst>
            <c:ext xmlns:c16="http://schemas.microsoft.com/office/drawing/2014/chart" uri="{C3380CC4-5D6E-409C-BE32-E72D297353CC}">
              <c16:uniqueId val="{00000000-D41A-4730-9C7C-0F0A5D45B90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1A-4730-9C7C-0F0A5D45B90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0A-4AC4-BF2F-41C5B012D43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0A-4AC4-BF2F-41C5B012D43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EA-462C-B2C5-E685FD691CA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EA-462C-B2C5-E685FD691CA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7B-4BD7-BD89-ABEA189163B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7B-4BD7-BD89-ABEA189163B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18-4449-A73E-433728A6520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18-4449-A73E-433728A6520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2288.27</c:v>
                </c:pt>
                <c:pt idx="1">
                  <c:v>2047.58</c:v>
                </c:pt>
                <c:pt idx="2">
                  <c:v>2068.4</c:v>
                </c:pt>
                <c:pt idx="3">
                  <c:v>1907.14</c:v>
                </c:pt>
                <c:pt idx="4">
                  <c:v>1961.5</c:v>
                </c:pt>
              </c:numCache>
            </c:numRef>
          </c:val>
          <c:extLst>
            <c:ext xmlns:c16="http://schemas.microsoft.com/office/drawing/2014/chart" uri="{C3380CC4-5D6E-409C-BE32-E72D297353CC}">
              <c16:uniqueId val="{00000000-6E52-42EB-8319-8C850DD5311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6E52-42EB-8319-8C850DD5311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44.18</c:v>
                </c:pt>
                <c:pt idx="1">
                  <c:v>48.08</c:v>
                </c:pt>
                <c:pt idx="2">
                  <c:v>50.25</c:v>
                </c:pt>
                <c:pt idx="3">
                  <c:v>23.8</c:v>
                </c:pt>
                <c:pt idx="4">
                  <c:v>70.55</c:v>
                </c:pt>
              </c:numCache>
            </c:numRef>
          </c:val>
          <c:extLst>
            <c:ext xmlns:c16="http://schemas.microsoft.com/office/drawing/2014/chart" uri="{C3380CC4-5D6E-409C-BE32-E72D297353CC}">
              <c16:uniqueId val="{00000000-1904-4BE1-A79F-3A4D7D11FCE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1904-4BE1-A79F-3A4D7D11FCE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382.3</c:v>
                </c:pt>
                <c:pt idx="1">
                  <c:v>364.21</c:v>
                </c:pt>
                <c:pt idx="2">
                  <c:v>305.06</c:v>
                </c:pt>
                <c:pt idx="3">
                  <c:v>666.87</c:v>
                </c:pt>
                <c:pt idx="4">
                  <c:v>224.28</c:v>
                </c:pt>
              </c:numCache>
            </c:numRef>
          </c:val>
          <c:extLst>
            <c:ext xmlns:c16="http://schemas.microsoft.com/office/drawing/2014/chart" uri="{C3380CC4-5D6E-409C-BE32-E72D297353CC}">
              <c16:uniqueId val="{00000000-09F1-43AD-BC83-01FF618C507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09F1-43AD-BC83-01FF618C507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4" zoomScale="75" zoomScaleNormal="75" workbookViewId="0">
      <selection activeCell="CC62" sqref="CC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沖縄県　座間味村</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3"/>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46">
        <f>データ!S6</f>
        <v>895</v>
      </c>
      <c r="AM8" s="46"/>
      <c r="AN8" s="46"/>
      <c r="AO8" s="46"/>
      <c r="AP8" s="46"/>
      <c r="AQ8" s="46"/>
      <c r="AR8" s="46"/>
      <c r="AS8" s="46"/>
      <c r="AT8" s="47">
        <f>データ!T6</f>
        <v>16.739999999999998</v>
      </c>
      <c r="AU8" s="47"/>
      <c r="AV8" s="47"/>
      <c r="AW8" s="47"/>
      <c r="AX8" s="47"/>
      <c r="AY8" s="47"/>
      <c r="AZ8" s="47"/>
      <c r="BA8" s="47"/>
      <c r="BB8" s="47">
        <f>データ!U6</f>
        <v>53.46</v>
      </c>
      <c r="BC8" s="47"/>
      <c r="BD8" s="47"/>
      <c r="BE8" s="47"/>
      <c r="BF8" s="47"/>
      <c r="BG8" s="47"/>
      <c r="BH8" s="47"/>
      <c r="BI8" s="47"/>
      <c r="BJ8" s="3"/>
      <c r="BK8" s="3"/>
      <c r="BL8" s="62" t="s">
        <v>10</v>
      </c>
      <c r="BM8" s="63"/>
      <c r="BN8" s="64" t="s">
        <v>11</v>
      </c>
      <c r="BO8" s="64"/>
      <c r="BP8" s="64"/>
      <c r="BQ8" s="64"/>
      <c r="BR8" s="64"/>
      <c r="BS8" s="64"/>
      <c r="BT8" s="64"/>
      <c r="BU8" s="64"/>
      <c r="BV8" s="64"/>
      <c r="BW8" s="64"/>
      <c r="BX8" s="64"/>
      <c r="BY8" s="65"/>
    </row>
    <row r="9" spans="1:78" ht="18.75" customHeight="1" x14ac:dyDescent="0.15">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52" t="s">
        <v>16</v>
      </c>
      <c r="AE9" s="52"/>
      <c r="AF9" s="52"/>
      <c r="AG9" s="52"/>
      <c r="AH9" s="52"/>
      <c r="AI9" s="52"/>
      <c r="AJ9" s="52"/>
      <c r="AK9" s="3"/>
      <c r="AL9" s="52" t="s">
        <v>17</v>
      </c>
      <c r="AM9" s="52"/>
      <c r="AN9" s="52"/>
      <c r="AO9" s="52"/>
      <c r="AP9" s="52"/>
      <c r="AQ9" s="52"/>
      <c r="AR9" s="52"/>
      <c r="AS9" s="52"/>
      <c r="AT9" s="52" t="s">
        <v>18</v>
      </c>
      <c r="AU9" s="52"/>
      <c r="AV9" s="52"/>
      <c r="AW9" s="52"/>
      <c r="AX9" s="52"/>
      <c r="AY9" s="52"/>
      <c r="AZ9" s="52"/>
      <c r="BA9" s="52"/>
      <c r="BB9" s="52" t="s">
        <v>19</v>
      </c>
      <c r="BC9" s="52"/>
      <c r="BD9" s="52"/>
      <c r="BE9" s="52"/>
      <c r="BF9" s="52"/>
      <c r="BG9" s="52"/>
      <c r="BH9" s="52"/>
      <c r="BI9" s="52"/>
      <c r="BJ9" s="3"/>
      <c r="BK9" s="3"/>
      <c r="BL9" s="53" t="s">
        <v>20</v>
      </c>
      <c r="BM9" s="54"/>
      <c r="BN9" s="55" t="s">
        <v>21</v>
      </c>
      <c r="BO9" s="55"/>
      <c r="BP9" s="55"/>
      <c r="BQ9" s="55"/>
      <c r="BR9" s="55"/>
      <c r="BS9" s="55"/>
      <c r="BT9" s="55"/>
      <c r="BU9" s="55"/>
      <c r="BV9" s="55"/>
      <c r="BW9" s="55"/>
      <c r="BX9" s="55"/>
      <c r="BY9" s="56"/>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66.95</v>
      </c>
      <c r="Q10" s="47"/>
      <c r="R10" s="47"/>
      <c r="S10" s="47"/>
      <c r="T10" s="47"/>
      <c r="U10" s="47"/>
      <c r="V10" s="47"/>
      <c r="W10" s="47">
        <f>データ!Q6</f>
        <v>114.24</v>
      </c>
      <c r="X10" s="47"/>
      <c r="Y10" s="47"/>
      <c r="Z10" s="47"/>
      <c r="AA10" s="47"/>
      <c r="AB10" s="47"/>
      <c r="AC10" s="47"/>
      <c r="AD10" s="46">
        <f>データ!R6</f>
        <v>2681</v>
      </c>
      <c r="AE10" s="46"/>
      <c r="AF10" s="46"/>
      <c r="AG10" s="46"/>
      <c r="AH10" s="46"/>
      <c r="AI10" s="46"/>
      <c r="AJ10" s="46"/>
      <c r="AK10" s="2"/>
      <c r="AL10" s="46">
        <f>データ!V6</f>
        <v>559</v>
      </c>
      <c r="AM10" s="46"/>
      <c r="AN10" s="46"/>
      <c r="AO10" s="46"/>
      <c r="AP10" s="46"/>
      <c r="AQ10" s="46"/>
      <c r="AR10" s="46"/>
      <c r="AS10" s="46"/>
      <c r="AT10" s="47">
        <f>データ!W6</f>
        <v>0.28999999999999998</v>
      </c>
      <c r="AU10" s="47"/>
      <c r="AV10" s="47"/>
      <c r="AW10" s="47"/>
      <c r="AX10" s="47"/>
      <c r="AY10" s="47"/>
      <c r="AZ10" s="47"/>
      <c r="BA10" s="47"/>
      <c r="BB10" s="47">
        <f>データ!X6</f>
        <v>1927.59</v>
      </c>
      <c r="BC10" s="47"/>
      <c r="BD10" s="47"/>
      <c r="BE10" s="47"/>
      <c r="BF10" s="47"/>
      <c r="BG10" s="47"/>
      <c r="BH10" s="47"/>
      <c r="BI10" s="47"/>
      <c r="BJ10" s="2"/>
      <c r="BK10" s="2"/>
      <c r="BL10" s="48" t="s">
        <v>22</v>
      </c>
      <c r="BM10" s="49"/>
      <c r="BN10" s="50" t="s">
        <v>23</v>
      </c>
      <c r="BO10" s="50"/>
      <c r="BP10" s="50"/>
      <c r="BQ10" s="50"/>
      <c r="BR10" s="50"/>
      <c r="BS10" s="50"/>
      <c r="BT10" s="50"/>
      <c r="BU10" s="50"/>
      <c r="BV10" s="50"/>
      <c r="BW10" s="50"/>
      <c r="BX10" s="50"/>
      <c r="BY10" s="5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9" t="s">
        <v>26</v>
      </c>
      <c r="BM14" s="40"/>
      <c r="BN14" s="40"/>
      <c r="BO14" s="40"/>
      <c r="BP14" s="40"/>
      <c r="BQ14" s="40"/>
      <c r="BR14" s="40"/>
      <c r="BS14" s="40"/>
      <c r="BT14" s="40"/>
      <c r="BU14" s="40"/>
      <c r="BV14" s="40"/>
      <c r="BW14" s="40"/>
      <c r="BX14" s="40"/>
      <c r="BY14" s="40"/>
      <c r="BZ14" s="41"/>
    </row>
    <row r="15" spans="1:78" ht="13.5" customHeight="1" x14ac:dyDescent="0.15">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9" t="s">
        <v>27</v>
      </c>
      <c r="BM45" s="40"/>
      <c r="BN45" s="40"/>
      <c r="BO45" s="40"/>
      <c r="BP45" s="40"/>
      <c r="BQ45" s="40"/>
      <c r="BR45" s="40"/>
      <c r="BS45" s="40"/>
      <c r="BT45" s="40"/>
      <c r="BU45" s="40"/>
      <c r="BV45" s="40"/>
      <c r="BW45" s="40"/>
      <c r="BX45" s="40"/>
      <c r="BY45" s="40"/>
      <c r="BZ45" s="4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2"/>
      <c r="BM46" s="43"/>
      <c r="BN46" s="43"/>
      <c r="BO46" s="43"/>
      <c r="BP46" s="43"/>
      <c r="BQ46" s="43"/>
      <c r="BR46" s="43"/>
      <c r="BS46" s="43"/>
      <c r="BT46" s="43"/>
      <c r="BU46" s="43"/>
      <c r="BV46" s="43"/>
      <c r="BW46" s="43"/>
      <c r="BX46" s="43"/>
      <c r="BY46" s="43"/>
      <c r="BZ46" s="4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2"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2"/>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2"/>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2"/>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2"/>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2"/>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2"/>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2"/>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2"/>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2"/>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2"/>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2"/>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2"/>
      <c r="BM59" s="30"/>
      <c r="BN59" s="30"/>
      <c r="BO59" s="30"/>
      <c r="BP59" s="30"/>
      <c r="BQ59" s="30"/>
      <c r="BR59" s="30"/>
      <c r="BS59" s="30"/>
      <c r="BT59" s="30"/>
      <c r="BU59" s="30"/>
      <c r="BV59" s="30"/>
      <c r="BW59" s="30"/>
      <c r="BX59" s="30"/>
      <c r="BY59" s="30"/>
      <c r="BZ59" s="31"/>
    </row>
    <row r="60" spans="1:78" ht="13.5" customHeight="1" x14ac:dyDescent="0.15">
      <c r="A60" s="2"/>
      <c r="B60" s="36" t="s">
        <v>28</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32"/>
      <c r="BM60" s="30"/>
      <c r="BN60" s="30"/>
      <c r="BO60" s="30"/>
      <c r="BP60" s="30"/>
      <c r="BQ60" s="30"/>
      <c r="BR60" s="30"/>
      <c r="BS60" s="30"/>
      <c r="BT60" s="30"/>
      <c r="BU60" s="30"/>
      <c r="BV60" s="30"/>
      <c r="BW60" s="30"/>
      <c r="BX60" s="30"/>
      <c r="BY60" s="30"/>
      <c r="BZ60" s="31"/>
    </row>
    <row r="61" spans="1:78" ht="13.5" customHeight="1" x14ac:dyDescent="0.15">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32"/>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2"/>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9" t="s">
        <v>29</v>
      </c>
      <c r="BM64" s="40"/>
      <c r="BN64" s="40"/>
      <c r="BO64" s="40"/>
      <c r="BP64" s="40"/>
      <c r="BQ64" s="40"/>
      <c r="BR64" s="40"/>
      <c r="BS64" s="40"/>
      <c r="BT64" s="40"/>
      <c r="BU64" s="40"/>
      <c r="BV64" s="40"/>
      <c r="BW64" s="40"/>
      <c r="BX64" s="40"/>
      <c r="BY64" s="40"/>
      <c r="BZ64" s="4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2"/>
      <c r="BM65" s="43"/>
      <c r="BN65" s="43"/>
      <c r="BO65" s="43"/>
      <c r="BP65" s="43"/>
      <c r="BQ65" s="43"/>
      <c r="BR65" s="43"/>
      <c r="BS65" s="43"/>
      <c r="BT65" s="43"/>
      <c r="BU65" s="43"/>
      <c r="BV65" s="43"/>
      <c r="BW65" s="43"/>
      <c r="BX65" s="43"/>
      <c r="BY65" s="43"/>
      <c r="BZ65" s="4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HYgk2eqespienpIQX1VHyW2RcP/XmhQLiAlC2fLCum1CRXykTvEV05LXFpFNk3mZtF0/8r4X1H6ug3/lL1OMSA==" saltValue="QAXIdg5zK7Nke5FzfRC6j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4" t="s">
        <v>54</v>
      </c>
      <c r="I3" s="75"/>
      <c r="J3" s="75"/>
      <c r="K3" s="75"/>
      <c r="L3" s="75"/>
      <c r="M3" s="75"/>
      <c r="N3" s="75"/>
      <c r="O3" s="75"/>
      <c r="P3" s="75"/>
      <c r="Q3" s="75"/>
      <c r="R3" s="75"/>
      <c r="S3" s="75"/>
      <c r="T3" s="75"/>
      <c r="U3" s="75"/>
      <c r="V3" s="75"/>
      <c r="W3" s="75"/>
      <c r="X3" s="76"/>
      <c r="Y3" s="80" t="s">
        <v>55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56</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57</v>
      </c>
      <c r="B4" s="16"/>
      <c r="C4" s="16"/>
      <c r="D4" s="16"/>
      <c r="E4" s="16"/>
      <c r="F4" s="16"/>
      <c r="G4" s="16"/>
      <c r="H4" s="77"/>
      <c r="I4" s="78"/>
      <c r="J4" s="78"/>
      <c r="K4" s="78"/>
      <c r="L4" s="78"/>
      <c r="M4" s="78"/>
      <c r="N4" s="78"/>
      <c r="O4" s="78"/>
      <c r="P4" s="78"/>
      <c r="Q4" s="78"/>
      <c r="R4" s="78"/>
      <c r="S4" s="78"/>
      <c r="T4" s="78"/>
      <c r="U4" s="78"/>
      <c r="V4" s="78"/>
      <c r="W4" s="78"/>
      <c r="X4" s="79"/>
      <c r="Y4" s="73" t="s">
        <v>58</v>
      </c>
      <c r="Z4" s="73"/>
      <c r="AA4" s="73"/>
      <c r="AB4" s="73"/>
      <c r="AC4" s="73"/>
      <c r="AD4" s="73"/>
      <c r="AE4" s="73"/>
      <c r="AF4" s="73"/>
      <c r="AG4" s="73"/>
      <c r="AH4" s="73"/>
      <c r="AI4" s="73"/>
      <c r="AJ4" s="73" t="s">
        <v>59</v>
      </c>
      <c r="AK4" s="73"/>
      <c r="AL4" s="73"/>
      <c r="AM4" s="73"/>
      <c r="AN4" s="73"/>
      <c r="AO4" s="73"/>
      <c r="AP4" s="73"/>
      <c r="AQ4" s="73"/>
      <c r="AR4" s="73"/>
      <c r="AS4" s="73"/>
      <c r="AT4" s="73"/>
      <c r="AU4" s="73" t="s">
        <v>60</v>
      </c>
      <c r="AV4" s="73"/>
      <c r="AW4" s="73"/>
      <c r="AX4" s="73"/>
      <c r="AY4" s="73"/>
      <c r="AZ4" s="73"/>
      <c r="BA4" s="73"/>
      <c r="BB4" s="73"/>
      <c r="BC4" s="73"/>
      <c r="BD4" s="73"/>
      <c r="BE4" s="73"/>
      <c r="BF4" s="73" t="s">
        <v>61</v>
      </c>
      <c r="BG4" s="73"/>
      <c r="BH4" s="73"/>
      <c r="BI4" s="73"/>
      <c r="BJ4" s="73"/>
      <c r="BK4" s="73"/>
      <c r="BL4" s="73"/>
      <c r="BM4" s="73"/>
      <c r="BN4" s="73"/>
      <c r="BO4" s="73"/>
      <c r="BP4" s="73"/>
      <c r="BQ4" s="73" t="s">
        <v>62</v>
      </c>
      <c r="BR4" s="73"/>
      <c r="BS4" s="73"/>
      <c r="BT4" s="73"/>
      <c r="BU4" s="73"/>
      <c r="BV4" s="73"/>
      <c r="BW4" s="73"/>
      <c r="BX4" s="73"/>
      <c r="BY4" s="73"/>
      <c r="BZ4" s="73"/>
      <c r="CA4" s="73"/>
      <c r="CB4" s="73" t="s">
        <v>63</v>
      </c>
      <c r="CC4" s="73"/>
      <c r="CD4" s="73"/>
      <c r="CE4" s="73"/>
      <c r="CF4" s="73"/>
      <c r="CG4" s="73"/>
      <c r="CH4" s="73"/>
      <c r="CI4" s="73"/>
      <c r="CJ4" s="73"/>
      <c r="CK4" s="73"/>
      <c r="CL4" s="73"/>
      <c r="CM4" s="73" t="s">
        <v>64</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473545</v>
      </c>
      <c r="D6" s="19">
        <f t="shared" si="3"/>
        <v>47</v>
      </c>
      <c r="E6" s="19">
        <f t="shared" si="3"/>
        <v>17</v>
      </c>
      <c r="F6" s="19">
        <f t="shared" si="3"/>
        <v>4</v>
      </c>
      <c r="G6" s="19">
        <f t="shared" si="3"/>
        <v>0</v>
      </c>
      <c r="H6" s="19" t="str">
        <f t="shared" si="3"/>
        <v>沖縄県　座間味村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66.95</v>
      </c>
      <c r="Q6" s="20">
        <f t="shared" si="3"/>
        <v>114.24</v>
      </c>
      <c r="R6" s="20">
        <f t="shared" si="3"/>
        <v>2681</v>
      </c>
      <c r="S6" s="20">
        <f t="shared" si="3"/>
        <v>895</v>
      </c>
      <c r="T6" s="20">
        <f t="shared" si="3"/>
        <v>16.739999999999998</v>
      </c>
      <c r="U6" s="20">
        <f t="shared" si="3"/>
        <v>53.46</v>
      </c>
      <c r="V6" s="20">
        <f t="shared" si="3"/>
        <v>559</v>
      </c>
      <c r="W6" s="20">
        <f t="shared" si="3"/>
        <v>0.28999999999999998</v>
      </c>
      <c r="X6" s="20">
        <f t="shared" si="3"/>
        <v>1927.59</v>
      </c>
      <c r="Y6" s="21">
        <f>IF(Y7="",NA(),Y7)</f>
        <v>100.43</v>
      </c>
      <c r="Z6" s="21">
        <f t="shared" ref="Z6:AH6" si="4">IF(Z7="",NA(),Z7)</f>
        <v>99.94</v>
      </c>
      <c r="AA6" s="21">
        <f t="shared" si="4"/>
        <v>83.35</v>
      </c>
      <c r="AB6" s="21">
        <f t="shared" si="4"/>
        <v>89.91</v>
      </c>
      <c r="AC6" s="21">
        <f t="shared" si="4"/>
        <v>102.54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2288.27</v>
      </c>
      <c r="BG6" s="21">
        <f t="shared" ref="BG6:BO6" si="7">IF(BG7="",NA(),BG7)</f>
        <v>2047.58</v>
      </c>
      <c r="BH6" s="21">
        <f t="shared" si="7"/>
        <v>2068.4</v>
      </c>
      <c r="BI6" s="21">
        <f t="shared" si="7"/>
        <v>1907.14</v>
      </c>
      <c r="BJ6" s="21">
        <f t="shared" si="7"/>
        <v>1961.5</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44.18</v>
      </c>
      <c r="BR6" s="21">
        <f t="shared" ref="BR6:BZ6" si="8">IF(BR7="",NA(),BR7)</f>
        <v>48.08</v>
      </c>
      <c r="BS6" s="21">
        <f t="shared" si="8"/>
        <v>50.25</v>
      </c>
      <c r="BT6" s="21">
        <f t="shared" si="8"/>
        <v>23.8</v>
      </c>
      <c r="BU6" s="21">
        <f t="shared" si="8"/>
        <v>70.55</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382.3</v>
      </c>
      <c r="CC6" s="21">
        <f t="shared" ref="CC6:CK6" si="9">IF(CC7="",NA(),CC7)</f>
        <v>364.21</v>
      </c>
      <c r="CD6" s="21">
        <f t="shared" si="9"/>
        <v>305.06</v>
      </c>
      <c r="CE6" s="21">
        <f t="shared" si="9"/>
        <v>666.87</v>
      </c>
      <c r="CF6" s="21">
        <f t="shared" si="9"/>
        <v>224.28</v>
      </c>
      <c r="CG6" s="21">
        <f t="shared" si="9"/>
        <v>230.02</v>
      </c>
      <c r="CH6" s="21">
        <f t="shared" si="9"/>
        <v>228.47</v>
      </c>
      <c r="CI6" s="21">
        <f t="shared" si="9"/>
        <v>224.88</v>
      </c>
      <c r="CJ6" s="21">
        <f t="shared" si="9"/>
        <v>228.64</v>
      </c>
      <c r="CK6" s="21">
        <f t="shared" si="9"/>
        <v>239.46</v>
      </c>
      <c r="CL6" s="20" t="str">
        <f>IF(CL7="","",IF(CL7="-","【-】","【"&amp;SUBSTITUTE(TEXT(CL7,"#,##0.00"),"-","△")&amp;"】"))</f>
        <v>【220.62】</v>
      </c>
      <c r="CM6" s="21">
        <f>IF(CM7="",NA(),CM7)</f>
        <v>47.67</v>
      </c>
      <c r="CN6" s="21">
        <f t="shared" ref="CN6:CV6" si="10">IF(CN7="",NA(),CN7)</f>
        <v>43.17</v>
      </c>
      <c r="CO6" s="21">
        <f t="shared" si="10"/>
        <v>25.83</v>
      </c>
      <c r="CP6" s="21">
        <f t="shared" si="10"/>
        <v>25.38</v>
      </c>
      <c r="CQ6" s="21">
        <f t="shared" si="10"/>
        <v>23.54</v>
      </c>
      <c r="CR6" s="21">
        <f t="shared" si="10"/>
        <v>42.56</v>
      </c>
      <c r="CS6" s="21">
        <f t="shared" si="10"/>
        <v>42.47</v>
      </c>
      <c r="CT6" s="21">
        <f t="shared" si="10"/>
        <v>42.4</v>
      </c>
      <c r="CU6" s="21">
        <f t="shared" si="10"/>
        <v>42.28</v>
      </c>
      <c r="CV6" s="21">
        <f t="shared" si="10"/>
        <v>41.06</v>
      </c>
      <c r="CW6" s="20" t="str">
        <f>IF(CW7="","",IF(CW7="-","【-】","【"&amp;SUBSTITUTE(TEXT(CW7,"#,##0.00"),"-","△")&amp;"】"))</f>
        <v>【42.22】</v>
      </c>
      <c r="CX6" s="21">
        <f>IF(CX7="",NA(),CX7)</f>
        <v>91.99</v>
      </c>
      <c r="CY6" s="21">
        <f t="shared" ref="CY6:DG6" si="11">IF(CY7="",NA(),CY7)</f>
        <v>92.96</v>
      </c>
      <c r="CZ6" s="21">
        <f t="shared" si="11"/>
        <v>93.81</v>
      </c>
      <c r="DA6" s="21">
        <f t="shared" si="11"/>
        <v>96.48</v>
      </c>
      <c r="DB6" s="21">
        <f t="shared" si="11"/>
        <v>92.67</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473545</v>
      </c>
      <c r="D7" s="23">
        <v>47</v>
      </c>
      <c r="E7" s="23">
        <v>17</v>
      </c>
      <c r="F7" s="23">
        <v>4</v>
      </c>
      <c r="G7" s="23">
        <v>0</v>
      </c>
      <c r="H7" s="23" t="s">
        <v>98</v>
      </c>
      <c r="I7" s="23" t="s">
        <v>99</v>
      </c>
      <c r="J7" s="23" t="s">
        <v>100</v>
      </c>
      <c r="K7" s="23" t="s">
        <v>101</v>
      </c>
      <c r="L7" s="23" t="s">
        <v>102</v>
      </c>
      <c r="M7" s="23" t="s">
        <v>103</v>
      </c>
      <c r="N7" s="24" t="s">
        <v>104</v>
      </c>
      <c r="O7" s="24" t="s">
        <v>105</v>
      </c>
      <c r="P7" s="24">
        <v>66.95</v>
      </c>
      <c r="Q7" s="24">
        <v>114.24</v>
      </c>
      <c r="R7" s="24">
        <v>2681</v>
      </c>
      <c r="S7" s="24">
        <v>895</v>
      </c>
      <c r="T7" s="24">
        <v>16.739999999999998</v>
      </c>
      <c r="U7" s="24">
        <v>53.46</v>
      </c>
      <c r="V7" s="24">
        <v>559</v>
      </c>
      <c r="W7" s="24">
        <v>0.28999999999999998</v>
      </c>
      <c r="X7" s="24">
        <v>1927.59</v>
      </c>
      <c r="Y7" s="24">
        <v>100.43</v>
      </c>
      <c r="Z7" s="24">
        <v>99.94</v>
      </c>
      <c r="AA7" s="24">
        <v>83.35</v>
      </c>
      <c r="AB7" s="24">
        <v>89.91</v>
      </c>
      <c r="AC7" s="24">
        <v>102.54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2288.27</v>
      </c>
      <c r="BG7" s="24">
        <v>2047.58</v>
      </c>
      <c r="BH7" s="24">
        <v>2068.4</v>
      </c>
      <c r="BI7" s="24">
        <v>1907.14</v>
      </c>
      <c r="BJ7" s="24">
        <v>1961.5</v>
      </c>
      <c r="BK7" s="24">
        <v>1194.1500000000001</v>
      </c>
      <c r="BL7" s="24">
        <v>1206.79</v>
      </c>
      <c r="BM7" s="24">
        <v>1258.43</v>
      </c>
      <c r="BN7" s="24">
        <v>1163.75</v>
      </c>
      <c r="BO7" s="24">
        <v>1195.47</v>
      </c>
      <c r="BP7" s="24">
        <v>1182.1099999999999</v>
      </c>
      <c r="BQ7" s="24">
        <v>44.18</v>
      </c>
      <c r="BR7" s="24">
        <v>48.08</v>
      </c>
      <c r="BS7" s="24">
        <v>50.25</v>
      </c>
      <c r="BT7" s="24">
        <v>23.8</v>
      </c>
      <c r="BU7" s="24">
        <v>70.55</v>
      </c>
      <c r="BV7" s="24">
        <v>72.260000000000005</v>
      </c>
      <c r="BW7" s="24">
        <v>71.84</v>
      </c>
      <c r="BX7" s="24">
        <v>73.36</v>
      </c>
      <c r="BY7" s="24">
        <v>72.599999999999994</v>
      </c>
      <c r="BZ7" s="24">
        <v>69.430000000000007</v>
      </c>
      <c r="CA7" s="24">
        <v>73.78</v>
      </c>
      <c r="CB7" s="24">
        <v>382.3</v>
      </c>
      <c r="CC7" s="24">
        <v>364.21</v>
      </c>
      <c r="CD7" s="24">
        <v>305.06</v>
      </c>
      <c r="CE7" s="24">
        <v>666.87</v>
      </c>
      <c r="CF7" s="24">
        <v>224.28</v>
      </c>
      <c r="CG7" s="24">
        <v>230.02</v>
      </c>
      <c r="CH7" s="24">
        <v>228.47</v>
      </c>
      <c r="CI7" s="24">
        <v>224.88</v>
      </c>
      <c r="CJ7" s="24">
        <v>228.64</v>
      </c>
      <c r="CK7" s="24">
        <v>239.46</v>
      </c>
      <c r="CL7" s="24">
        <v>220.62</v>
      </c>
      <c r="CM7" s="24">
        <v>47.67</v>
      </c>
      <c r="CN7" s="24">
        <v>43.17</v>
      </c>
      <c r="CO7" s="24">
        <v>25.83</v>
      </c>
      <c r="CP7" s="24">
        <v>25.38</v>
      </c>
      <c r="CQ7" s="24">
        <v>23.54</v>
      </c>
      <c r="CR7" s="24">
        <v>42.56</v>
      </c>
      <c r="CS7" s="24">
        <v>42.47</v>
      </c>
      <c r="CT7" s="24">
        <v>42.4</v>
      </c>
      <c r="CU7" s="24">
        <v>42.28</v>
      </c>
      <c r="CV7" s="24">
        <v>41.06</v>
      </c>
      <c r="CW7" s="24">
        <v>42.22</v>
      </c>
      <c r="CX7" s="24">
        <v>91.99</v>
      </c>
      <c r="CY7" s="24">
        <v>92.96</v>
      </c>
      <c r="CZ7" s="24">
        <v>93.81</v>
      </c>
      <c r="DA7" s="24">
        <v>96.48</v>
      </c>
      <c r="DB7" s="24">
        <v>92.67</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2024-02-05T10:14:01Z</cp:lastPrinted>
  <dcterms:created xsi:type="dcterms:W3CDTF">2023-12-12T02:51:24Z</dcterms:created>
  <dcterms:modified xsi:type="dcterms:W3CDTF">2024-02-05T10:14:15Z</dcterms:modified>
  <cp:category/>
</cp:coreProperties>
</file>