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5\27_公営企業に係る経営比較分析表（令和４年度決算）の分析等について\04_回答（市町村等→県）0202〆\25 中城村（0117）\"/>
    </mc:Choice>
  </mc:AlternateContent>
  <workbookProtection workbookAlgorithmName="SHA-512" workbookHashValue="q0P+ofYY4FlPqbQnb3TfM6x7VE/B9gj29Ge3GYHzSU7iEQDkVQb4ZxuuC8ezeCml3X+cUNFe0ZjWLGmqTKMYWg==" workbookSaltValue="9q3NYdyRBPRGf1aqIHRqrg==" workbookSpinCount="100000" lockStructure="1"/>
  <bookViews>
    <workbookView xWindow="0" yWindow="0" windowWidth="28800" windowHeight="117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<sst xmlns="http://schemas.openxmlformats.org/spreadsheetml/2006/main" count="241" uniqueCount="120">
  <si>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</si>
  <si>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</si>
  <si>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</si>
  <si>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</si>
  <si>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</si>
  <si>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</si>
  <si>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</si>
  <si>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</si>
  <si>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</si>
  <si>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</si>
  <si>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</si>
  <si>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</si>
  <si>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</si>
  <si>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</si>
  <si>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</si>
  <si>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</si>
  <si>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</si>
  <si>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</si>
  <si>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</si>
  <si>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</si>
  <si>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</si>
  <si>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</si>
  <si>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</si>
  <si>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</si>
  <si>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</si>
  <si>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</si>
  <si>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</si>
  <si>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</si>
  <si>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</si>
  <si>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</si>
  <si>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</si>
  <si>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</si>
  <si>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</si>
  <si>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</si>
  <si>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</si>
  <si>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</si>
  <si>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</si>
  <si>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</si>
  <si>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</si>
  <si>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</si>
  <si>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</si>
  <si>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</si>
  <si>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</si>
  <si>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</si>
  <si>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</si>
  <si>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</si>
  <si>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</si>
  <si>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</si>
  <si>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</si>
  <si>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</si>
  <si>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</si>
  <si>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</si>
  <si>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</si>
  <si>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</si>
  <si>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</si>
  <si>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</si>
  <si>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</si>
  <si>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</si>
  <si>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</si>
  <si>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</si>
  <si>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</si>
  <si>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</si>
  <si>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</si>
  <si>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</si>
  <si>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</si>
  <si>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</si>
  <si>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</si>
  <si>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</si>
  <si>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</si>
  <si>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</si>
  <si>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</si>
  <si>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</si>
  <si>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</si>
  <si>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</si>
  <si>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</si>
  <si>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</si>
  <si>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</si>
  <si>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</si>
  <si>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</si>
  <si>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</si>
  <si>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</si>
  <si>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</si>
  <si>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</si>
  <si>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</si>
  <si>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</si>
  <si>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</si>
  <si>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</si>
  <si>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</si>
  <si>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</si>
  <si>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</si>
  <si>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</si>
  <si>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</si>
  <si>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</si>
  <si>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</si>
  <si>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</si>
  <si>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</si>
  <si>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</si>
  <si>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</si>
  <si>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中城村</t>
  </si>
  <si>
    <t>法非適用</t>
  </si>
  <si>
    <t>下水道事業</t>
  </si>
  <si>
    <t>公共下水道</t>
  </si>
  <si>
    <t>Cb2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</si>
  <si>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</si>
  <si>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</si>
  <si>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</si>
  <si>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</si>
  <si>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</si>
  <si>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</si>
  <si>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</si>
  <si>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</si>
  <si>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</si>
  <si>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</si>
  <si>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</si>
  <si>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</si>
  <si>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</si>
  <si>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</si>
  <si>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 収益的収支比率とは、単年度の収支が100％未満の場合、赤字であることを示しています。
　本村においては、R4年度で45.23％と依然低い数値を示しており赤字の状況にあります。また、本村は全国と比較して下水道使用料金が低い状況にあります。今後は令和6年度に料金改定をおこない、その後は5年おきに経営状況を検証し料金改定をおこなうことで経営改善に取り組む必要があります。
④. 企業債残高対事業規模比率とは、下水道料金収入に対する企業債残高の割合であり企業債残高の規模を表す指標となっています。
　本村の下水道事業は整備途中であり企業債残高が高く、類似団体の平均値を上回ってる状況ですが、下水道整備完了に努める必要があります。
⑤. 経費回収率とは、使用料で回収すべき経費を、どの程度使用料で賄えてるかを表した指標です。
　本村においては、下水道接続率も下水道使用料収入も類似団体平均値よりも低い状況にあります。
⑥. 汚水処理原価とは、有収水量１㎥あたりの汚水処理に要した費用を表した指標です。
　本村は類似団体平均値と同程度となっています。
⑦汚水処理場等の施設を保有していません。
⑧. 水洗化率とは、下水道処理区域内人口のうち、実際に下水道を使用している人口を表す指標です。
　本村の水洗化率は向上しているものの類似団体平均値と比較して、水洗化率が低いことから啓蒙活動に努める必要があります。 </t>
    <rPh sb="111" eb="112">
      <t>ヒク</t>
    </rPh>
    <rPh sb="113" eb="115">
      <t>ジョウキョウ</t>
    </rPh>
    <rPh sb="121" eb="123">
      <t>コンゴ</t>
    </rPh>
    <rPh sb="124" eb="126">
      <t>レイワ</t>
    </rPh>
    <rPh sb="127" eb="129">
      <t>ネンド</t>
    </rPh>
    <rPh sb="142" eb="143">
      <t>ゴ</t>
    </rPh>
    <rPh sb="145" eb="146">
      <t>ネン</t>
    </rPh>
    <rPh sb="149" eb="151">
      <t>ケイエイ</t>
    </rPh>
    <rPh sb="151" eb="153">
      <t>ジョウキョウ</t>
    </rPh>
    <rPh sb="154" eb="156">
      <t>ケンショウ</t>
    </rPh>
    <rPh sb="157" eb="159">
      <t>リョウキン</t>
    </rPh>
    <rPh sb="159" eb="161">
      <t>カイテイ</t>
    </rPh>
    <rPh sb="169" eb="171">
      <t>ケイエイ</t>
    </rPh>
    <rPh sb="171" eb="173">
      <t>カイゼン</t>
    </rPh>
    <rPh sb="174" eb="175">
      <t>ト</t>
    </rPh>
    <rPh sb="176" eb="177">
      <t>ク</t>
    </rPh>
    <rPh sb="178" eb="180">
      <t>ヒツヨウ</t>
    </rPh>
    <rPh sb="289" eb="291">
      <t>ジョウキョウ</t>
    </rPh>
    <rPh sb="475" eb="477">
      <t>オスイ</t>
    </rPh>
    <rPh sb="477" eb="480">
      <t>ショリジョウ</t>
    </rPh>
    <rPh sb="480" eb="481">
      <t>トウ</t>
    </rPh>
    <rPh sb="482" eb="484">
      <t>シセツ</t>
    </rPh>
    <rPh sb="485" eb="487">
      <t>ホユウ</t>
    </rPh>
    <phoneticPr fontId="4"/>
  </si>
  <si>
    <t>・本村は平成８年度より下水道事業に着手しており、下水道整備を鋭意行っている時期です。現在、経年による老朽化が見られる地区はありませんが、将来的な管渠等の改築の必要性を推測し、更新コストの平準化、及び管渠等を効率的に改築を目的として平成30年3月に下水道ストックマネジメント計画（幹線）を策定しました。今後は枝線を含めて計画更新し、（下水道整備と併せて）老朽化対策を行っていく必要があります。</t>
    <rPh sb="97" eb="98">
      <t>オヨ</t>
    </rPh>
    <rPh sb="110" eb="112">
      <t>モクテキ</t>
    </rPh>
    <rPh sb="115" eb="117">
      <t>ヘイセイ</t>
    </rPh>
    <rPh sb="139" eb="141">
      <t>カンセン</t>
    </rPh>
    <rPh sb="153" eb="155">
      <t>エダセン</t>
    </rPh>
    <rPh sb="156" eb="157">
      <t>フク</t>
    </rPh>
    <rPh sb="159" eb="161">
      <t>ケイカク</t>
    </rPh>
    <rPh sb="161" eb="163">
      <t>コウシン</t>
    </rPh>
    <rPh sb="187" eb="189">
      <t>ヒツヨウ</t>
    </rPh>
    <phoneticPr fontId="4"/>
  </si>
  <si>
    <t>・公共下水道事業は、地方財政法上の公営企業とされており、独立採算性を原則としています。本村においては市街化区域の人口増加に伴い下水道使用料からの収入が増加傾向にありますが、未だ汚水処理費の全てを下水道使用料で賄いきれず、一般会計からの繰入金により補填している状況にあります。そのため、水洗化率向上のための取組みを行うとともに、定期的に下水道使用料体系の見直しを行います。また、中長期の安定的な経営をおこなうため、令和2年3月に経営戦略の策定しましたが随時、経営状況にあわせた計画更新をおこないます。また今後は、広域的に近隣市町村との連携、情報共有をおこない経営状況改善に向けた取り組みを推し進める必要があります。</t>
    <rPh sb="72" eb="74">
      <t>シュウニュウ</t>
    </rPh>
    <rPh sb="152" eb="154">
      <t>トリク</t>
    </rPh>
    <rPh sb="156" eb="157">
      <t>オコ</t>
    </rPh>
    <rPh sb="163" eb="166">
      <t>テイキテキ</t>
    </rPh>
    <rPh sb="180" eb="181">
      <t>オコ</t>
    </rPh>
    <rPh sb="188" eb="191">
      <t>チュウチョウキ</t>
    </rPh>
    <rPh sb="192" eb="195">
      <t>アンテイテキ</t>
    </rPh>
    <rPh sb="206" eb="208">
      <t>レイワ</t>
    </rPh>
    <rPh sb="209" eb="210">
      <t>ネン</t>
    </rPh>
    <rPh sb="211" eb="212">
      <t>ガツ</t>
    </rPh>
    <rPh sb="225" eb="227">
      <t>ズイジ</t>
    </rPh>
    <rPh sb="228" eb="230">
      <t>ケイエイ</t>
    </rPh>
    <rPh sb="230" eb="232">
      <t>ジョウキョウ</t>
    </rPh>
    <rPh sb="237" eb="239">
      <t>ケイカク</t>
    </rPh>
    <rPh sb="239" eb="241">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</si>
</sst>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5D-4093-BB5C-71126D4C512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c:v>
                </c:pt>
                <c:pt idx="1">
                  <c:v>0.34</c:v>
                </c:pt>
                <c:pt idx="2">
                  <c:v>0.04</c:v>
                </c:pt>
                <c:pt idx="3">
                  <c:v>0.06</c:v>
                </c:pt>
                <c:pt idx="4">
                  <c:v>0.01</c:v>
                </c:pt>
              </c:numCache>
            </c:numRef>
          </c:val>
          <c:smooth val="0"/>
          <c:extLst>
            <c:ext xmlns:c16="http://schemas.microsoft.com/office/drawing/2014/chart" uri="{C3380CC4-5D6E-409C-BE32-E72D297353CC}">
              <c16:uniqueId val="{00000001-F25D-4093-BB5C-71126D4C512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49-4B67-A3B8-B27BE1CA4E8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49.98</c:v>
                </c:pt>
                <c:pt idx="1">
                  <c:v>50.06</c:v>
                </c:pt>
                <c:pt idx="2">
                  <c:v>46.3</c:v>
                </c:pt>
                <c:pt idx="3">
                  <c:v>47.23</c:v>
                </c:pt>
                <c:pt idx="4">
                  <c:v>54.22</c:v>
                </c:pt>
              </c:numCache>
            </c:numRef>
          </c:val>
          <c:smooth val="0"/>
          <c:extLst>
            <c:ext xmlns:c16="http://schemas.microsoft.com/office/drawing/2014/chart" uri="{C3380CC4-5D6E-409C-BE32-E72D297353CC}">
              <c16:uniqueId val="{00000001-0549-4B67-A3B8-B27BE1CA4E8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52.36</c:v>
                </c:pt>
                <c:pt idx="1">
                  <c:v>56.62</c:v>
                </c:pt>
                <c:pt idx="2">
                  <c:v>59.88</c:v>
                </c:pt>
                <c:pt idx="3">
                  <c:v>66.599999999999994</c:v>
                </c:pt>
                <c:pt idx="4">
                  <c:v>67.58</c:v>
                </c:pt>
              </c:numCache>
            </c:numRef>
          </c:val>
          <c:extLst>
            <c:ext xmlns:c16="http://schemas.microsoft.com/office/drawing/2014/chart" uri="{C3380CC4-5D6E-409C-BE32-E72D297353CC}">
              <c16:uniqueId val="{00000000-E120-4DCB-8D9A-4ED58C11947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87.09</c:v>
                </c:pt>
                <c:pt idx="1">
                  <c:v>85.79</c:v>
                </c:pt>
                <c:pt idx="2">
                  <c:v>85.01</c:v>
                </c:pt>
                <c:pt idx="3">
                  <c:v>85.55</c:v>
                </c:pt>
                <c:pt idx="4">
                  <c:v>85.22</c:v>
                </c:pt>
              </c:numCache>
            </c:numRef>
          </c:val>
          <c:smooth val="0"/>
          <c:extLst>
            <c:ext xmlns:c16="http://schemas.microsoft.com/office/drawing/2014/chart" uri="{C3380CC4-5D6E-409C-BE32-E72D297353CC}">
              <c16:uniqueId val="{00000001-E120-4DCB-8D9A-4ED58C11947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43.83</c:v>
                </c:pt>
                <c:pt idx="1">
                  <c:v>42.87</c:v>
                </c:pt>
                <c:pt idx="2">
                  <c:v>46.93</c:v>
                </c:pt>
                <c:pt idx="3">
                  <c:v>46.7</c:v>
                </c:pt>
                <c:pt idx="4">
                  <c:v>45.23</c:v>
                </c:pt>
              </c:numCache>
            </c:numRef>
          </c:val>
          <c:extLst>
            <c:ext xmlns:c16="http://schemas.microsoft.com/office/drawing/2014/chart" uri="{C3380CC4-5D6E-409C-BE32-E72D297353CC}">
              <c16:uniqueId val="{00000000-4A92-45DC-BC5D-53BF49AA48A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92-45DC-BC5D-53BF49AA48A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64-476A-B4C5-9D6B9467E04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64-476A-B4C5-9D6B9467E04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CD-4DE4-83C8-C43FD787217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CD-4DE4-83C8-C43FD787217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BF-4950-9C90-892D5E6D663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BF-4950-9C90-892D5E6D663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12-41EB-87CD-4A720BF6D6C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12-41EB-87CD-4A720BF6D6C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4606.92</c:v>
                </c:pt>
                <c:pt idx="1">
                  <c:v>3892.31</c:v>
                </c:pt>
                <c:pt idx="2">
                  <c:v>3373.62</c:v>
                </c:pt>
                <c:pt idx="3">
                  <c:v>2831.08</c:v>
                </c:pt>
                <c:pt idx="4">
                  <c:v>3116.12</c:v>
                </c:pt>
              </c:numCache>
            </c:numRef>
          </c:val>
          <c:extLst>
            <c:ext xmlns:c16="http://schemas.microsoft.com/office/drawing/2014/chart" uri="{C3380CC4-5D6E-409C-BE32-E72D297353CC}">
              <c16:uniqueId val="{00000000-CD64-4933-B423-92089F4F13F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948.07</c:v>
                </c:pt>
                <c:pt idx="1">
                  <c:v>1105.9100000000001</c:v>
                </c:pt>
                <c:pt idx="2">
                  <c:v>1303.55</c:v>
                </c:pt>
                <c:pt idx="3">
                  <c:v>1172.21</c:v>
                </c:pt>
                <c:pt idx="4">
                  <c:v>1122.71</c:v>
                </c:pt>
              </c:numCache>
            </c:numRef>
          </c:val>
          <c:smooth val="0"/>
          <c:extLst>
            <c:ext xmlns:c16="http://schemas.microsoft.com/office/drawing/2014/chart" uri="{C3380CC4-5D6E-409C-BE32-E72D297353CC}">
              <c16:uniqueId val="{00000001-CD64-4933-B423-92089F4F13F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50.85</c:v>
                </c:pt>
                <c:pt idx="1">
                  <c:v>51.2</c:v>
                </c:pt>
                <c:pt idx="2">
                  <c:v>50.42</c:v>
                </c:pt>
                <c:pt idx="3">
                  <c:v>50.09</c:v>
                </c:pt>
                <c:pt idx="4">
                  <c:v>45.38</c:v>
                </c:pt>
              </c:numCache>
            </c:numRef>
          </c:val>
          <c:extLst>
            <c:ext xmlns:c16="http://schemas.microsoft.com/office/drawing/2014/chart" uri="{C3380CC4-5D6E-409C-BE32-E72D297353CC}">
              <c16:uniqueId val="{00000000-2982-4B55-9026-0E4FDCDDF27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83.31</c:v>
                </c:pt>
                <c:pt idx="1">
                  <c:v>76.319999999999993</c:v>
                </c:pt>
                <c:pt idx="2">
                  <c:v>78.510000000000005</c:v>
                </c:pt>
                <c:pt idx="3">
                  <c:v>79.55</c:v>
                </c:pt>
                <c:pt idx="4">
                  <c:v>76.87</c:v>
                </c:pt>
              </c:numCache>
            </c:numRef>
          </c:val>
          <c:smooth val="0"/>
          <c:extLst>
            <c:ext xmlns:c16="http://schemas.microsoft.com/office/drawing/2014/chart" uri="{C3380CC4-5D6E-409C-BE32-E72D297353CC}">
              <c16:uniqueId val="{00000001-2982-4B55-9026-0E4FDCDDF27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6297-49C9-AA76-DB0E1F497C4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160.62</c:v>
                </c:pt>
                <c:pt idx="1">
                  <c:v>171.08</c:v>
                </c:pt>
                <c:pt idx="2">
                  <c:v>160.44999999999999</c:v>
                </c:pt>
                <c:pt idx="3">
                  <c:v>161.13</c:v>
                </c:pt>
                <c:pt idx="4">
                  <c:v>161.19999999999999</c:v>
                </c:pt>
              </c:numCache>
            </c:numRef>
          </c:val>
          <c:smooth val="0"/>
          <c:extLst>
            <c:ext xmlns:c16="http://schemas.microsoft.com/office/drawing/2014/chart" uri="{C3380CC4-5D6E-409C-BE32-E72D297353CC}">
              <c16:uniqueId val="{00000001-6297-49C9-AA76-DB0E1F497C4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13" zoomScale="130" zoomScaleNormal="130" workbookViewId="0">
      <selection activeCell="BJ58" sqref="BJ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沖縄県　中城村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Cb2</v>
      </c>
      <c r="X8" s="65"/>
      <c r="Y8" s="65"/>
      <c r="Z8" s="65"/>
      <c r="AA8" s="65"/>
      <c r="AB8" s="65"/>
      <c r="AC8" s="65"/>
      <c r="AD8" s="66" t="str">
        <f>データ!$M$6</f>
        <v>非設置</v>
      </c>
      <c r="AE8" s="66"/>
      <c r="AF8" s="66"/>
      <c r="AG8" s="66"/>
      <c r="AH8" s="66"/>
      <c r="AI8" s="66"/>
      <c r="AJ8" s="66"/>
      <c r="AK8" s="3"/>
      <c r="AL8" s="45">
        <f>データ!S6</f>
        <v>22409</v>
      </c>
      <c r="AM8" s="45"/>
      <c r="AN8" s="45"/>
      <c r="AO8" s="45"/>
      <c r="AP8" s="45"/>
      <c r="AQ8" s="45"/>
      <c r="AR8" s="45"/>
      <c r="AS8" s="45"/>
      <c r="AT8" s="46">
        <f>データ!T6</f>
        <v>15.53</v>
      </c>
      <c r="AU8" s="46"/>
      <c r="AV8" s="46"/>
      <c r="AW8" s="46"/>
      <c r="AX8" s="46"/>
      <c r="AY8" s="46"/>
      <c r="AZ8" s="46"/>
      <c r="BA8" s="46"/>
      <c r="BB8" s="46">
        <f>データ!U6</f>
        <v>1442.95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63.73</v>
      </c>
      <c r="Q10" s="46"/>
      <c r="R10" s="46"/>
      <c r="S10" s="46"/>
      <c r="T10" s="46"/>
      <c r="U10" s="46"/>
      <c r="V10" s="46"/>
      <c r="W10" s="46">
        <f>データ!Q6</f>
        <v>100</v>
      </c>
      <c r="X10" s="46"/>
      <c r="Y10" s="46"/>
      <c r="Z10" s="46"/>
      <c r="AA10" s="46"/>
      <c r="AB10" s="46"/>
      <c r="AC10" s="46"/>
      <c r="AD10" s="45">
        <f>データ!R6</f>
        <v>1220</v>
      </c>
      <c r="AE10" s="45"/>
      <c r="AF10" s="45"/>
      <c r="AG10" s="45"/>
      <c r="AH10" s="45"/>
      <c r="AI10" s="45"/>
      <c r="AJ10" s="45"/>
      <c r="AK10" s="2"/>
      <c r="AL10" s="45">
        <f>データ!V6</f>
        <v>14245</v>
      </c>
      <c r="AM10" s="45"/>
      <c r="AN10" s="45"/>
      <c r="AO10" s="45"/>
      <c r="AP10" s="45"/>
      <c r="AQ10" s="45"/>
      <c r="AR10" s="45"/>
      <c r="AS10" s="45"/>
      <c r="AT10" s="46">
        <f>データ!W6</f>
        <v>2.0499999999999998</v>
      </c>
      <c r="AU10" s="46"/>
      <c r="AV10" s="46"/>
      <c r="AW10" s="46"/>
      <c r="AX10" s="46"/>
      <c r="AY10" s="46"/>
      <c r="AZ10" s="46"/>
      <c r="BA10" s="46"/>
      <c r="BB10" s="46">
        <f>データ!X6</f>
        <v>6948.78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【652.82】</v>
      </c>
      <c r="I86" s="12" t="str">
        <f>データ!CA6</f>
        <v>【97.61】</v>
      </c>
      <c r="J86" s="12" t="str">
        <f>データ!CL6</f>
        <v>【138.29】</v>
      </c>
      <c r="K86" s="12" t="str">
        <f>データ!CW6</f>
        <v>【59.10】</v>
      </c>
      <c r="L86" s="12" t="str">
        <f>データ!DH6</f>
        <v>【95.82】</v>
      </c>
      <c r="M86" s="12" t="s">
        <v>43</v>
      </c>
      <c r="N86" s="12" t="s">
        <v>43</v>
      </c>
      <c r="O86" s="12" t="str">
        <f>データ!EO6</f>
        <v>【0.23】</v>
      </c>
    </row>
  </sheetData>
  <sheetProtection algorithmName="SHA-512" hashValue="8TfizpznlsPgZV9Kdxqhaj/ZXTebByybKuAxkgBc0pOrbkZgELDF7AK2jx3oO1TLA8WqoW1ZNKDXbrOAiFz2Ag==" saltValue="MSKBrjsWO6H6tOsChSQ7R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473286</v>
      </c>
      <c r="D6" s="19">
        <f t="shared" si="3"/>
        <v>47</v>
      </c>
      <c r="E6" s="19">
        <f t="shared" si="3"/>
        <v>17</v>
      </c>
      <c r="F6" s="19">
        <f t="shared" si="3"/>
        <v>1</v>
      </c>
      <c r="G6" s="19">
        <f t="shared" si="3"/>
        <v>0</v>
      </c>
      <c r="H6" s="19" t="str">
        <f t="shared" si="3"/>
        <v>沖縄県　中城村</v>
      </c>
      <c r="I6" s="19" t="str">
        <f t="shared" si="3"/>
        <v>法非適用</v>
      </c>
      <c r="J6" s="19" t="str">
        <f t="shared" si="3"/>
        <v>下水道事業</v>
      </c>
      <c r="K6" s="19" t="str">
        <f t="shared" si="3"/>
        <v>公共下水道</v>
      </c>
      <c r="L6" s="19" t="str">
        <f t="shared" si="3"/>
        <v>Cb2</v>
      </c>
      <c r="M6" s="19" t="str">
        <f t="shared" si="3"/>
        <v>非設置</v>
      </c>
      <c r="N6" s="20" t="str">
        <f t="shared" si="3"/>
        <v>-</v>
      </c>
      <c r="O6" s="20" t="str">
        <f t="shared" si="3"/>
        <v>該当数値なし</v>
      </c>
      <c r="P6" s="20">
        <f t="shared" si="3"/>
        <v>63.73</v>
      </c>
      <c r="Q6" s="20">
        <f t="shared" si="3"/>
        <v>100</v>
      </c>
      <c r="R6" s="20">
        <f t="shared" si="3"/>
        <v>1220</v>
      </c>
      <c r="S6" s="20">
        <f t="shared" si="3"/>
        <v>22409</v>
      </c>
      <c r="T6" s="20">
        <f t="shared" si="3"/>
        <v>15.53</v>
      </c>
      <c r="U6" s="20">
        <f t="shared" si="3"/>
        <v>1442.95</v>
      </c>
      <c r="V6" s="20">
        <f t="shared" si="3"/>
        <v>14245</v>
      </c>
      <c r="W6" s="20">
        <f t="shared" si="3"/>
        <v>2.0499999999999998</v>
      </c>
      <c r="X6" s="20">
        <f t="shared" si="3"/>
        <v>6948.78</v>
      </c>
      <c r="Y6" s="21">
        <f>IF(Y7="",NA(),Y7)</f>
        <v>43.83</v>
      </c>
      <c r="Z6" s="21">
        <f t="shared" ref="Z6:AH6" si="4">IF(Z7="",NA(),Z7)</f>
        <v>42.87</v>
      </c>
      <c r="AA6" s="21">
        <f t="shared" si="4"/>
        <v>46.93</v>
      </c>
      <c r="AB6" s="21">
        <f t="shared" si="4"/>
        <v>46.7</v>
      </c>
      <c r="AC6" s="21">
        <f t="shared" si="4"/>
        <v>45.23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4606.92</v>
      </c>
      <c r="BG6" s="21">
        <f t="shared" ref="BG6:BO6" si="7">IF(BG7="",NA(),BG7)</f>
        <v>3892.31</v>
      </c>
      <c r="BH6" s="21">
        <f t="shared" si="7"/>
        <v>3373.62</v>
      </c>
      <c r="BI6" s="21">
        <f t="shared" si="7"/>
        <v>2831.08</v>
      </c>
      <c r="BJ6" s="21">
        <f t="shared" si="7"/>
        <v>3116.12</v>
      </c>
      <c r="BK6" s="21">
        <f t="shared" si="7"/>
        <v>948.07</v>
      </c>
      <c r="BL6" s="21">
        <f t="shared" si="7"/>
        <v>1105.9100000000001</v>
      </c>
      <c r="BM6" s="21">
        <f t="shared" si="7"/>
        <v>1303.55</v>
      </c>
      <c r="BN6" s="21">
        <f t="shared" si="7"/>
        <v>1172.21</v>
      </c>
      <c r="BO6" s="21">
        <f t="shared" si="7"/>
        <v>1122.71</v>
      </c>
      <c r="BP6" s="20" t="str">
        <f>IF(BP7="","",IF(BP7="-","【-】","【"&amp;SUBSTITUTE(TEXT(BP7,"#,##0.00"),"-","△")&amp;"】"))</f>
        <v>【652.82】</v>
      </c>
      <c r="BQ6" s="21">
        <f>IF(BQ7="",NA(),BQ7)</f>
        <v>50.85</v>
      </c>
      <c r="BR6" s="21">
        <f t="shared" ref="BR6:BZ6" si="8">IF(BR7="",NA(),BR7)</f>
        <v>51.2</v>
      </c>
      <c r="BS6" s="21">
        <f t="shared" si="8"/>
        <v>50.42</v>
      </c>
      <c r="BT6" s="21">
        <f t="shared" si="8"/>
        <v>50.09</v>
      </c>
      <c r="BU6" s="21">
        <f t="shared" si="8"/>
        <v>45.38</v>
      </c>
      <c r="BV6" s="21">
        <f t="shared" si="8"/>
        <v>83.31</v>
      </c>
      <c r="BW6" s="21">
        <f t="shared" si="8"/>
        <v>76.319999999999993</v>
      </c>
      <c r="BX6" s="21">
        <f t="shared" si="8"/>
        <v>78.510000000000005</v>
      </c>
      <c r="BY6" s="21">
        <f t="shared" si="8"/>
        <v>79.55</v>
      </c>
      <c r="BZ6" s="21">
        <f t="shared" si="8"/>
        <v>76.87</v>
      </c>
      <c r="CA6" s="20" t="str">
        <f>IF(CA7="","",IF(CA7="-","【-】","【"&amp;SUBSTITUTE(TEXT(CA7,"#,##0.00"),"-","△")&amp;"】"))</f>
        <v>【97.61】</v>
      </c>
      <c r="CB6" s="21">
        <f>IF(CB7="",NA(),CB7)</f>
        <v>150</v>
      </c>
      <c r="CC6" s="21">
        <f t="shared" ref="CC6:CK6" si="9">IF(CC7="",NA(),CC7)</f>
        <v>150</v>
      </c>
      <c r="CD6" s="21">
        <f t="shared" si="9"/>
        <v>150</v>
      </c>
      <c r="CE6" s="21">
        <f t="shared" si="9"/>
        <v>150</v>
      </c>
      <c r="CF6" s="21">
        <f t="shared" si="9"/>
        <v>150</v>
      </c>
      <c r="CG6" s="21">
        <f t="shared" si="9"/>
        <v>160.62</v>
      </c>
      <c r="CH6" s="21">
        <f t="shared" si="9"/>
        <v>171.08</v>
      </c>
      <c r="CI6" s="21">
        <f t="shared" si="9"/>
        <v>160.44999999999999</v>
      </c>
      <c r="CJ6" s="21">
        <f t="shared" si="9"/>
        <v>161.13</v>
      </c>
      <c r="CK6" s="21">
        <f t="shared" si="9"/>
        <v>161.19999999999999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49.98</v>
      </c>
      <c r="CS6" s="21">
        <f t="shared" si="10"/>
        <v>50.06</v>
      </c>
      <c r="CT6" s="21">
        <f t="shared" si="10"/>
        <v>46.3</v>
      </c>
      <c r="CU6" s="21">
        <f t="shared" si="10"/>
        <v>47.23</v>
      </c>
      <c r="CV6" s="21">
        <f t="shared" si="10"/>
        <v>54.22</v>
      </c>
      <c r="CW6" s="20" t="str">
        <f>IF(CW7="","",IF(CW7="-","【-】","【"&amp;SUBSTITUTE(TEXT(CW7,"#,##0.00"),"-","△")&amp;"】"))</f>
        <v>【59.10】</v>
      </c>
      <c r="CX6" s="21">
        <f>IF(CX7="",NA(),CX7)</f>
        <v>52.36</v>
      </c>
      <c r="CY6" s="21">
        <f t="shared" ref="CY6:DG6" si="11">IF(CY7="",NA(),CY7)</f>
        <v>56.62</v>
      </c>
      <c r="CZ6" s="21">
        <f t="shared" si="11"/>
        <v>59.88</v>
      </c>
      <c r="DA6" s="21">
        <f t="shared" si="11"/>
        <v>66.599999999999994</v>
      </c>
      <c r="DB6" s="21">
        <f t="shared" si="11"/>
        <v>67.58</v>
      </c>
      <c r="DC6" s="21">
        <f t="shared" si="11"/>
        <v>87.09</v>
      </c>
      <c r="DD6" s="21">
        <f t="shared" si="11"/>
        <v>85.79</v>
      </c>
      <c r="DE6" s="21">
        <f t="shared" si="11"/>
        <v>85.01</v>
      </c>
      <c r="DF6" s="21">
        <f t="shared" si="11"/>
        <v>85.55</v>
      </c>
      <c r="DG6" s="21">
        <f t="shared" si="11"/>
        <v>85.22</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0.2</v>
      </c>
      <c r="EK6" s="21">
        <f t="shared" si="14"/>
        <v>0.34</v>
      </c>
      <c r="EL6" s="21">
        <f t="shared" si="14"/>
        <v>0.04</v>
      </c>
      <c r="EM6" s="21">
        <f t="shared" si="14"/>
        <v>0.06</v>
      </c>
      <c r="EN6" s="21">
        <f t="shared" si="14"/>
        <v>0.01</v>
      </c>
      <c r="EO6" s="20" t="str">
        <f>IF(EO7="","",IF(EO7="-","【-】","【"&amp;SUBSTITUTE(TEXT(EO7,"#,##0.00"),"-","△")&amp;"】"))</f>
        <v>【0.23】</v>
      </c>
    </row>
    <row r="7" spans="1:145" s="22" customFormat="1" x14ac:dyDescent="0.15">
      <c r="A7" s="14"/>
      <c r="B7" s="23">
        <v>2022</v>
      </c>
      <c r="C7" s="23">
        <v>473286</v>
      </c>
      <c r="D7" s="23">
        <v>47</v>
      </c>
      <c r="E7" s="23">
        <v>17</v>
      </c>
      <c r="F7" s="23">
        <v>1</v>
      </c>
      <c r="G7" s="23">
        <v>0</v>
      </c>
      <c r="H7" s="23" t="s">
        <v>98</v>
      </c>
      <c r="I7" s="23" t="s">
        <v>99</v>
      </c>
      <c r="J7" s="23" t="s">
        <v>100</v>
      </c>
      <c r="K7" s="23" t="s">
        <v>101</v>
      </c>
      <c r="L7" s="23" t="s">
        <v>102</v>
      </c>
      <c r="M7" s="23" t="s">
        <v>103</v>
      </c>
      <c r="N7" s="24" t="s">
        <v>104</v>
      </c>
      <c r="O7" s="24" t="s">
        <v>105</v>
      </c>
      <c r="P7" s="24">
        <v>63.73</v>
      </c>
      <c r="Q7" s="24">
        <v>100</v>
      </c>
      <c r="R7" s="24">
        <v>1220</v>
      </c>
      <c r="S7" s="24">
        <v>22409</v>
      </c>
      <c r="T7" s="24">
        <v>15.53</v>
      </c>
      <c r="U7" s="24">
        <v>1442.95</v>
      </c>
      <c r="V7" s="24">
        <v>14245</v>
      </c>
      <c r="W7" s="24">
        <v>2.0499999999999998</v>
      </c>
      <c r="X7" s="24">
        <v>6948.78</v>
      </c>
      <c r="Y7" s="24">
        <v>43.83</v>
      </c>
      <c r="Z7" s="24">
        <v>42.87</v>
      </c>
      <c r="AA7" s="24">
        <v>46.93</v>
      </c>
      <c r="AB7" s="24">
        <v>46.7</v>
      </c>
      <c r="AC7" s="24">
        <v>45.23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4606.92</v>
      </c>
      <c r="BG7" s="24">
        <v>3892.31</v>
      </c>
      <c r="BH7" s="24">
        <v>3373.62</v>
      </c>
      <c r="BI7" s="24">
        <v>2831.08</v>
      </c>
      <c r="BJ7" s="24">
        <v>3116.12</v>
      </c>
      <c r="BK7" s="24">
        <v>948.07</v>
      </c>
      <c r="BL7" s="24">
        <v>1105.9100000000001</v>
      </c>
      <c r="BM7" s="24">
        <v>1303.55</v>
      </c>
      <c r="BN7" s="24">
        <v>1172.21</v>
      </c>
      <c r="BO7" s="24">
        <v>1122.71</v>
      </c>
      <c r="BP7" s="24">
        <v>652.82000000000005</v>
      </c>
      <c r="BQ7" s="24">
        <v>50.85</v>
      </c>
      <c r="BR7" s="24">
        <v>51.2</v>
      </c>
      <c r="BS7" s="24">
        <v>50.42</v>
      </c>
      <c r="BT7" s="24">
        <v>50.09</v>
      </c>
      <c r="BU7" s="24">
        <v>45.38</v>
      </c>
      <c r="BV7" s="24">
        <v>83.31</v>
      </c>
      <c r="BW7" s="24">
        <v>76.319999999999993</v>
      </c>
      <c r="BX7" s="24">
        <v>78.510000000000005</v>
      </c>
      <c r="BY7" s="24">
        <v>79.55</v>
      </c>
      <c r="BZ7" s="24">
        <v>76.87</v>
      </c>
      <c r="CA7" s="24">
        <v>97.61</v>
      </c>
      <c r="CB7" s="24">
        <v>150</v>
      </c>
      <c r="CC7" s="24">
        <v>150</v>
      </c>
      <c r="CD7" s="24">
        <v>150</v>
      </c>
      <c r="CE7" s="24">
        <v>150</v>
      </c>
      <c r="CF7" s="24">
        <v>150</v>
      </c>
      <c r="CG7" s="24">
        <v>160.62</v>
      </c>
      <c r="CH7" s="24">
        <v>171.08</v>
      </c>
      <c r="CI7" s="24">
        <v>160.44999999999999</v>
      </c>
      <c r="CJ7" s="24">
        <v>161.13</v>
      </c>
      <c r="CK7" s="24">
        <v>161.19999999999999</v>
      </c>
      <c r="CL7" s="24">
        <v>138.29</v>
      </c>
      <c r="CM7" s="24" t="s">
        <v>104</v>
      </c>
      <c r="CN7" s="24" t="s">
        <v>104</v>
      </c>
      <c r="CO7" s="24" t="s">
        <v>104</v>
      </c>
      <c r="CP7" s="24" t="s">
        <v>104</v>
      </c>
      <c r="CQ7" s="24" t="s">
        <v>104</v>
      </c>
      <c r="CR7" s="24">
        <v>49.98</v>
      </c>
      <c r="CS7" s="24">
        <v>50.06</v>
      </c>
      <c r="CT7" s="24">
        <v>46.3</v>
      </c>
      <c r="CU7" s="24">
        <v>47.23</v>
      </c>
      <c r="CV7" s="24">
        <v>54.22</v>
      </c>
      <c r="CW7" s="24">
        <v>59.1</v>
      </c>
      <c r="CX7" s="24">
        <v>52.36</v>
      </c>
      <c r="CY7" s="24">
        <v>56.62</v>
      </c>
      <c r="CZ7" s="24">
        <v>59.88</v>
      </c>
      <c r="DA7" s="24">
        <v>66.599999999999994</v>
      </c>
      <c r="DB7" s="24">
        <v>67.58</v>
      </c>
      <c r="DC7" s="24">
        <v>87.09</v>
      </c>
      <c r="DD7" s="24">
        <v>85.79</v>
      </c>
      <c r="DE7" s="24">
        <v>85.01</v>
      </c>
      <c r="DF7" s="24">
        <v>85.55</v>
      </c>
      <c r="DG7" s="24">
        <v>85.22</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0.2</v>
      </c>
      <c r="EK7" s="24">
        <v>0.34</v>
      </c>
      <c r="EL7" s="24">
        <v>0.04</v>
      </c>
      <c r="EM7" s="24">
        <v>0.06</v>
      </c>
      <c r="EN7" s="24">
        <v>0.01</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2024-01-16T23:52:08Z</cp:lastPrinted>
  <dcterms:created xsi:type="dcterms:W3CDTF">2023-12-12T02:48:20Z</dcterms:created>
  <dcterms:modified xsi:type="dcterms:W3CDTF">2024-01-17T06:53:43Z</dcterms:modified>
  <cp:category/>
</cp:coreProperties>
</file>