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24 北中城村（　）\水道事業（0206）\"/>
    </mc:Choice>
  </mc:AlternateContent>
  <workbookProtection workbookAlgorithmName="SHA-512" workbookHashValue="tfObtsDBLZv779RGPOpKet5OS3pA9O2NIlGRC4qHPtHq3Q/HddjFl+7VeSSVypvwyRWKa1SD91y11+BB40gQKw==" workbookSaltValue="EdSEPXSLMKCAAn9XhtuFcw=="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P6" i="5"/>
  <c r="P10" i="4" s="1"/>
  <c r="O6" i="5"/>
  <c r="I10" i="4" s="1"/>
  <c r="N6" i="5"/>
  <c r="B10" i="4" s="1"/>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BB10" i="4"/>
  <c r="W10" i="4"/>
  <c r="BB8" i="4"/>
  <c r="AT8" i="4"/>
  <c r="W8" i="4"/>
  <c r="P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<sst xmlns="http://schemas.openxmlformats.org/spreadsheetml/2006/main" count="228" uniqueCount="113">
  <si>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</si>
  <si>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</si>
  <si>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</si>
  <si>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</si>
  <si>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</si>
  <si>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</si>
  <si>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</si>
  <si>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</si>
  <si>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</si>
  <si>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</si>
  <si>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</si>
  <si>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</si>
  <si>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</si>
  <si>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</si>
  <si>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</si>
  <si>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</si>
  <si>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</si>
  <si>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</si>
  <si>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</si>
  <si>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</si>
  <si>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</si>
  <si>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</si>
  <si>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</si>
  <si>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</si>
  <si>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</si>
  <si>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</si>
  <si>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</si>
  <si>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</si>
  <si>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</si>
  <si>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</si>
  <si>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</si>
  <si>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</si>
  <si>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</si>
  <si>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</si>
  <si>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</si>
  <si>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</si>
  <si>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</si>
  <si>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</si>
  <si>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</si>
  <si>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</si>
  <si>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</si>
  <si>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</si>
  <si>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</si>
  <si>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</si>
  <si>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</si>
  <si>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</si>
  <si>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</si>
  <si>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</si>
  <si>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</si>
  <si>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</si>
  <si>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</si>
  <si>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</si>
  <si>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</si>
  <si>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</si>
  <si>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</si>
  <si>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</si>
  <si>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</si>
  <si>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</si>
  <si>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</si>
  <si>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</si>
  <si>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</si>
  <si>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</si>
  <si>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</si>
  <si>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</si>
  <si>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</si>
  <si>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</si>
  <si>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</si>
  <si>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</si>
  <si>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</si>
  <si>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</si>
  <si>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</si>
  <si>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</si>
  <si>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</si>
  <si>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</si>
  <si>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</si>
  <si>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</si>
  <si>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</si>
  <si>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</si>
  <si>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</si>
  <si>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</si>
  <si>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</si>
  <si>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</si>
  <si>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</si>
  <si>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</si>
  <si>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</si>
  <si>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</si>
  <si>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</si>
  <si>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</si>
  <si>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</si>
  <si>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</si>
  <si>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</si>
  <si>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</si>
  <si>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北中城村</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</si>
  <si>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</si>
  <si>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</si>
  <si>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</si>
  <si>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</si>
  <si>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</si>
  <si>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</si>
  <si>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</si>
  <si>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</si>
  <si>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</si>
  <si>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</si>
  <si>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</si>
  <si>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</si>
  <si>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</si>
  <si>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</si>
  <si>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</si>
  <si>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</si>
  <si>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</si>
  <si>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①有形固定資産減価償却率：数値が年々増加しており、他団体と同様資産の老朽化が進展している。
②管路経年化率：類似団体平均値及び全国平均と比較し経年大幅に下回った数値であるが、今後は管路更新の増加が見込まれるため、計画的かつ効率的な更新に取り組む必要がある。
③管路更新率：経年低い数値を示しており、今後は管路更新の増加が見込まれるため、計画的かつ効率的な更新に取り組む必要がある。</t>
    <rPh sb="1" eb="3">
      <t>ユウケイ</t>
    </rPh>
    <rPh sb="3" eb="7">
      <t>コテイシサン</t>
    </rPh>
    <rPh sb="7" eb="9">
      <t>ゲンカ</t>
    </rPh>
    <rPh sb="9" eb="12">
      <t>ショウキャクリツ</t>
    </rPh>
    <rPh sb="13" eb="15">
      <t>スウチ</t>
    </rPh>
    <rPh sb="16" eb="18">
      <t>ネンネン</t>
    </rPh>
    <rPh sb="18" eb="20">
      <t>ゾウカ</t>
    </rPh>
    <rPh sb="25" eb="28">
      <t>タダンタイ</t>
    </rPh>
    <rPh sb="29" eb="31">
      <t>ドウヨウ</t>
    </rPh>
    <rPh sb="31" eb="33">
      <t>シサン</t>
    </rPh>
    <rPh sb="34" eb="37">
      <t>ロウキュウカ</t>
    </rPh>
    <rPh sb="38" eb="40">
      <t>シンテン</t>
    </rPh>
    <rPh sb="48" eb="50">
      <t>カンロ</t>
    </rPh>
    <rPh sb="50" eb="53">
      <t>ケイネンカ</t>
    </rPh>
    <rPh sb="53" eb="54">
      <t>リツ</t>
    </rPh>
    <rPh sb="55" eb="59">
      <t>ルイジダンタイ</t>
    </rPh>
    <rPh sb="59" eb="62">
      <t>ヘイキンチ</t>
    </rPh>
    <rPh sb="62" eb="63">
      <t>オヨ</t>
    </rPh>
    <rPh sb="64" eb="68">
      <t>ゼンコクヘイキン</t>
    </rPh>
    <rPh sb="69" eb="71">
      <t>ヒカク</t>
    </rPh>
    <rPh sb="72" eb="74">
      <t>ケイネン</t>
    </rPh>
    <rPh sb="74" eb="76">
      <t>オオハバ</t>
    </rPh>
    <rPh sb="77" eb="79">
      <t>シタマワ</t>
    </rPh>
    <rPh sb="81" eb="83">
      <t>スウチ</t>
    </rPh>
    <rPh sb="88" eb="90">
      <t>コンゴ</t>
    </rPh>
    <rPh sb="91" eb="93">
      <t>カンロ</t>
    </rPh>
    <phoneticPr fontId="4"/>
  </si>
  <si>
    <t>現在、経営の健全性・効率性については概ね確保されているが、引き続き費用削減に取り組み健全経営の維持に努める。
老朽化の状況について、今後は管路更新の増加が見込まれるため、計画的かつ効率的な更新に取り組む必要がある。</t>
    <rPh sb="0" eb="2">
      <t>ゲンザイ</t>
    </rPh>
    <rPh sb="3" eb="5">
      <t>ケイエイ</t>
    </rPh>
    <rPh sb="6" eb="9">
      <t>ケンゼンセイ</t>
    </rPh>
    <rPh sb="10" eb="13">
      <t>コウリツセイ</t>
    </rPh>
    <rPh sb="18" eb="19">
      <t>オオム</t>
    </rPh>
    <rPh sb="20" eb="22">
      <t>カクホ</t>
    </rPh>
    <rPh sb="29" eb="30">
      <t>ヒ</t>
    </rPh>
    <rPh sb="31" eb="32">
      <t>ツヅ</t>
    </rPh>
    <rPh sb="33" eb="37">
      <t>ヒヨウサクゲン</t>
    </rPh>
    <rPh sb="38" eb="39">
      <t>ト</t>
    </rPh>
    <rPh sb="40" eb="41">
      <t>ク</t>
    </rPh>
    <rPh sb="42" eb="46">
      <t>ケンゼンケイエイ</t>
    </rPh>
    <rPh sb="47" eb="49">
      <t>イジ</t>
    </rPh>
    <rPh sb="50" eb="51">
      <t>ツト</t>
    </rPh>
    <rPh sb="56" eb="59">
      <t>ロウキュウカ</t>
    </rPh>
    <rPh sb="60" eb="62">
      <t>ジョウキョウ</t>
    </rPh>
    <rPh sb="67" eb="69">
      <t>コンゴ</t>
    </rPh>
    <phoneticPr fontId="4"/>
  </si>
  <si>
    <t xml:space="preserve">①経常収支比率：数値は100％を超えているが、引き続き維持管理費等の費用削減に努める必要がある。
②累積欠損金比率：営業収益に対する累積欠損金は経年発生していない。
③流動比率：現在、短期的な債務に対する支払能力は確保されている。
④企業債残高対給水収益比率：経年低い数値を示しているが、今後は管路更新等の増加が見込まれ企業債残高の増加が想定される。
⑤料金回収率：数値は100％を超えているが、引き続き費用削減に取り組み、適切な料金水準を維持するよう努める必要がある。
⑥給水原価：数値が全国平均を上回っており、引き続き費用の効率性を検討する必要がある。
⑦施設利用率：経年高い数値を示しており、施設規模は適正に運営されている。
⑧有収率：類似団体平均値及び及び全国平均と比較して高い数値であることから、概ね安定した供給ができている。
</t>
    <rPh sb="1" eb="3">
      <t>ケイジョウ</t>
    </rPh>
    <rPh sb="3" eb="7">
      <t>シュウシヒリツ</t>
    </rPh>
    <rPh sb="8" eb="10">
      <t>スウチ</t>
    </rPh>
    <rPh sb="16" eb="17">
      <t>コ</t>
    </rPh>
    <rPh sb="23" eb="24">
      <t>ヒ</t>
    </rPh>
    <rPh sb="25" eb="26">
      <t>ツヅ</t>
    </rPh>
    <rPh sb="27" eb="33">
      <t>イジカンリヒトウ</t>
    </rPh>
    <rPh sb="34" eb="38">
      <t>ヒヨウサクゲン</t>
    </rPh>
    <rPh sb="39" eb="40">
      <t>ツト</t>
    </rPh>
    <rPh sb="42" eb="44">
      <t>ヒツヨウ</t>
    </rPh>
    <rPh sb="51" eb="53">
      <t>ルイセキ</t>
    </rPh>
    <rPh sb="53" eb="56">
      <t>ケッソンキン</t>
    </rPh>
    <rPh sb="56" eb="58">
      <t>ヒリツ</t>
    </rPh>
    <rPh sb="59" eb="63">
      <t>エイギョウシュウエキ</t>
    </rPh>
    <rPh sb="64" eb="65">
      <t>タイ</t>
    </rPh>
    <rPh sb="67" eb="69">
      <t>ルイセキ</t>
    </rPh>
    <rPh sb="69" eb="72">
      <t>ケッソンキン</t>
    </rPh>
    <rPh sb="73" eb="75">
      <t>ケイネン</t>
    </rPh>
    <rPh sb="75" eb="77">
      <t>ハッセイ</t>
    </rPh>
    <rPh sb="86" eb="88">
      <t>リュウドウ</t>
    </rPh>
    <rPh sb="88" eb="90">
      <t>ヒリツ</t>
    </rPh>
    <rPh sb="91" eb="93">
      <t>ゲンザイ</t>
    </rPh>
    <rPh sb="94" eb="97">
      <t>タンキテキ</t>
    </rPh>
    <rPh sb="98" eb="100">
      <t>サイム</t>
    </rPh>
    <rPh sb="101" eb="102">
      <t>タイ</t>
    </rPh>
    <rPh sb="104" eb="106">
      <t>シハライ</t>
    </rPh>
    <rPh sb="106" eb="108">
      <t>ノウリョク</t>
    </rPh>
    <rPh sb="109" eb="111">
      <t>カクホ</t>
    </rPh>
    <rPh sb="120" eb="125">
      <t>キギョウサイザンダカ</t>
    </rPh>
    <rPh sb="125" eb="126">
      <t>タイ</t>
    </rPh>
    <rPh sb="126" eb="128">
      <t>キュウスイ</t>
    </rPh>
    <rPh sb="128" eb="130">
      <t>シュウエキ</t>
    </rPh>
    <rPh sb="130" eb="132">
      <t>ヒリツ</t>
    </rPh>
    <rPh sb="133" eb="135">
      <t>ケイネン</t>
    </rPh>
    <rPh sb="135" eb="136">
      <t>ヒク</t>
    </rPh>
    <rPh sb="137" eb="139">
      <t>スウチ</t>
    </rPh>
    <rPh sb="140" eb="141">
      <t>シメ</t>
    </rPh>
    <rPh sb="147" eb="149">
      <t>コンゴ</t>
    </rPh>
    <rPh sb="150" eb="154">
      <t>カンロコウシン</t>
    </rPh>
    <rPh sb="154" eb="155">
      <t>トウ</t>
    </rPh>
    <rPh sb="156" eb="158">
      <t>ゾウカ</t>
    </rPh>
    <rPh sb="159" eb="161">
      <t>ミコ</t>
    </rPh>
    <rPh sb="163" eb="168">
      <t>キギョウサイザンダカ</t>
    </rPh>
    <rPh sb="169" eb="171">
      <t>ゾウカ</t>
    </rPh>
    <rPh sb="172" eb="174">
      <t>ソウテイ</t>
    </rPh>
    <rPh sb="181" eb="183">
      <t>リョウキン</t>
    </rPh>
    <rPh sb="183" eb="186">
      <t>カイシュウリツ</t>
    </rPh>
    <rPh sb="187" eb="189">
      <t>スウチ</t>
    </rPh>
    <rPh sb="195" eb="196">
      <t>コ</t>
    </rPh>
    <rPh sb="202" eb="203">
      <t>ヒ</t>
    </rPh>
    <rPh sb="204" eb="205">
      <t>ツヅ</t>
    </rPh>
    <rPh sb="206" eb="208">
      <t>ヒヨウ</t>
    </rPh>
    <rPh sb="208" eb="210">
      <t>サクゲン</t>
    </rPh>
    <rPh sb="211" eb="212">
      <t>ト</t>
    </rPh>
    <rPh sb="213" eb="214">
      <t>ク</t>
    </rPh>
    <rPh sb="216" eb="218">
      <t>テキセツ</t>
    </rPh>
    <rPh sb="219" eb="221">
      <t>リョウキン</t>
    </rPh>
    <rPh sb="221" eb="223">
      <t>スイジュン</t>
    </rPh>
    <rPh sb="224" eb="226">
      <t>イジ</t>
    </rPh>
    <rPh sb="230" eb="231">
      <t>ツト</t>
    </rPh>
    <rPh sb="233" eb="235">
      <t>ヒツヨウ</t>
    </rPh>
    <rPh sb="242" eb="246">
      <t>キュウスイゲンカ</t>
    </rPh>
    <rPh sb="247" eb="249">
      <t>スウチ</t>
    </rPh>
    <rPh sb="250" eb="254">
      <t>ゼンコクヘイキン</t>
    </rPh>
    <rPh sb="255" eb="257">
      <t>ウワマワ</t>
    </rPh>
    <rPh sb="262" eb="263">
      <t>ヒ</t>
    </rPh>
    <rPh sb="264" eb="265">
      <t>ツヅ</t>
    </rPh>
    <rPh sb="266" eb="268">
      <t>ヒヨウ</t>
    </rPh>
    <rPh sb="269" eb="272">
      <t>コウリツセイ</t>
    </rPh>
    <rPh sb="273" eb="275">
      <t>ケントウ</t>
    </rPh>
    <rPh sb="277" eb="279">
      <t>ヒツヨウ</t>
    </rPh>
    <rPh sb="286" eb="291">
      <t>シセツリヨウリツ</t>
    </rPh>
    <rPh sb="292" eb="294">
      <t>ケイネン</t>
    </rPh>
    <rPh sb="294" eb="295">
      <t>タカ</t>
    </rPh>
    <rPh sb="296" eb="298">
      <t>スウチ</t>
    </rPh>
    <rPh sb="299" eb="300">
      <t>シメ</t>
    </rPh>
    <rPh sb="305" eb="309">
      <t>シセツキボ</t>
    </rPh>
    <rPh sb="310" eb="312">
      <t>テキセイ</t>
    </rPh>
    <rPh sb="313" eb="315">
      <t>ウンエイ</t>
    </rPh>
    <rPh sb="324" eb="327">
      <t>ユウシュウリツ</t>
    </rPh>
    <rPh sb="328" eb="330">
      <t>ルイジ</t>
    </rPh>
    <rPh sb="330" eb="332">
      <t>ダンタイ</t>
    </rPh>
    <rPh sb="332" eb="335">
      <t>ヘイキンチ</t>
    </rPh>
    <rPh sb="335" eb="336">
      <t>オヨ</t>
    </rPh>
    <rPh sb="337" eb="338">
      <t>オヨ</t>
    </rPh>
    <rPh sb="339" eb="343">
      <t>ゼンコクヘイキン</t>
    </rPh>
    <rPh sb="344" eb="346">
      <t>ヒカク</t>
    </rPh>
    <rPh sb="348" eb="349">
      <t>タカ</t>
    </rPh>
    <rPh sb="350" eb="352">
      <t>スウチ</t>
    </rPh>
    <rPh sb="360" eb="361">
      <t>オオム</t>
    </rPh>
    <rPh sb="362" eb="364">
      <t>アンテイ</t>
    </rPh>
    <rPh sb="366" eb="368">
      <t>キョウキュウ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</si>
</sst>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2.95</c:v>
                </c:pt>
                <c:pt idx="1">
                  <c:v>0.31</c:v>
                </c:pt>
                <c:pt idx="2">
                  <c:v>0.39</c:v>
                </c:pt>
                <c:pt idx="3">
                  <c:v>0.28999999999999998</c:v>
                </c:pt>
                <c:pt idx="4">
                  <c:v>0.17</c:v>
                </c:pt>
              </c:numCache>
            </c:numRef>
          </c:val>
          <c:extLst>
            <c:ext xmlns:c16="http://schemas.microsoft.com/office/drawing/2014/chart" uri="{C3380CC4-5D6E-409C-BE32-E72D297353CC}">
              <c16:uniqueId val="{00000000-B030-487D-91B0-14459469A11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B030-487D-91B0-14459469A11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69.430000000000007</c:v>
                </c:pt>
                <c:pt idx="1">
                  <c:v>70.09</c:v>
                </c:pt>
                <c:pt idx="2">
                  <c:v>71.02</c:v>
                </c:pt>
                <c:pt idx="3">
                  <c:v>70.34</c:v>
                </c:pt>
                <c:pt idx="4">
                  <c:v>69.69</c:v>
                </c:pt>
              </c:numCache>
            </c:numRef>
          </c:val>
          <c:extLst>
            <c:ext xmlns:c16="http://schemas.microsoft.com/office/drawing/2014/chart" uri="{C3380CC4-5D6E-409C-BE32-E72D297353CC}">
              <c16:uniqueId val="{00000000-9146-4F9B-9C7D-0F49291AF52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9146-4F9B-9C7D-0F49291AF52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94.64</c:v>
                </c:pt>
                <c:pt idx="1">
                  <c:v>93.51</c:v>
                </c:pt>
                <c:pt idx="2">
                  <c:v>93.97</c:v>
                </c:pt>
                <c:pt idx="3">
                  <c:v>95.08</c:v>
                </c:pt>
                <c:pt idx="4">
                  <c:v>96.64</c:v>
                </c:pt>
              </c:numCache>
            </c:numRef>
          </c:val>
          <c:extLst>
            <c:ext xmlns:c16="http://schemas.microsoft.com/office/drawing/2014/chart" uri="{C3380CC4-5D6E-409C-BE32-E72D297353CC}">
              <c16:uniqueId val="{00000000-A4F5-4DF9-9BDB-696168C7F5B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A4F5-4DF9-9BDB-696168C7F5B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104.4</c:v>
                </c:pt>
                <c:pt idx="1">
                  <c:v>104.05</c:v>
                </c:pt>
                <c:pt idx="2">
                  <c:v>113.22</c:v>
                </c:pt>
                <c:pt idx="3">
                  <c:v>110.76</c:v>
                </c:pt>
                <c:pt idx="4">
                  <c:v>113.02</c:v>
                </c:pt>
              </c:numCache>
            </c:numRef>
          </c:val>
          <c:extLst>
            <c:ext xmlns:c16="http://schemas.microsoft.com/office/drawing/2014/chart" uri="{C3380CC4-5D6E-409C-BE32-E72D297353CC}">
              <c16:uniqueId val="{00000000-EEA7-473B-87BF-3C231A3DCAE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EEA7-473B-87BF-3C231A3DCAE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52.65</c:v>
                </c:pt>
                <c:pt idx="1">
                  <c:v>53.8</c:v>
                </c:pt>
                <c:pt idx="2">
                  <c:v>55.43</c:v>
                </c:pt>
                <c:pt idx="3">
                  <c:v>56.59</c:v>
                </c:pt>
                <c:pt idx="4">
                  <c:v>57.86</c:v>
                </c:pt>
              </c:numCache>
            </c:numRef>
          </c:val>
          <c:extLst>
            <c:ext xmlns:c16="http://schemas.microsoft.com/office/drawing/2014/chart" uri="{C3380CC4-5D6E-409C-BE32-E72D297353CC}">
              <c16:uniqueId val="{00000000-5A80-4139-9671-A9CD18BD752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5A80-4139-9671-A9CD18BD752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1.01</c:v>
                </c:pt>
                <c:pt idx="1">
                  <c:v>1.01</c:v>
                </c:pt>
                <c:pt idx="2">
                  <c:v>0.62</c:v>
                </c:pt>
                <c:pt idx="3">
                  <c:v>0.61</c:v>
                </c:pt>
                <c:pt idx="4">
                  <c:v>0.49</c:v>
                </c:pt>
              </c:numCache>
            </c:numRef>
          </c:val>
          <c:extLst>
            <c:ext xmlns:c16="http://schemas.microsoft.com/office/drawing/2014/chart" uri="{C3380CC4-5D6E-409C-BE32-E72D297353CC}">
              <c16:uniqueId val="{00000000-5F66-4E95-9D4D-FC0E0A673F5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5F66-4E95-9D4D-FC0E0A673F5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BE-4D89-9029-5F8B800AFD4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ADBE-4D89-9029-5F8B800AFD4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911.56</c:v>
                </c:pt>
                <c:pt idx="1">
                  <c:v>844.46</c:v>
                </c:pt>
                <c:pt idx="2">
                  <c:v>1252.08</c:v>
                </c:pt>
                <c:pt idx="3">
                  <c:v>1207.3399999999999</c:v>
                </c:pt>
                <c:pt idx="4">
                  <c:v>1306.95</c:v>
                </c:pt>
              </c:numCache>
            </c:numRef>
          </c:val>
          <c:extLst>
            <c:ext xmlns:c16="http://schemas.microsoft.com/office/drawing/2014/chart" uri="{C3380CC4-5D6E-409C-BE32-E72D297353CC}">
              <c16:uniqueId val="{00000000-7140-41DA-91E4-79C1CB330B8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7140-41DA-91E4-79C1CB330B8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24.05</c:v>
                </c:pt>
                <c:pt idx="1">
                  <c:v>21.8</c:v>
                </c:pt>
                <c:pt idx="2">
                  <c:v>20.059999999999999</c:v>
                </c:pt>
                <c:pt idx="3">
                  <c:v>17.75</c:v>
                </c:pt>
                <c:pt idx="4">
                  <c:v>16.7</c:v>
                </c:pt>
              </c:numCache>
            </c:numRef>
          </c:val>
          <c:extLst>
            <c:ext xmlns:c16="http://schemas.microsoft.com/office/drawing/2014/chart" uri="{C3380CC4-5D6E-409C-BE32-E72D297353CC}">
              <c16:uniqueId val="{00000000-91E7-4107-B712-E9F2DFE5A72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91E7-4107-B712-E9F2DFE5A72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101.08</c:v>
                </c:pt>
                <c:pt idx="1">
                  <c:v>100.63</c:v>
                </c:pt>
                <c:pt idx="2">
                  <c:v>102.79</c:v>
                </c:pt>
                <c:pt idx="3">
                  <c:v>106</c:v>
                </c:pt>
                <c:pt idx="4">
                  <c:v>105.5</c:v>
                </c:pt>
              </c:numCache>
            </c:numRef>
          </c:val>
          <c:extLst>
            <c:ext xmlns:c16="http://schemas.microsoft.com/office/drawing/2014/chart" uri="{C3380CC4-5D6E-409C-BE32-E72D297353CC}">
              <c16:uniqueId val="{00000000-F3DF-49E6-A061-1912DB6A92E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F3DF-49E6-A061-1912DB6A92E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191.54</c:v>
                </c:pt>
                <c:pt idx="1">
                  <c:v>193.42</c:v>
                </c:pt>
                <c:pt idx="2">
                  <c:v>180.35</c:v>
                </c:pt>
                <c:pt idx="3">
                  <c:v>179.65</c:v>
                </c:pt>
                <c:pt idx="4">
                  <c:v>176.34</c:v>
                </c:pt>
              </c:numCache>
            </c:numRef>
          </c:val>
          <c:extLst>
            <c:ext xmlns:c16="http://schemas.microsoft.com/office/drawing/2014/chart" uri="{C3380CC4-5D6E-409C-BE32-E72D297353CC}">
              <c16:uniqueId val="{00000000-81E7-40A1-8B99-6EF9BEC55C4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81E7-40A1-8B99-6EF9BEC55C4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北中城村</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17936</v>
      </c>
      <c r="AM8" s="45"/>
      <c r="AN8" s="45"/>
      <c r="AO8" s="45"/>
      <c r="AP8" s="45"/>
      <c r="AQ8" s="45"/>
      <c r="AR8" s="45"/>
      <c r="AS8" s="45"/>
      <c r="AT8" s="46">
        <f>データ!$S$6</f>
        <v>11.54</v>
      </c>
      <c r="AU8" s="47"/>
      <c r="AV8" s="47"/>
      <c r="AW8" s="47"/>
      <c r="AX8" s="47"/>
      <c r="AY8" s="47"/>
      <c r="AZ8" s="47"/>
      <c r="BA8" s="47"/>
      <c r="BB8" s="48">
        <f>データ!$T$6</f>
        <v>1554.25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94.75</v>
      </c>
      <c r="J10" s="47"/>
      <c r="K10" s="47"/>
      <c r="L10" s="47"/>
      <c r="M10" s="47"/>
      <c r="N10" s="47"/>
      <c r="O10" s="81"/>
      <c r="P10" s="48">
        <f>データ!$P$6</f>
        <v>100</v>
      </c>
      <c r="Q10" s="48"/>
      <c r="R10" s="48"/>
      <c r="S10" s="48"/>
      <c r="T10" s="48"/>
      <c r="U10" s="48"/>
      <c r="V10" s="48"/>
      <c r="W10" s="45">
        <f>データ!$Q$6</f>
        <v>3201</v>
      </c>
      <c r="X10" s="45"/>
      <c r="Y10" s="45"/>
      <c r="Z10" s="45"/>
      <c r="AA10" s="45"/>
      <c r="AB10" s="45"/>
      <c r="AC10" s="45"/>
      <c r="AD10" s="2"/>
      <c r="AE10" s="2"/>
      <c r="AF10" s="2"/>
      <c r="AG10" s="2"/>
      <c r="AH10" s="2"/>
      <c r="AI10" s="2"/>
      <c r="AJ10" s="2"/>
      <c r="AK10" s="2"/>
      <c r="AL10" s="45">
        <f>データ!$U$6</f>
        <v>17899</v>
      </c>
      <c r="AM10" s="45"/>
      <c r="AN10" s="45"/>
      <c r="AO10" s="45"/>
      <c r="AP10" s="45"/>
      <c r="AQ10" s="45"/>
      <c r="AR10" s="45"/>
      <c r="AS10" s="45"/>
      <c r="AT10" s="46">
        <f>データ!$V$6</f>
        <v>11.54</v>
      </c>
      <c r="AU10" s="47"/>
      <c r="AV10" s="47"/>
      <c r="AW10" s="47"/>
      <c r="AX10" s="47"/>
      <c r="AY10" s="47"/>
      <c r="AZ10" s="47"/>
      <c r="BA10" s="47"/>
      <c r="BB10" s="48">
        <f>データ!$W$6</f>
        <v>1551.04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G2nRDQd964rrIrszgB3Gtxs3Aa6MBm7PDdmy4BUsr9H63pSXMibUgaztfSBmrWtbExUcle6B/4xehZ+/WZoatA==" saltValue="OTSfgxhgzlM7qO6mVi9c8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473278</v>
      </c>
      <c r="D6" s="20">
        <f t="shared" si="3"/>
        <v>46</v>
      </c>
      <c r="E6" s="20">
        <f t="shared" si="3"/>
        <v>1</v>
      </c>
      <c r="F6" s="20">
        <f t="shared" si="3"/>
        <v>0</v>
      </c>
      <c r="G6" s="20">
        <f t="shared" si="3"/>
        <v>1</v>
      </c>
      <c r="H6" s="20" t="str">
        <f t="shared" si="3"/>
        <v>沖縄県　北中城村</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94.75</v>
      </c>
      <c r="P6" s="21">
        <f t="shared" si="3"/>
        <v>100</v>
      </c>
      <c r="Q6" s="21">
        <f t="shared" si="3"/>
        <v>3201</v>
      </c>
      <c r="R6" s="21">
        <f t="shared" si="3"/>
        <v>17936</v>
      </c>
      <c r="S6" s="21">
        <f t="shared" si="3"/>
        <v>11.54</v>
      </c>
      <c r="T6" s="21">
        <f t="shared" si="3"/>
        <v>1554.25</v>
      </c>
      <c r="U6" s="21">
        <f t="shared" si="3"/>
        <v>17899</v>
      </c>
      <c r="V6" s="21">
        <f t="shared" si="3"/>
        <v>11.54</v>
      </c>
      <c r="W6" s="21">
        <f t="shared" si="3"/>
        <v>1551.04</v>
      </c>
      <c r="X6" s="22">
        <f>IF(X7="",NA(),X7)</f>
        <v>104.4</v>
      </c>
      <c r="Y6" s="22">
        <f t="shared" ref="Y6:AG6" si="4">IF(Y7="",NA(),Y7)</f>
        <v>104.05</v>
      </c>
      <c r="Z6" s="22">
        <f t="shared" si="4"/>
        <v>113.22</v>
      </c>
      <c r="AA6" s="22">
        <f t="shared" si="4"/>
        <v>110.76</v>
      </c>
      <c r="AB6" s="22">
        <f t="shared" si="4"/>
        <v>113.02</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911.56</v>
      </c>
      <c r="AU6" s="22">
        <f t="shared" ref="AU6:BC6" si="6">IF(AU7="",NA(),AU7)</f>
        <v>844.46</v>
      </c>
      <c r="AV6" s="22">
        <f t="shared" si="6"/>
        <v>1252.08</v>
      </c>
      <c r="AW6" s="22">
        <f t="shared" si="6"/>
        <v>1207.3399999999999</v>
      </c>
      <c r="AX6" s="22">
        <f t="shared" si="6"/>
        <v>1306.95</v>
      </c>
      <c r="AY6" s="22">
        <f t="shared" si="6"/>
        <v>369.69</v>
      </c>
      <c r="AZ6" s="22">
        <f t="shared" si="6"/>
        <v>379.08</v>
      </c>
      <c r="BA6" s="22">
        <f t="shared" si="6"/>
        <v>367.55</v>
      </c>
      <c r="BB6" s="22">
        <f t="shared" si="6"/>
        <v>378.56</v>
      </c>
      <c r="BC6" s="22">
        <f t="shared" si="6"/>
        <v>364.46</v>
      </c>
      <c r="BD6" s="21" t="str">
        <f>IF(BD7="","",IF(BD7="-","【-】","【"&amp;SUBSTITUTE(TEXT(BD7,"#,##0.00"),"-","△")&amp;"】"))</f>
        <v>【252.29】</v>
      </c>
      <c r="BE6" s="22">
        <f>IF(BE7="",NA(),BE7)</f>
        <v>24.05</v>
      </c>
      <c r="BF6" s="22">
        <f t="shared" ref="BF6:BN6" si="7">IF(BF7="",NA(),BF7)</f>
        <v>21.8</v>
      </c>
      <c r="BG6" s="22">
        <f t="shared" si="7"/>
        <v>20.059999999999999</v>
      </c>
      <c r="BH6" s="22">
        <f t="shared" si="7"/>
        <v>17.75</v>
      </c>
      <c r="BI6" s="22">
        <f t="shared" si="7"/>
        <v>16.7</v>
      </c>
      <c r="BJ6" s="22">
        <f t="shared" si="7"/>
        <v>402.99</v>
      </c>
      <c r="BK6" s="22">
        <f t="shared" si="7"/>
        <v>398.98</v>
      </c>
      <c r="BL6" s="22">
        <f t="shared" si="7"/>
        <v>418.68</v>
      </c>
      <c r="BM6" s="22">
        <f t="shared" si="7"/>
        <v>395.68</v>
      </c>
      <c r="BN6" s="22">
        <f t="shared" si="7"/>
        <v>403.72</v>
      </c>
      <c r="BO6" s="21" t="str">
        <f>IF(BO7="","",IF(BO7="-","【-】","【"&amp;SUBSTITUTE(TEXT(BO7,"#,##0.00"),"-","△")&amp;"】"))</f>
        <v>【268.07】</v>
      </c>
      <c r="BP6" s="22">
        <f>IF(BP7="",NA(),BP7)</f>
        <v>101.08</v>
      </c>
      <c r="BQ6" s="22">
        <f t="shared" ref="BQ6:BY6" si="8">IF(BQ7="",NA(),BQ7)</f>
        <v>100.63</v>
      </c>
      <c r="BR6" s="22">
        <f t="shared" si="8"/>
        <v>102.79</v>
      </c>
      <c r="BS6" s="22">
        <f t="shared" si="8"/>
        <v>106</v>
      </c>
      <c r="BT6" s="22">
        <f t="shared" si="8"/>
        <v>105.5</v>
      </c>
      <c r="BU6" s="22">
        <f t="shared" si="8"/>
        <v>98.66</v>
      </c>
      <c r="BV6" s="22">
        <f t="shared" si="8"/>
        <v>98.64</v>
      </c>
      <c r="BW6" s="22">
        <f t="shared" si="8"/>
        <v>94.78</v>
      </c>
      <c r="BX6" s="22">
        <f t="shared" si="8"/>
        <v>97.59</v>
      </c>
      <c r="BY6" s="22">
        <f t="shared" si="8"/>
        <v>92.17</v>
      </c>
      <c r="BZ6" s="21" t="str">
        <f>IF(BZ7="","",IF(BZ7="-","【-】","【"&amp;SUBSTITUTE(TEXT(BZ7,"#,##0.00"),"-","△")&amp;"】"))</f>
        <v>【97.47】</v>
      </c>
      <c r="CA6" s="22">
        <f>IF(CA7="",NA(),CA7)</f>
        <v>191.54</v>
      </c>
      <c r="CB6" s="22">
        <f t="shared" ref="CB6:CJ6" si="9">IF(CB7="",NA(),CB7)</f>
        <v>193.42</v>
      </c>
      <c r="CC6" s="22">
        <f t="shared" si="9"/>
        <v>180.35</v>
      </c>
      <c r="CD6" s="22">
        <f t="shared" si="9"/>
        <v>179.65</v>
      </c>
      <c r="CE6" s="22">
        <f t="shared" si="9"/>
        <v>176.34</v>
      </c>
      <c r="CF6" s="22">
        <f t="shared" si="9"/>
        <v>178.59</v>
      </c>
      <c r="CG6" s="22">
        <f t="shared" si="9"/>
        <v>178.92</v>
      </c>
      <c r="CH6" s="22">
        <f t="shared" si="9"/>
        <v>181.3</v>
      </c>
      <c r="CI6" s="22">
        <f t="shared" si="9"/>
        <v>181.71</v>
      </c>
      <c r="CJ6" s="22">
        <f t="shared" si="9"/>
        <v>188.51</v>
      </c>
      <c r="CK6" s="21" t="str">
        <f>IF(CK7="","",IF(CK7="-","【-】","【"&amp;SUBSTITUTE(TEXT(CK7,"#,##0.00"),"-","△")&amp;"】"))</f>
        <v>【174.75】</v>
      </c>
      <c r="CL6" s="22">
        <f>IF(CL7="",NA(),CL7)</f>
        <v>69.430000000000007</v>
      </c>
      <c r="CM6" s="22">
        <f t="shared" ref="CM6:CU6" si="10">IF(CM7="",NA(),CM7)</f>
        <v>70.09</v>
      </c>
      <c r="CN6" s="22">
        <f t="shared" si="10"/>
        <v>71.02</v>
      </c>
      <c r="CO6" s="22">
        <f t="shared" si="10"/>
        <v>70.34</v>
      </c>
      <c r="CP6" s="22">
        <f t="shared" si="10"/>
        <v>69.69</v>
      </c>
      <c r="CQ6" s="22">
        <f t="shared" si="10"/>
        <v>55.03</v>
      </c>
      <c r="CR6" s="22">
        <f t="shared" si="10"/>
        <v>55.14</v>
      </c>
      <c r="CS6" s="22">
        <f t="shared" si="10"/>
        <v>55.89</v>
      </c>
      <c r="CT6" s="22">
        <f t="shared" si="10"/>
        <v>55.72</v>
      </c>
      <c r="CU6" s="22">
        <f t="shared" si="10"/>
        <v>55.31</v>
      </c>
      <c r="CV6" s="21" t="str">
        <f>IF(CV7="","",IF(CV7="-","【-】","【"&amp;SUBSTITUTE(TEXT(CV7,"#,##0.00"),"-","△")&amp;"】"))</f>
        <v>【59.97】</v>
      </c>
      <c r="CW6" s="22">
        <f>IF(CW7="",NA(),CW7)</f>
        <v>94.64</v>
      </c>
      <c r="CX6" s="22">
        <f t="shared" ref="CX6:DF6" si="11">IF(CX7="",NA(),CX7)</f>
        <v>93.51</v>
      </c>
      <c r="CY6" s="22">
        <f t="shared" si="11"/>
        <v>93.97</v>
      </c>
      <c r="CZ6" s="22">
        <f t="shared" si="11"/>
        <v>95.08</v>
      </c>
      <c r="DA6" s="22">
        <f t="shared" si="11"/>
        <v>96.64</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52.65</v>
      </c>
      <c r="DI6" s="22">
        <f t="shared" ref="DI6:DQ6" si="12">IF(DI7="",NA(),DI7)</f>
        <v>53.8</v>
      </c>
      <c r="DJ6" s="22">
        <f t="shared" si="12"/>
        <v>55.43</v>
      </c>
      <c r="DK6" s="22">
        <f t="shared" si="12"/>
        <v>56.59</v>
      </c>
      <c r="DL6" s="22">
        <f t="shared" si="12"/>
        <v>57.86</v>
      </c>
      <c r="DM6" s="22">
        <f t="shared" si="12"/>
        <v>48.87</v>
      </c>
      <c r="DN6" s="22">
        <f t="shared" si="12"/>
        <v>49.92</v>
      </c>
      <c r="DO6" s="22">
        <f t="shared" si="12"/>
        <v>50.63</v>
      </c>
      <c r="DP6" s="22">
        <f t="shared" si="12"/>
        <v>51.29</v>
      </c>
      <c r="DQ6" s="22">
        <f t="shared" si="12"/>
        <v>52.2</v>
      </c>
      <c r="DR6" s="21" t="str">
        <f>IF(DR7="","",IF(DR7="-","【-】","【"&amp;SUBSTITUTE(TEXT(DR7,"#,##0.00"),"-","△")&amp;"】"))</f>
        <v>【51.51】</v>
      </c>
      <c r="DS6" s="22">
        <f>IF(DS7="",NA(),DS7)</f>
        <v>1.01</v>
      </c>
      <c r="DT6" s="22">
        <f t="shared" ref="DT6:EB6" si="13">IF(DT7="",NA(),DT7)</f>
        <v>1.01</v>
      </c>
      <c r="DU6" s="22">
        <f t="shared" si="13"/>
        <v>0.62</v>
      </c>
      <c r="DV6" s="22">
        <f t="shared" si="13"/>
        <v>0.61</v>
      </c>
      <c r="DW6" s="22">
        <f t="shared" si="13"/>
        <v>0.49</v>
      </c>
      <c r="DX6" s="22">
        <f t="shared" si="13"/>
        <v>14.85</v>
      </c>
      <c r="DY6" s="22">
        <f t="shared" si="13"/>
        <v>16.88</v>
      </c>
      <c r="DZ6" s="22">
        <f t="shared" si="13"/>
        <v>18.28</v>
      </c>
      <c r="EA6" s="22">
        <f t="shared" si="13"/>
        <v>19.61</v>
      </c>
      <c r="EB6" s="22">
        <f t="shared" si="13"/>
        <v>20.73</v>
      </c>
      <c r="EC6" s="21" t="str">
        <f>IF(EC7="","",IF(EC7="-","【-】","【"&amp;SUBSTITUTE(TEXT(EC7,"#,##0.00"),"-","△")&amp;"】"))</f>
        <v>【23.75】</v>
      </c>
      <c r="ED6" s="22">
        <f>IF(ED7="",NA(),ED7)</f>
        <v>2.95</v>
      </c>
      <c r="EE6" s="22">
        <f t="shared" ref="EE6:EM6" si="14">IF(EE7="",NA(),EE7)</f>
        <v>0.31</v>
      </c>
      <c r="EF6" s="22">
        <f t="shared" si="14"/>
        <v>0.39</v>
      </c>
      <c r="EG6" s="22">
        <f t="shared" si="14"/>
        <v>0.28999999999999998</v>
      </c>
      <c r="EH6" s="22">
        <f t="shared" si="14"/>
        <v>0.17</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473278</v>
      </c>
      <c r="D7" s="24">
        <v>46</v>
      </c>
      <c r="E7" s="24">
        <v>1</v>
      </c>
      <c r="F7" s="24">
        <v>0</v>
      </c>
      <c r="G7" s="24">
        <v>1</v>
      </c>
      <c r="H7" s="24" t="s">
        <v>92</v>
      </c>
      <c r="I7" s="24" t="s">
        <v>93</v>
      </c>
      <c r="J7" s="24" t="s">
        <v>94</v>
      </c>
      <c r="K7" s="24" t="s">
        <v>95</v>
      </c>
      <c r="L7" s="24" t="s">
        <v>96</v>
      </c>
      <c r="M7" s="24" t="s">
        <v>97</v>
      </c>
      <c r="N7" s="25" t="s">
        <v>98</v>
      </c>
      <c r="O7" s="25">
        <v>94.75</v>
      </c>
      <c r="P7" s="25">
        <v>100</v>
      </c>
      <c r="Q7" s="25">
        <v>3201</v>
      </c>
      <c r="R7" s="25">
        <v>17936</v>
      </c>
      <c r="S7" s="25">
        <v>11.54</v>
      </c>
      <c r="T7" s="25">
        <v>1554.25</v>
      </c>
      <c r="U7" s="25">
        <v>17899</v>
      </c>
      <c r="V7" s="25">
        <v>11.54</v>
      </c>
      <c r="W7" s="25">
        <v>1551.04</v>
      </c>
      <c r="X7" s="25">
        <v>104.4</v>
      </c>
      <c r="Y7" s="25">
        <v>104.05</v>
      </c>
      <c r="Z7" s="25">
        <v>113.22</v>
      </c>
      <c r="AA7" s="25">
        <v>110.76</v>
      </c>
      <c r="AB7" s="25">
        <v>113.02</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911.56</v>
      </c>
      <c r="AU7" s="25">
        <v>844.46</v>
      </c>
      <c r="AV7" s="25">
        <v>1252.08</v>
      </c>
      <c r="AW7" s="25">
        <v>1207.3399999999999</v>
      </c>
      <c r="AX7" s="25">
        <v>1306.95</v>
      </c>
      <c r="AY7" s="25">
        <v>369.69</v>
      </c>
      <c r="AZ7" s="25">
        <v>379.08</v>
      </c>
      <c r="BA7" s="25">
        <v>367.55</v>
      </c>
      <c r="BB7" s="25">
        <v>378.56</v>
      </c>
      <c r="BC7" s="25">
        <v>364.46</v>
      </c>
      <c r="BD7" s="25">
        <v>252.29</v>
      </c>
      <c r="BE7" s="25">
        <v>24.05</v>
      </c>
      <c r="BF7" s="25">
        <v>21.8</v>
      </c>
      <c r="BG7" s="25">
        <v>20.059999999999999</v>
      </c>
      <c r="BH7" s="25">
        <v>17.75</v>
      </c>
      <c r="BI7" s="25">
        <v>16.7</v>
      </c>
      <c r="BJ7" s="25">
        <v>402.99</v>
      </c>
      <c r="BK7" s="25">
        <v>398.98</v>
      </c>
      <c r="BL7" s="25">
        <v>418.68</v>
      </c>
      <c r="BM7" s="25">
        <v>395.68</v>
      </c>
      <c r="BN7" s="25">
        <v>403.72</v>
      </c>
      <c r="BO7" s="25">
        <v>268.07</v>
      </c>
      <c r="BP7" s="25">
        <v>101.08</v>
      </c>
      <c r="BQ7" s="25">
        <v>100.63</v>
      </c>
      <c r="BR7" s="25">
        <v>102.79</v>
      </c>
      <c r="BS7" s="25">
        <v>106</v>
      </c>
      <c r="BT7" s="25">
        <v>105.5</v>
      </c>
      <c r="BU7" s="25">
        <v>98.66</v>
      </c>
      <c r="BV7" s="25">
        <v>98.64</v>
      </c>
      <c r="BW7" s="25">
        <v>94.78</v>
      </c>
      <c r="BX7" s="25">
        <v>97.59</v>
      </c>
      <c r="BY7" s="25">
        <v>92.17</v>
      </c>
      <c r="BZ7" s="25">
        <v>97.47</v>
      </c>
      <c r="CA7" s="25">
        <v>191.54</v>
      </c>
      <c r="CB7" s="25">
        <v>193.42</v>
      </c>
      <c r="CC7" s="25">
        <v>180.35</v>
      </c>
      <c r="CD7" s="25">
        <v>179.65</v>
      </c>
      <c r="CE7" s="25">
        <v>176.34</v>
      </c>
      <c r="CF7" s="25">
        <v>178.59</v>
      </c>
      <c r="CG7" s="25">
        <v>178.92</v>
      </c>
      <c r="CH7" s="25">
        <v>181.3</v>
      </c>
      <c r="CI7" s="25">
        <v>181.71</v>
      </c>
      <c r="CJ7" s="25">
        <v>188.51</v>
      </c>
      <c r="CK7" s="25">
        <v>174.75</v>
      </c>
      <c r="CL7" s="25">
        <v>69.430000000000007</v>
      </c>
      <c r="CM7" s="25">
        <v>70.09</v>
      </c>
      <c r="CN7" s="25">
        <v>71.02</v>
      </c>
      <c r="CO7" s="25">
        <v>70.34</v>
      </c>
      <c r="CP7" s="25">
        <v>69.69</v>
      </c>
      <c r="CQ7" s="25">
        <v>55.03</v>
      </c>
      <c r="CR7" s="25">
        <v>55.14</v>
      </c>
      <c r="CS7" s="25">
        <v>55.89</v>
      </c>
      <c r="CT7" s="25">
        <v>55.72</v>
      </c>
      <c r="CU7" s="25">
        <v>55.31</v>
      </c>
      <c r="CV7" s="25">
        <v>59.97</v>
      </c>
      <c r="CW7" s="25">
        <v>94.64</v>
      </c>
      <c r="CX7" s="25">
        <v>93.51</v>
      </c>
      <c r="CY7" s="25">
        <v>93.97</v>
      </c>
      <c r="CZ7" s="25">
        <v>95.08</v>
      </c>
      <c r="DA7" s="25">
        <v>96.64</v>
      </c>
      <c r="DB7" s="25">
        <v>81.900000000000006</v>
      </c>
      <c r="DC7" s="25">
        <v>81.39</v>
      </c>
      <c r="DD7" s="25">
        <v>81.27</v>
      </c>
      <c r="DE7" s="25">
        <v>81.260000000000005</v>
      </c>
      <c r="DF7" s="25">
        <v>80.36</v>
      </c>
      <c r="DG7" s="25">
        <v>89.76</v>
      </c>
      <c r="DH7" s="25">
        <v>52.65</v>
      </c>
      <c r="DI7" s="25">
        <v>53.8</v>
      </c>
      <c r="DJ7" s="25">
        <v>55.43</v>
      </c>
      <c r="DK7" s="25">
        <v>56.59</v>
      </c>
      <c r="DL7" s="25">
        <v>57.86</v>
      </c>
      <c r="DM7" s="25">
        <v>48.87</v>
      </c>
      <c r="DN7" s="25">
        <v>49.92</v>
      </c>
      <c r="DO7" s="25">
        <v>50.63</v>
      </c>
      <c r="DP7" s="25">
        <v>51.29</v>
      </c>
      <c r="DQ7" s="25">
        <v>52.2</v>
      </c>
      <c r="DR7" s="25">
        <v>51.51</v>
      </c>
      <c r="DS7" s="25">
        <v>1.01</v>
      </c>
      <c r="DT7" s="25">
        <v>1.01</v>
      </c>
      <c r="DU7" s="25">
        <v>0.62</v>
      </c>
      <c r="DV7" s="25">
        <v>0.61</v>
      </c>
      <c r="DW7" s="25">
        <v>0.49</v>
      </c>
      <c r="DX7" s="25">
        <v>14.85</v>
      </c>
      <c r="DY7" s="25">
        <v>16.88</v>
      </c>
      <c r="DZ7" s="25">
        <v>18.28</v>
      </c>
      <c r="EA7" s="25">
        <v>19.61</v>
      </c>
      <c r="EB7" s="25">
        <v>20.73</v>
      </c>
      <c r="EC7" s="25">
        <v>23.75</v>
      </c>
      <c r="ED7" s="25">
        <v>2.95</v>
      </c>
      <c r="EE7" s="25">
        <v>0.31</v>
      </c>
      <c r="EF7" s="25">
        <v>0.39</v>
      </c>
      <c r="EG7" s="25">
        <v>0.28999999999999998</v>
      </c>
      <c r="EH7" s="25">
        <v>0.17</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108</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2024-01-24T04:25:21Z</cp:lastPrinted>
  <dcterms:created xsi:type="dcterms:W3CDTF">2023-12-05T01:03:24Z</dcterms:created>
  <dcterms:modified xsi:type="dcterms:W3CDTF">2024-02-06T06:44:15Z</dcterms:modified>
  <cp:category/>
</cp:coreProperties>
</file>