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0.100.3\上下水道課\★経理係★\R5\R5_経営比較分析表\提出\提出\"/>
    </mc:Choice>
  </mc:AlternateContent>
  <workbookProtection workbookAlgorithmName="SHA-512" workbookHashValue="rkEoTJ3K1ZvJ/N3a1aPVHYTnxpkzszhcJN15bYBxze15YTz3zhiSzFSWFJT+u8AxnSOKhpLCGJhmn2WsCl3lxQ==" workbookSaltValue="XpzuWZvNquQqx44N4Xv5PQ==" workbookSpinCount="100000" lockStructure="1"/>
  <bookViews>
    <workbookView xWindow="0" yWindow="0" windowWidth="19200" windowHeight="114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<sst xmlns="http://schemas.openxmlformats.org/spreadsheetml/2006/main" count="228" uniqueCount="114">
  <si>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</si>
  <si>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</si>
  <si>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</si>
  <si>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</si>
  <si>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</si>
  <si>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</si>
  <si>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</si>
  <si>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</si>
  <si>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</si>
  <si>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</si>
  <si>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</si>
  <si>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</si>
  <si>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</si>
  <si>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</si>
  <si>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</si>
  <si>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</si>
  <si>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</si>
  <si>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</si>
  <si>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</si>
  <si>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</si>
  <si>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</si>
  <si>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</si>
  <si>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</si>
  <si>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</si>
  <si>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</si>
  <si>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</si>
  <si>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</si>
  <si>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</si>
  <si>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</si>
  <si>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</si>
  <si>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</si>
  <si>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</si>
  <si>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</si>
  <si>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</si>
  <si>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</si>
  <si>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</si>
  <si>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</si>
  <si>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</si>
  <si>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</si>
  <si>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</si>
  <si>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</si>
  <si>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</si>
  <si>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</si>
  <si>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</si>
  <si>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</si>
  <si>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</si>
  <si>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</si>
  <si>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</si>
  <si>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</si>
  <si>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</si>
  <si>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</si>
  <si>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</si>
  <si>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</si>
  <si>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</si>
  <si>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</si>
  <si>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</si>
  <si>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</si>
  <si>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</si>
  <si>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</si>
  <si>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</si>
  <si>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</si>
  <si>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</si>
  <si>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</si>
  <si>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</si>
  <si>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</si>
  <si>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</si>
  <si>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</si>
  <si>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</si>
  <si>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</si>
  <si>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</si>
  <si>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</si>
  <si>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</si>
  <si>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</si>
  <si>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</si>
  <si>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</si>
  <si>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</si>
  <si>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</si>
  <si>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</si>
  <si>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</si>
  <si>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</si>
  <si>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</si>
  <si>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</si>
  <si>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</si>
  <si>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</si>
  <si>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</si>
  <si>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</si>
  <si>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</si>
  <si>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</si>
  <si>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</si>
  <si>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</si>
  <si>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</si>
  <si>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</si>
  <si>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</si>
  <si>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読谷村</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</si>
  <si>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</si>
  <si>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</si>
  <si>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</si>
  <si>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</si>
  <si>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</si>
  <si>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</si>
  <si>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</si>
  <si>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</si>
  <si>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</si>
  <si>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</si>
  <si>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</si>
  <si>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</si>
  <si>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</si>
  <si>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</si>
  <si>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</si>
  <si>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</si>
  <si>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</si>
  <si>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➀経常収支比率
　類似団体の平均値を上回っているが前年度より減少しており、今後の管路の更新等に係る費用の確保が必要である。
②累積欠損金比率
　累積欠損金が発生していないことから、健全な経営を維持している。
③流動比率
　指標は、100％を超え、類似団体の平均値を上回っている。今後は、管路更新等や設備投資に伴う企業債の発行による比率の低下が考えられる。
④企業債残高対給水収益比率
　平均値を下回っているが、今後は管路の更新等や設備投資に伴う企業債の発行により、将来的には比率の上昇が予測される。
⑤料金回収率
　平均値を上回っているが、100％未満となっている。これは、物価高等対策として水道料金の基本料減免を実施したことによるものである。
⑥給水原価
平均値を下回っており、給水原価も適正であると考えている。
⑦施設利用率
　平均値を上回っているため施設の効率性は良いと判断している。
⑧有収率
　平均値を上回っており、適正と考えている。今後も有収率の向上に努める。
</t>
    <rPh sb="1" eb="3">
      <t>ケイジョウ</t>
    </rPh>
    <rPh sb="3" eb="5">
      <t>シュウシ</t>
    </rPh>
    <rPh sb="5" eb="7">
      <t>ヒリツ</t>
    </rPh>
    <rPh sb="9" eb="11">
      <t>ルイジ</t>
    </rPh>
    <rPh sb="11" eb="13">
      <t>ダンタイ</t>
    </rPh>
    <rPh sb="14" eb="16">
      <t>ヘイキン</t>
    </rPh>
    <rPh sb="16" eb="17">
      <t>チ</t>
    </rPh>
    <rPh sb="18" eb="20">
      <t>ウワマワ</t>
    </rPh>
    <rPh sb="25" eb="28">
      <t>ゼンネンド</t>
    </rPh>
    <rPh sb="30" eb="32">
      <t>ゲンショウ</t>
    </rPh>
    <rPh sb="37" eb="39">
      <t>コンゴ</t>
    </rPh>
    <rPh sb="40" eb="42">
      <t>カンロ</t>
    </rPh>
    <rPh sb="43" eb="45">
      <t>コウシン</t>
    </rPh>
    <rPh sb="45" eb="46">
      <t>ナド</t>
    </rPh>
    <rPh sb="47" eb="48">
      <t>カカ</t>
    </rPh>
    <rPh sb="49" eb="51">
      <t>ヒヨウ</t>
    </rPh>
    <rPh sb="52" eb="54">
      <t>カクホ</t>
    </rPh>
    <rPh sb="55" eb="57">
      <t>ヒツヨウ</t>
    </rPh>
    <rPh sb="63" eb="65">
      <t>ルイセキ</t>
    </rPh>
    <rPh sb="65" eb="67">
      <t>ケッソン</t>
    </rPh>
    <rPh sb="67" eb="68">
      <t>キン</t>
    </rPh>
    <rPh sb="68" eb="70">
      <t>ヒリツ</t>
    </rPh>
    <rPh sb="72" eb="74">
      <t>ルイセキ</t>
    </rPh>
    <rPh sb="74" eb="77">
      <t>ケッソンキン</t>
    </rPh>
    <rPh sb="78" eb="80">
      <t>ハッセイ</t>
    </rPh>
    <rPh sb="90" eb="92">
      <t>ケンゼン</t>
    </rPh>
    <rPh sb="93" eb="95">
      <t>ケイエイ</t>
    </rPh>
    <rPh sb="96" eb="98">
      <t>イジ</t>
    </rPh>
    <rPh sb="105" eb="107">
      <t>リュウドウ</t>
    </rPh>
    <rPh sb="107" eb="109">
      <t>ヒリツ</t>
    </rPh>
    <rPh sb="111" eb="113">
      <t>シヒョウ</t>
    </rPh>
    <rPh sb="120" eb="121">
      <t>コ</t>
    </rPh>
    <rPh sb="123" eb="125">
      <t>ルイジ</t>
    </rPh>
    <rPh sb="125" eb="127">
      <t>ダンタイ</t>
    </rPh>
    <rPh sb="128" eb="131">
      <t>ヘイキンチ</t>
    </rPh>
    <rPh sb="132" eb="134">
      <t>ウワマワ</t>
    </rPh>
    <rPh sb="139" eb="141">
      <t>コンゴ</t>
    </rPh>
    <rPh sb="143" eb="145">
      <t>カンロ</t>
    </rPh>
    <rPh sb="145" eb="147">
      <t>コウシン</t>
    </rPh>
    <rPh sb="147" eb="148">
      <t>ナド</t>
    </rPh>
    <rPh sb="149" eb="151">
      <t>セツビ</t>
    </rPh>
    <rPh sb="151" eb="153">
      <t>トウシ</t>
    </rPh>
    <rPh sb="154" eb="155">
      <t>トモナ</t>
    </rPh>
    <rPh sb="156" eb="158">
      <t>キギョウ</t>
    </rPh>
    <rPh sb="158" eb="159">
      <t>サイ</t>
    </rPh>
    <rPh sb="160" eb="162">
      <t>ハッコウ</t>
    </rPh>
    <rPh sb="165" eb="167">
      <t>ヒリツ</t>
    </rPh>
    <rPh sb="168" eb="170">
      <t>テイカ</t>
    </rPh>
    <rPh sb="171" eb="172">
      <t>カンガ</t>
    </rPh>
    <rPh sb="179" eb="181">
      <t>キギョウ</t>
    </rPh>
    <rPh sb="181" eb="182">
      <t>サイ</t>
    </rPh>
    <rPh sb="182" eb="184">
      <t>ザンダカ</t>
    </rPh>
    <rPh sb="184" eb="185">
      <t>タイ</t>
    </rPh>
    <rPh sb="185" eb="187">
      <t>キュウスイ</t>
    </rPh>
    <rPh sb="187" eb="189">
      <t>シュウエキ</t>
    </rPh>
    <rPh sb="189" eb="191">
      <t>ヒリツ</t>
    </rPh>
    <rPh sb="193" eb="195">
      <t>ヘイキン</t>
    </rPh>
    <rPh sb="195" eb="196">
      <t>チ</t>
    </rPh>
    <rPh sb="197" eb="199">
      <t>シタマワ</t>
    </rPh>
    <rPh sb="205" eb="207">
      <t>コンゴ</t>
    </rPh>
    <rPh sb="208" eb="210">
      <t>カンロ</t>
    </rPh>
    <rPh sb="211" eb="213">
      <t>コウシン</t>
    </rPh>
    <rPh sb="213" eb="214">
      <t>ナド</t>
    </rPh>
    <rPh sb="215" eb="217">
      <t>セツビ</t>
    </rPh>
    <rPh sb="217" eb="219">
      <t>トウシ</t>
    </rPh>
    <rPh sb="220" eb="221">
      <t>トモナ</t>
    </rPh>
    <rPh sb="222" eb="224">
      <t>キギョウ</t>
    </rPh>
    <rPh sb="224" eb="225">
      <t>サイ</t>
    </rPh>
    <rPh sb="226" eb="228">
      <t>ハッコウ</t>
    </rPh>
    <rPh sb="232" eb="235">
      <t>ショウライテキ</t>
    </rPh>
    <rPh sb="237" eb="239">
      <t>ヒリツ</t>
    </rPh>
    <rPh sb="240" eb="242">
      <t>ジョウショウ</t>
    </rPh>
    <rPh sb="243" eb="245">
      <t>ヨソク</t>
    </rPh>
    <rPh sb="251" eb="253">
      <t>リョウキン</t>
    </rPh>
    <rPh sb="253" eb="255">
      <t>カイシュウ</t>
    </rPh>
    <rPh sb="255" eb="256">
      <t>リツ</t>
    </rPh>
    <rPh sb="258" eb="260">
      <t>ヘイキン</t>
    </rPh>
    <rPh sb="260" eb="261">
      <t>チ</t>
    </rPh>
    <rPh sb="262" eb="264">
      <t>ウワマワ</t>
    </rPh>
    <rPh sb="274" eb="276">
      <t>ミマン</t>
    </rPh>
    <rPh sb="287" eb="289">
      <t>ブッカ</t>
    </rPh>
    <rPh sb="291" eb="293">
      <t>タイサク</t>
    </rPh>
    <rPh sb="296" eb="298">
      <t>スイドウ</t>
    </rPh>
    <rPh sb="298" eb="300">
      <t>リョウキン</t>
    </rPh>
    <rPh sb="301" eb="304">
      <t>キホンリョウ</t>
    </rPh>
    <rPh sb="304" eb="306">
      <t>ゲンメン</t>
    </rPh>
    <rPh sb="307" eb="309">
      <t>ジッシ</t>
    </rPh>
    <rPh sb="324" eb="326">
      <t>キュウスイ</t>
    </rPh>
    <rPh sb="326" eb="328">
      <t>ゲンカ</t>
    </rPh>
    <rPh sb="329" eb="331">
      <t>ヘイキン</t>
    </rPh>
    <rPh sb="331" eb="332">
      <t>チ</t>
    </rPh>
    <rPh sb="333" eb="335">
      <t>シタマワ</t>
    </rPh>
    <rPh sb="340" eb="342">
      <t>キュウスイ</t>
    </rPh>
    <rPh sb="342" eb="344">
      <t>ゲンカ</t>
    </rPh>
    <rPh sb="345" eb="347">
      <t>テキセイ</t>
    </rPh>
    <rPh sb="351" eb="352">
      <t>カンガ</t>
    </rPh>
    <rPh sb="359" eb="361">
      <t>シセツ</t>
    </rPh>
    <rPh sb="361" eb="363">
      <t>リヨウ</t>
    </rPh>
    <rPh sb="363" eb="364">
      <t>リツ</t>
    </rPh>
    <rPh sb="366" eb="368">
      <t>ヘイキン</t>
    </rPh>
    <rPh sb="368" eb="369">
      <t>チ</t>
    </rPh>
    <rPh sb="370" eb="372">
      <t>ウワマワ</t>
    </rPh>
    <rPh sb="378" eb="380">
      <t>シセツ</t>
    </rPh>
    <rPh sb="381" eb="383">
      <t>コウリツ</t>
    </rPh>
    <rPh sb="383" eb="384">
      <t>セイ</t>
    </rPh>
    <rPh sb="385" eb="386">
      <t>ヨ</t>
    </rPh>
    <rPh sb="388" eb="390">
      <t>ハンダン</t>
    </rPh>
    <rPh sb="397" eb="400">
      <t>ユウシュウリツ</t>
    </rPh>
    <rPh sb="402" eb="404">
      <t>ヘイキン</t>
    </rPh>
    <rPh sb="404" eb="405">
      <t>チ</t>
    </rPh>
    <rPh sb="406" eb="408">
      <t>ウワマワ</t>
    </rPh>
    <rPh sb="413" eb="415">
      <t>テキセイ</t>
    </rPh>
    <rPh sb="416" eb="417">
      <t>カンガ</t>
    </rPh>
    <rPh sb="422" eb="424">
      <t>コンゴ</t>
    </rPh>
    <rPh sb="425" eb="428">
      <t>ユウシュウリツ</t>
    </rPh>
    <rPh sb="429" eb="431">
      <t>コウジョウ</t>
    </rPh>
    <rPh sb="432" eb="433">
      <t>ツト</t>
    </rPh>
    <phoneticPr fontId="4"/>
  </si>
  <si>
    <t xml:space="preserve">  経営状況は概ね良好と判断できる。今後、物価高騰等や管路の更新並びに耐震化等による費用増が見込まれ、企業債を発行し資本の確保に努める。今後もリゾート施設の建設、区画整理事業による商業施設の建設に伴う水需要の増加など、給水人口の推移や水需要の変動に注視する。
　経営戦略（投資財政計画）に基づき、経営基盤の強化を図り、計画的かつ効率的な事業運営に取り組む必要がある。</t>
    <rPh sb="21" eb="23">
      <t>ブッカ</t>
    </rPh>
    <rPh sb="23" eb="25">
      <t>コウトウ</t>
    </rPh>
    <rPh sb="25" eb="26">
      <t>ナド</t>
    </rPh>
    <phoneticPr fontId="4"/>
  </si>
  <si>
    <t>①有形固定資産減価償却率
　平成26年度以降、類似団体の平均値に比べ高くなっている。今後、更新対象管路が増加することから、経営戦略に基づいた資本の確保及び計画的な更新が必要である。
②管路経年化率
　当年度の本来の値は、32.28となり、類似団体に比べ高い数値になっており、今後も法定耐用年数に達する施設が増加することから、老朽化の状況を把握し、適正な維持管理による管路の長寿命化を図りつつ、計画的な更新が必要である。
③管路更新率
　当年度の本来の値は0.47であり、類似団体と概ね同率程度となっている。更新対象管路が増えることから、経営戦略に基づいた資本の確保及び計画的な更新が必要である。</t>
    <rPh sb="126" eb="127">
      <t>タカ</t>
    </rPh>
    <rPh sb="218" eb="221">
      <t>トウネンド</t>
    </rPh>
    <rPh sb="222" eb="224">
      <t>ホンライ</t>
    </rPh>
    <rPh sb="225" eb="226">
      <t>アタイ</t>
    </rPh>
    <rPh sb="235" eb="237">
      <t>ルイジ</t>
    </rPh>
    <rPh sb="237" eb="239">
      <t>ダンタイ</t>
    </rPh>
    <rPh sb="240" eb="241">
      <t>オオム</t>
    </rPh>
    <rPh sb="242" eb="244">
      <t>ドウリツ</t>
    </rPh>
    <rPh sb="244" eb="246">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</si>
</sst>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0.33</c:v>
                </c:pt>
                <c:pt idx="1">
                  <c:v>0.14000000000000001</c:v>
                </c:pt>
                <c:pt idx="2">
                  <c:v>0.16</c:v>
                </c:pt>
                <c:pt idx="3">
                  <c:v>0.21</c:v>
                </c:pt>
                <c:pt idx="4" formatCode="#,##0.00;&quot;△&quot;#,##0.00">
                  <c:v>0</c:v>
                </c:pt>
              </c:numCache>
            </c:numRef>
          </c:val>
          <c:extLst>
            <c:ext xmlns:c16="http://schemas.microsoft.com/office/drawing/2014/chart" uri="{C3380CC4-5D6E-409C-BE32-E72D297353CC}">
              <c16:uniqueId val="{00000000-ABB0-43D0-B522-1C8DE10C505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ABB0-43D0-B522-1C8DE10C505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78.28</c:v>
                </c:pt>
                <c:pt idx="1">
                  <c:v>77.98</c:v>
                </c:pt>
                <c:pt idx="2">
                  <c:v>78.63</c:v>
                </c:pt>
                <c:pt idx="3">
                  <c:v>79.25</c:v>
                </c:pt>
                <c:pt idx="4">
                  <c:v>81.099999999999994</c:v>
                </c:pt>
              </c:numCache>
            </c:numRef>
          </c:val>
          <c:extLst>
            <c:ext xmlns:c16="http://schemas.microsoft.com/office/drawing/2014/chart" uri="{C3380CC4-5D6E-409C-BE32-E72D297353CC}">
              <c16:uniqueId val="{00000000-8B8B-4315-B5CB-671EE4C26FC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8B8B-4315-B5CB-671EE4C26FC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95.4</c:v>
                </c:pt>
                <c:pt idx="1">
                  <c:v>95.91</c:v>
                </c:pt>
                <c:pt idx="2">
                  <c:v>94.38</c:v>
                </c:pt>
                <c:pt idx="3">
                  <c:v>95.21</c:v>
                </c:pt>
                <c:pt idx="4">
                  <c:v>94.68</c:v>
                </c:pt>
              </c:numCache>
            </c:numRef>
          </c:val>
          <c:extLst>
            <c:ext xmlns:c16="http://schemas.microsoft.com/office/drawing/2014/chart" uri="{C3380CC4-5D6E-409C-BE32-E72D297353CC}">
              <c16:uniqueId val="{00000000-DBDE-41DC-BB97-D241A6F12CF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DBDE-41DC-BB97-D241A6F12CF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116.63</c:v>
                </c:pt>
                <c:pt idx="1">
                  <c:v>117.69</c:v>
                </c:pt>
                <c:pt idx="2">
                  <c:v>103.62</c:v>
                </c:pt>
                <c:pt idx="3">
                  <c:v>115.9</c:v>
                </c:pt>
                <c:pt idx="4">
                  <c:v>114.23</c:v>
                </c:pt>
              </c:numCache>
            </c:numRef>
          </c:val>
          <c:extLst>
            <c:ext xmlns:c16="http://schemas.microsoft.com/office/drawing/2014/chart" uri="{C3380CC4-5D6E-409C-BE32-E72D297353CC}">
              <c16:uniqueId val="{00000000-DC6A-4234-B550-5D5FFFAEFDC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DC6A-4234-B550-5D5FFFAEFDC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51.95</c:v>
                </c:pt>
                <c:pt idx="1">
                  <c:v>50.49</c:v>
                </c:pt>
                <c:pt idx="2">
                  <c:v>51</c:v>
                </c:pt>
                <c:pt idx="3">
                  <c:v>51.36</c:v>
                </c:pt>
                <c:pt idx="4">
                  <c:v>51.53</c:v>
                </c:pt>
              </c:numCache>
            </c:numRef>
          </c:val>
          <c:extLst>
            <c:ext xmlns:c16="http://schemas.microsoft.com/office/drawing/2014/chart" uri="{C3380CC4-5D6E-409C-BE32-E72D297353CC}">
              <c16:uniqueId val="{00000000-8C1F-45DA-AB44-847041E0444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8C1F-45DA-AB44-847041E0444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D8-4863-B58D-EEBE586D21F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8FD8-4863-B58D-EEBE586D21F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76-4F36-8EA8-CDDF183C2A5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9076-4F36-8EA8-CDDF183C2A5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772.35</c:v>
                </c:pt>
                <c:pt idx="1">
                  <c:v>836.22</c:v>
                </c:pt>
                <c:pt idx="2">
                  <c:v>749.02</c:v>
                </c:pt>
                <c:pt idx="3">
                  <c:v>788.49</c:v>
                </c:pt>
                <c:pt idx="4">
                  <c:v>774.29</c:v>
                </c:pt>
              </c:numCache>
            </c:numRef>
          </c:val>
          <c:extLst>
            <c:ext xmlns:c16="http://schemas.microsoft.com/office/drawing/2014/chart" uri="{C3380CC4-5D6E-409C-BE32-E72D297353CC}">
              <c16:uniqueId val="{00000000-4D33-4643-AE94-054B7645F8A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4D33-4643-AE94-054B7645F8A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1.82</c:v>
                </c:pt>
                <c:pt idx="1">
                  <c:v>1.48</c:v>
                </c:pt>
                <c:pt idx="2">
                  <c:v>1.23</c:v>
                </c:pt>
                <c:pt idx="3">
                  <c:v>2.0299999999999998</c:v>
                </c:pt>
                <c:pt idx="4">
                  <c:v>2.59</c:v>
                </c:pt>
              </c:numCache>
            </c:numRef>
          </c:val>
          <c:extLst>
            <c:ext xmlns:c16="http://schemas.microsoft.com/office/drawing/2014/chart" uri="{C3380CC4-5D6E-409C-BE32-E72D297353CC}">
              <c16:uniqueId val="{00000000-1015-4B92-9B93-655D8804C1C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1015-4B92-9B93-655D8804C1C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116.36</c:v>
                </c:pt>
                <c:pt idx="1">
                  <c:v>117.16</c:v>
                </c:pt>
                <c:pt idx="2">
                  <c:v>102.9</c:v>
                </c:pt>
                <c:pt idx="3">
                  <c:v>110.84</c:v>
                </c:pt>
                <c:pt idx="4">
                  <c:v>98.48</c:v>
                </c:pt>
              </c:numCache>
            </c:numRef>
          </c:val>
          <c:extLst>
            <c:ext xmlns:c16="http://schemas.microsoft.com/office/drawing/2014/chart" uri="{C3380CC4-5D6E-409C-BE32-E72D297353CC}">
              <c16:uniqueId val="{00000000-729E-4D6F-A328-4DFA93E427C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729E-4D6F-A328-4DFA93E427C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155.82</c:v>
                </c:pt>
                <c:pt idx="1">
                  <c:v>154.41</c:v>
                </c:pt>
                <c:pt idx="2">
                  <c:v>164.19</c:v>
                </c:pt>
                <c:pt idx="3">
                  <c:v>158.54</c:v>
                </c:pt>
                <c:pt idx="4">
                  <c:v>161.87</c:v>
                </c:pt>
              </c:numCache>
            </c:numRef>
          </c:val>
          <c:extLst>
            <c:ext xmlns:c16="http://schemas.microsoft.com/office/drawing/2014/chart" uri="{C3380CC4-5D6E-409C-BE32-E72D297353CC}">
              <c16:uniqueId val="{00000000-22C2-400D-98AE-FDD312595C9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22C2-400D-98AE-FDD312595C9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37" zoomScaleNormal="100" workbookViewId="0">
      <selection activeCell="CF52" sqref="CF5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読谷村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4"/>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6" t="s">
        <v>9</v>
      </c>
      <c r="BM7" s="77"/>
      <c r="BN7" s="77"/>
      <c r="BO7" s="77"/>
      <c r="BP7" s="77"/>
      <c r="BQ7" s="77"/>
      <c r="BR7" s="77"/>
      <c r="BS7" s="77"/>
      <c r="BT7" s="77"/>
      <c r="BU7" s="77"/>
      <c r="BV7" s="77"/>
      <c r="BW7" s="77"/>
      <c r="BX7" s="77"/>
      <c r="BY7" s="78"/>
    </row>
    <row r="8" spans="1:78" ht="18.75" customHeight="1" x14ac:dyDescent="0.15">
      <c r="A8" s="2"/>
      <c r="B8" s="69" t="str">
        <f>データ!$I$6</f>
        <v>法適用</v>
      </c>
      <c r="C8" s="70"/>
      <c r="D8" s="70"/>
      <c r="E8" s="70"/>
      <c r="F8" s="70"/>
      <c r="G8" s="70"/>
      <c r="H8" s="70"/>
      <c r="I8" s="69" t="str">
        <f>データ!$J$6</f>
        <v>水道事業</v>
      </c>
      <c r="J8" s="70"/>
      <c r="K8" s="70"/>
      <c r="L8" s="70"/>
      <c r="M8" s="70"/>
      <c r="N8" s="70"/>
      <c r="O8" s="71"/>
      <c r="P8" s="72" t="str">
        <f>データ!$K$6</f>
        <v>末端給水事業</v>
      </c>
      <c r="Q8" s="72"/>
      <c r="R8" s="72"/>
      <c r="S8" s="72"/>
      <c r="T8" s="72"/>
      <c r="U8" s="72"/>
      <c r="V8" s="72"/>
      <c r="W8" s="72" t="str">
        <f>データ!$L$6</f>
        <v>A5</v>
      </c>
      <c r="X8" s="72"/>
      <c r="Y8" s="72"/>
      <c r="Z8" s="72"/>
      <c r="AA8" s="72"/>
      <c r="AB8" s="72"/>
      <c r="AC8" s="72"/>
      <c r="AD8" s="72" t="str">
        <f>データ!$M$6</f>
        <v>非設置</v>
      </c>
      <c r="AE8" s="72"/>
      <c r="AF8" s="72"/>
      <c r="AG8" s="72"/>
      <c r="AH8" s="72"/>
      <c r="AI8" s="72"/>
      <c r="AJ8" s="72"/>
      <c r="AK8" s="2"/>
      <c r="AL8" s="63">
        <f>データ!$R$6</f>
        <v>42041</v>
      </c>
      <c r="AM8" s="63"/>
      <c r="AN8" s="63"/>
      <c r="AO8" s="63"/>
      <c r="AP8" s="63"/>
      <c r="AQ8" s="63"/>
      <c r="AR8" s="63"/>
      <c r="AS8" s="63"/>
      <c r="AT8" s="37">
        <f>データ!$S$6</f>
        <v>35.28</v>
      </c>
      <c r="AU8" s="38"/>
      <c r="AV8" s="38"/>
      <c r="AW8" s="38"/>
      <c r="AX8" s="38"/>
      <c r="AY8" s="38"/>
      <c r="AZ8" s="38"/>
      <c r="BA8" s="38"/>
      <c r="BB8" s="52">
        <f>データ!$T$6</f>
        <v>1191.6400000000001</v>
      </c>
      <c r="BC8" s="52"/>
      <c r="BD8" s="52"/>
      <c r="BE8" s="52"/>
      <c r="BF8" s="52"/>
      <c r="BG8" s="52"/>
      <c r="BH8" s="52"/>
      <c r="BI8" s="52"/>
      <c r="BJ8" s="3"/>
      <c r="BK8" s="3"/>
      <c r="BL8" s="65" t="s">
        <v>10</v>
      </c>
      <c r="BM8" s="66"/>
      <c r="BN8" s="67" t="s">
        <v>11</v>
      </c>
      <c r="BO8" s="67"/>
      <c r="BP8" s="67"/>
      <c r="BQ8" s="67"/>
      <c r="BR8" s="67"/>
      <c r="BS8" s="67"/>
      <c r="BT8" s="67"/>
      <c r="BU8" s="67"/>
      <c r="BV8" s="67"/>
      <c r="BW8" s="67"/>
      <c r="BX8" s="67"/>
      <c r="BY8" s="68"/>
    </row>
    <row r="9" spans="1:78" ht="18.75" customHeight="1" x14ac:dyDescent="0.15">
      <c r="A9" s="2"/>
      <c r="B9" s="45" t="s">
        <v>12</v>
      </c>
      <c r="C9" s="46"/>
      <c r="D9" s="46"/>
      <c r="E9" s="46"/>
      <c r="F9" s="46"/>
      <c r="G9" s="46"/>
      <c r="H9" s="46"/>
      <c r="I9" s="45" t="s">
        <v>13</v>
      </c>
      <c r="J9" s="46"/>
      <c r="K9" s="46"/>
      <c r="L9" s="46"/>
      <c r="M9" s="46"/>
      <c r="N9" s="46"/>
      <c r="O9" s="64"/>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95.73</v>
      </c>
      <c r="J10" s="38"/>
      <c r="K10" s="38"/>
      <c r="L10" s="38"/>
      <c r="M10" s="38"/>
      <c r="N10" s="38"/>
      <c r="O10" s="62"/>
      <c r="P10" s="52">
        <f>データ!$P$6</f>
        <v>99.98</v>
      </c>
      <c r="Q10" s="52"/>
      <c r="R10" s="52"/>
      <c r="S10" s="52"/>
      <c r="T10" s="52"/>
      <c r="U10" s="52"/>
      <c r="V10" s="52"/>
      <c r="W10" s="63">
        <f>データ!$Q$6</f>
        <v>3304</v>
      </c>
      <c r="X10" s="63"/>
      <c r="Y10" s="63"/>
      <c r="Z10" s="63"/>
      <c r="AA10" s="63"/>
      <c r="AB10" s="63"/>
      <c r="AC10" s="63"/>
      <c r="AD10" s="2"/>
      <c r="AE10" s="2"/>
      <c r="AF10" s="2"/>
      <c r="AG10" s="2"/>
      <c r="AH10" s="2"/>
      <c r="AI10" s="2"/>
      <c r="AJ10" s="2"/>
      <c r="AK10" s="2"/>
      <c r="AL10" s="63">
        <f>データ!$U$6</f>
        <v>42009</v>
      </c>
      <c r="AM10" s="63"/>
      <c r="AN10" s="63"/>
      <c r="AO10" s="63"/>
      <c r="AP10" s="63"/>
      <c r="AQ10" s="63"/>
      <c r="AR10" s="63"/>
      <c r="AS10" s="63"/>
      <c r="AT10" s="37">
        <f>データ!$V$6</f>
        <v>35.28</v>
      </c>
      <c r="AU10" s="38"/>
      <c r="AV10" s="38"/>
      <c r="AW10" s="38"/>
      <c r="AX10" s="38"/>
      <c r="AY10" s="38"/>
      <c r="AZ10" s="38"/>
      <c r="BA10" s="38"/>
      <c r="BB10" s="52">
        <f>データ!$W$6</f>
        <v>1190.73</v>
      </c>
      <c r="BC10" s="52"/>
      <c r="BD10" s="52"/>
      <c r="BE10" s="52"/>
      <c r="BF10" s="52"/>
      <c r="BG10" s="52"/>
      <c r="BH10" s="52"/>
      <c r="BI10" s="52"/>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7" t="s">
        <v>113</v>
      </c>
      <c r="BM47" s="88"/>
      <c r="BN47" s="88"/>
      <c r="BO47" s="88"/>
      <c r="BP47" s="88"/>
      <c r="BQ47" s="88"/>
      <c r="BR47" s="88"/>
      <c r="BS47" s="88"/>
      <c r="BT47" s="88"/>
      <c r="BU47" s="88"/>
      <c r="BV47" s="88"/>
      <c r="BW47" s="88"/>
      <c r="BX47" s="88"/>
      <c r="BY47" s="88"/>
      <c r="BZ47" s="8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7"/>
      <c r="BM48" s="88"/>
      <c r="BN48" s="88"/>
      <c r="BO48" s="88"/>
      <c r="BP48" s="88"/>
      <c r="BQ48" s="88"/>
      <c r="BR48" s="88"/>
      <c r="BS48" s="88"/>
      <c r="BT48" s="88"/>
      <c r="BU48" s="88"/>
      <c r="BV48" s="88"/>
      <c r="BW48" s="88"/>
      <c r="BX48" s="88"/>
      <c r="BY48" s="88"/>
      <c r="BZ48" s="8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7"/>
      <c r="BM49" s="88"/>
      <c r="BN49" s="88"/>
      <c r="BO49" s="88"/>
      <c r="BP49" s="88"/>
      <c r="BQ49" s="88"/>
      <c r="BR49" s="88"/>
      <c r="BS49" s="88"/>
      <c r="BT49" s="88"/>
      <c r="BU49" s="88"/>
      <c r="BV49" s="88"/>
      <c r="BW49" s="88"/>
      <c r="BX49" s="88"/>
      <c r="BY49" s="88"/>
      <c r="BZ49" s="8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7"/>
      <c r="BM50" s="88"/>
      <c r="BN50" s="88"/>
      <c r="BO50" s="88"/>
      <c r="BP50" s="88"/>
      <c r="BQ50" s="88"/>
      <c r="BR50" s="88"/>
      <c r="BS50" s="88"/>
      <c r="BT50" s="88"/>
      <c r="BU50" s="88"/>
      <c r="BV50" s="88"/>
      <c r="BW50" s="88"/>
      <c r="BX50" s="88"/>
      <c r="BY50" s="88"/>
      <c r="BZ50" s="8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7"/>
      <c r="BM51" s="88"/>
      <c r="BN51" s="88"/>
      <c r="BO51" s="88"/>
      <c r="BP51" s="88"/>
      <c r="BQ51" s="88"/>
      <c r="BR51" s="88"/>
      <c r="BS51" s="88"/>
      <c r="BT51" s="88"/>
      <c r="BU51" s="88"/>
      <c r="BV51" s="88"/>
      <c r="BW51" s="88"/>
      <c r="BX51" s="88"/>
      <c r="BY51" s="88"/>
      <c r="BZ51" s="8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7"/>
      <c r="BM52" s="88"/>
      <c r="BN52" s="88"/>
      <c r="BO52" s="88"/>
      <c r="BP52" s="88"/>
      <c r="BQ52" s="88"/>
      <c r="BR52" s="88"/>
      <c r="BS52" s="88"/>
      <c r="BT52" s="88"/>
      <c r="BU52" s="88"/>
      <c r="BV52" s="88"/>
      <c r="BW52" s="88"/>
      <c r="BX52" s="88"/>
      <c r="BY52" s="88"/>
      <c r="BZ52" s="8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7"/>
      <c r="BM53" s="88"/>
      <c r="BN53" s="88"/>
      <c r="BO53" s="88"/>
      <c r="BP53" s="88"/>
      <c r="BQ53" s="88"/>
      <c r="BR53" s="88"/>
      <c r="BS53" s="88"/>
      <c r="BT53" s="88"/>
      <c r="BU53" s="88"/>
      <c r="BV53" s="88"/>
      <c r="BW53" s="88"/>
      <c r="BX53" s="88"/>
      <c r="BY53" s="88"/>
      <c r="BZ53" s="8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7"/>
      <c r="BM54" s="88"/>
      <c r="BN54" s="88"/>
      <c r="BO54" s="88"/>
      <c r="BP54" s="88"/>
      <c r="BQ54" s="88"/>
      <c r="BR54" s="88"/>
      <c r="BS54" s="88"/>
      <c r="BT54" s="88"/>
      <c r="BU54" s="88"/>
      <c r="BV54" s="88"/>
      <c r="BW54" s="88"/>
      <c r="BX54" s="88"/>
      <c r="BY54" s="88"/>
      <c r="BZ54" s="8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7"/>
      <c r="BM55" s="88"/>
      <c r="BN55" s="88"/>
      <c r="BO55" s="88"/>
      <c r="BP55" s="88"/>
      <c r="BQ55" s="88"/>
      <c r="BR55" s="88"/>
      <c r="BS55" s="88"/>
      <c r="BT55" s="88"/>
      <c r="BU55" s="88"/>
      <c r="BV55" s="88"/>
      <c r="BW55" s="88"/>
      <c r="BX55" s="88"/>
      <c r="BY55" s="88"/>
      <c r="BZ55" s="8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7"/>
      <c r="BM56" s="88"/>
      <c r="BN56" s="88"/>
      <c r="BO56" s="88"/>
      <c r="BP56" s="88"/>
      <c r="BQ56" s="88"/>
      <c r="BR56" s="88"/>
      <c r="BS56" s="88"/>
      <c r="BT56" s="88"/>
      <c r="BU56" s="88"/>
      <c r="BV56" s="88"/>
      <c r="BW56" s="88"/>
      <c r="BX56" s="88"/>
      <c r="BY56" s="88"/>
      <c r="BZ56" s="8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7"/>
      <c r="BM57" s="88"/>
      <c r="BN57" s="88"/>
      <c r="BO57" s="88"/>
      <c r="BP57" s="88"/>
      <c r="BQ57" s="88"/>
      <c r="BR57" s="88"/>
      <c r="BS57" s="88"/>
      <c r="BT57" s="88"/>
      <c r="BU57" s="88"/>
      <c r="BV57" s="88"/>
      <c r="BW57" s="88"/>
      <c r="BX57" s="88"/>
      <c r="BY57" s="88"/>
      <c r="BZ57" s="8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7"/>
      <c r="BM58" s="88"/>
      <c r="BN58" s="88"/>
      <c r="BO58" s="88"/>
      <c r="BP58" s="88"/>
      <c r="BQ58" s="88"/>
      <c r="BR58" s="88"/>
      <c r="BS58" s="88"/>
      <c r="BT58" s="88"/>
      <c r="BU58" s="88"/>
      <c r="BV58" s="88"/>
      <c r="BW58" s="88"/>
      <c r="BX58" s="88"/>
      <c r="BY58" s="88"/>
      <c r="BZ58" s="8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7"/>
      <c r="BM59" s="88"/>
      <c r="BN59" s="88"/>
      <c r="BO59" s="88"/>
      <c r="BP59" s="88"/>
      <c r="BQ59" s="88"/>
      <c r="BR59" s="88"/>
      <c r="BS59" s="88"/>
      <c r="BT59" s="88"/>
      <c r="BU59" s="88"/>
      <c r="BV59" s="88"/>
      <c r="BW59" s="88"/>
      <c r="BX59" s="88"/>
      <c r="BY59" s="88"/>
      <c r="BZ59" s="89"/>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7"/>
      <c r="BM60" s="88"/>
      <c r="BN60" s="88"/>
      <c r="BO60" s="88"/>
      <c r="BP60" s="88"/>
      <c r="BQ60" s="88"/>
      <c r="BR60" s="88"/>
      <c r="BS60" s="88"/>
      <c r="BT60" s="88"/>
      <c r="BU60" s="88"/>
      <c r="BV60" s="88"/>
      <c r="BW60" s="88"/>
      <c r="BX60" s="88"/>
      <c r="BY60" s="88"/>
      <c r="BZ60" s="89"/>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7"/>
      <c r="BM61" s="88"/>
      <c r="BN61" s="88"/>
      <c r="BO61" s="88"/>
      <c r="BP61" s="88"/>
      <c r="BQ61" s="88"/>
      <c r="BR61" s="88"/>
      <c r="BS61" s="88"/>
      <c r="BT61" s="88"/>
      <c r="BU61" s="88"/>
      <c r="BV61" s="88"/>
      <c r="BW61" s="88"/>
      <c r="BX61" s="88"/>
      <c r="BY61" s="88"/>
      <c r="BZ61" s="8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7"/>
      <c r="BM62" s="88"/>
      <c r="BN62" s="88"/>
      <c r="BO62" s="88"/>
      <c r="BP62" s="88"/>
      <c r="BQ62" s="88"/>
      <c r="BR62" s="88"/>
      <c r="BS62" s="88"/>
      <c r="BT62" s="88"/>
      <c r="BU62" s="88"/>
      <c r="BV62" s="88"/>
      <c r="BW62" s="88"/>
      <c r="BX62" s="88"/>
      <c r="BY62" s="88"/>
      <c r="BZ62" s="8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7"/>
      <c r="BM63" s="88"/>
      <c r="BN63" s="88"/>
      <c r="BO63" s="88"/>
      <c r="BP63" s="88"/>
      <c r="BQ63" s="88"/>
      <c r="BR63" s="88"/>
      <c r="BS63" s="88"/>
      <c r="BT63" s="88"/>
      <c r="BU63" s="88"/>
      <c r="BV63" s="88"/>
      <c r="BW63" s="88"/>
      <c r="BX63" s="88"/>
      <c r="BY63" s="88"/>
      <c r="BZ63" s="8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112</v>
      </c>
      <c r="BM66" s="88"/>
      <c r="BN66" s="88"/>
      <c r="BO66" s="88"/>
      <c r="BP66" s="88"/>
      <c r="BQ66" s="88"/>
      <c r="BR66" s="88"/>
      <c r="BS66" s="88"/>
      <c r="BT66" s="88"/>
      <c r="BU66" s="88"/>
      <c r="BV66" s="88"/>
      <c r="BW66" s="88"/>
      <c r="BX66" s="88"/>
      <c r="BY66" s="88"/>
      <c r="BZ66" s="8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4BPmQCrc0Jz6Eu/PbUnaOueOpJKmI6OuGpg31KM9h/JROKrnI2B7DlvZHRAzZBXdi4hwY5sscbGirR5P6e5OgA==" saltValue="+b0ElLxcaIG7eiCzTdlRo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15" t="s">
        <v>53</v>
      </c>
      <c r="B4" s="17"/>
      <c r="C4" s="17"/>
      <c r="D4" s="17"/>
      <c r="E4" s="17"/>
      <c r="F4" s="17"/>
      <c r="G4" s="17"/>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473243</v>
      </c>
      <c r="D6" s="20">
        <f t="shared" si="3"/>
        <v>46</v>
      </c>
      <c r="E6" s="20">
        <f t="shared" si="3"/>
        <v>1</v>
      </c>
      <c r="F6" s="20">
        <f t="shared" si="3"/>
        <v>0</v>
      </c>
      <c r="G6" s="20">
        <f t="shared" si="3"/>
        <v>1</v>
      </c>
      <c r="H6" s="20" t="str">
        <f t="shared" si="3"/>
        <v>沖縄県　読谷村</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95.73</v>
      </c>
      <c r="P6" s="21">
        <f t="shared" si="3"/>
        <v>99.98</v>
      </c>
      <c r="Q6" s="21">
        <f t="shared" si="3"/>
        <v>3304</v>
      </c>
      <c r="R6" s="21">
        <f t="shared" si="3"/>
        <v>42041</v>
      </c>
      <c r="S6" s="21">
        <f t="shared" si="3"/>
        <v>35.28</v>
      </c>
      <c r="T6" s="21">
        <f t="shared" si="3"/>
        <v>1191.6400000000001</v>
      </c>
      <c r="U6" s="21">
        <f t="shared" si="3"/>
        <v>42009</v>
      </c>
      <c r="V6" s="21">
        <f t="shared" si="3"/>
        <v>35.28</v>
      </c>
      <c r="W6" s="21">
        <f t="shared" si="3"/>
        <v>1190.73</v>
      </c>
      <c r="X6" s="22">
        <f>IF(X7="",NA(),X7)</f>
        <v>116.63</v>
      </c>
      <c r="Y6" s="22">
        <f t="shared" ref="Y6:AG6" si="4">IF(Y7="",NA(),Y7)</f>
        <v>117.69</v>
      </c>
      <c r="Z6" s="22">
        <f t="shared" si="4"/>
        <v>103.62</v>
      </c>
      <c r="AA6" s="22">
        <f t="shared" si="4"/>
        <v>115.9</v>
      </c>
      <c r="AB6" s="22">
        <f t="shared" si="4"/>
        <v>114.23</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772.35</v>
      </c>
      <c r="AU6" s="22">
        <f t="shared" ref="AU6:BC6" si="6">IF(AU7="",NA(),AU7)</f>
        <v>836.22</v>
      </c>
      <c r="AV6" s="22">
        <f t="shared" si="6"/>
        <v>749.02</v>
      </c>
      <c r="AW6" s="22">
        <f t="shared" si="6"/>
        <v>788.49</v>
      </c>
      <c r="AX6" s="22">
        <f t="shared" si="6"/>
        <v>774.29</v>
      </c>
      <c r="AY6" s="22">
        <f t="shared" si="6"/>
        <v>366.03</v>
      </c>
      <c r="AZ6" s="22">
        <f t="shared" si="6"/>
        <v>365.18</v>
      </c>
      <c r="BA6" s="22">
        <f t="shared" si="6"/>
        <v>327.77</v>
      </c>
      <c r="BB6" s="22">
        <f t="shared" si="6"/>
        <v>338.02</v>
      </c>
      <c r="BC6" s="22">
        <f t="shared" si="6"/>
        <v>345.94</v>
      </c>
      <c r="BD6" s="21" t="str">
        <f>IF(BD7="","",IF(BD7="-","【-】","【"&amp;SUBSTITUTE(TEXT(BD7,"#,##0.00"),"-","△")&amp;"】"))</f>
        <v>【252.29】</v>
      </c>
      <c r="BE6" s="22">
        <f>IF(BE7="",NA(),BE7)</f>
        <v>1.82</v>
      </c>
      <c r="BF6" s="22">
        <f t="shared" ref="BF6:BN6" si="7">IF(BF7="",NA(),BF7)</f>
        <v>1.48</v>
      </c>
      <c r="BG6" s="22">
        <f t="shared" si="7"/>
        <v>1.23</v>
      </c>
      <c r="BH6" s="22">
        <f t="shared" si="7"/>
        <v>2.0299999999999998</v>
      </c>
      <c r="BI6" s="22">
        <f t="shared" si="7"/>
        <v>2.59</v>
      </c>
      <c r="BJ6" s="22">
        <f t="shared" si="7"/>
        <v>370.12</v>
      </c>
      <c r="BK6" s="22">
        <f t="shared" si="7"/>
        <v>371.65</v>
      </c>
      <c r="BL6" s="22">
        <f t="shared" si="7"/>
        <v>397.1</v>
      </c>
      <c r="BM6" s="22">
        <f t="shared" si="7"/>
        <v>379.91</v>
      </c>
      <c r="BN6" s="22">
        <f t="shared" si="7"/>
        <v>386.61</v>
      </c>
      <c r="BO6" s="21" t="str">
        <f>IF(BO7="","",IF(BO7="-","【-】","【"&amp;SUBSTITUTE(TEXT(BO7,"#,##0.00"),"-","△")&amp;"】"))</f>
        <v>【268.07】</v>
      </c>
      <c r="BP6" s="22">
        <f>IF(BP7="",NA(),BP7)</f>
        <v>116.36</v>
      </c>
      <c r="BQ6" s="22">
        <f t="shared" ref="BQ6:BY6" si="8">IF(BQ7="",NA(),BQ7)</f>
        <v>117.16</v>
      </c>
      <c r="BR6" s="22">
        <f t="shared" si="8"/>
        <v>102.9</v>
      </c>
      <c r="BS6" s="22">
        <f t="shared" si="8"/>
        <v>110.84</v>
      </c>
      <c r="BT6" s="22">
        <f t="shared" si="8"/>
        <v>98.48</v>
      </c>
      <c r="BU6" s="22">
        <f t="shared" si="8"/>
        <v>100.42</v>
      </c>
      <c r="BV6" s="22">
        <f t="shared" si="8"/>
        <v>98.77</v>
      </c>
      <c r="BW6" s="22">
        <f t="shared" si="8"/>
        <v>95.79</v>
      </c>
      <c r="BX6" s="22">
        <f t="shared" si="8"/>
        <v>98.3</v>
      </c>
      <c r="BY6" s="22">
        <f t="shared" si="8"/>
        <v>93.82</v>
      </c>
      <c r="BZ6" s="21" t="str">
        <f>IF(BZ7="","",IF(BZ7="-","【-】","【"&amp;SUBSTITUTE(TEXT(BZ7,"#,##0.00"),"-","△")&amp;"】"))</f>
        <v>【97.47】</v>
      </c>
      <c r="CA6" s="22">
        <f>IF(CA7="",NA(),CA7)</f>
        <v>155.82</v>
      </c>
      <c r="CB6" s="22">
        <f t="shared" ref="CB6:CJ6" si="9">IF(CB7="",NA(),CB7)</f>
        <v>154.41</v>
      </c>
      <c r="CC6" s="22">
        <f t="shared" si="9"/>
        <v>164.19</v>
      </c>
      <c r="CD6" s="22">
        <f t="shared" si="9"/>
        <v>158.54</v>
      </c>
      <c r="CE6" s="22">
        <f t="shared" si="9"/>
        <v>161.87</v>
      </c>
      <c r="CF6" s="22">
        <f t="shared" si="9"/>
        <v>171.67</v>
      </c>
      <c r="CG6" s="22">
        <f t="shared" si="9"/>
        <v>173.67</v>
      </c>
      <c r="CH6" s="22">
        <f t="shared" si="9"/>
        <v>171.13</v>
      </c>
      <c r="CI6" s="22">
        <f t="shared" si="9"/>
        <v>173.7</v>
      </c>
      <c r="CJ6" s="22">
        <f t="shared" si="9"/>
        <v>178.94</v>
      </c>
      <c r="CK6" s="21" t="str">
        <f>IF(CK7="","",IF(CK7="-","【-】","【"&amp;SUBSTITUTE(TEXT(CK7,"#,##0.00"),"-","△")&amp;"】"))</f>
        <v>【174.75】</v>
      </c>
      <c r="CL6" s="22">
        <f>IF(CL7="",NA(),CL7)</f>
        <v>78.28</v>
      </c>
      <c r="CM6" s="22">
        <f t="shared" ref="CM6:CU6" si="10">IF(CM7="",NA(),CM7)</f>
        <v>77.98</v>
      </c>
      <c r="CN6" s="22">
        <f t="shared" si="10"/>
        <v>78.63</v>
      </c>
      <c r="CO6" s="22">
        <f t="shared" si="10"/>
        <v>79.25</v>
      </c>
      <c r="CP6" s="22">
        <f t="shared" si="10"/>
        <v>81.099999999999994</v>
      </c>
      <c r="CQ6" s="22">
        <f t="shared" si="10"/>
        <v>59.74</v>
      </c>
      <c r="CR6" s="22">
        <f t="shared" si="10"/>
        <v>59.67</v>
      </c>
      <c r="CS6" s="22">
        <f t="shared" si="10"/>
        <v>60.12</v>
      </c>
      <c r="CT6" s="22">
        <f t="shared" si="10"/>
        <v>60.34</v>
      </c>
      <c r="CU6" s="22">
        <f t="shared" si="10"/>
        <v>59.54</v>
      </c>
      <c r="CV6" s="21" t="str">
        <f>IF(CV7="","",IF(CV7="-","【-】","【"&amp;SUBSTITUTE(TEXT(CV7,"#,##0.00"),"-","△")&amp;"】"))</f>
        <v>【59.97】</v>
      </c>
      <c r="CW6" s="22">
        <f>IF(CW7="",NA(),CW7)</f>
        <v>95.4</v>
      </c>
      <c r="CX6" s="22">
        <f t="shared" ref="CX6:DF6" si="11">IF(CX7="",NA(),CX7)</f>
        <v>95.91</v>
      </c>
      <c r="CY6" s="22">
        <f t="shared" si="11"/>
        <v>94.38</v>
      </c>
      <c r="CZ6" s="22">
        <f t="shared" si="11"/>
        <v>95.21</v>
      </c>
      <c r="DA6" s="22">
        <f t="shared" si="11"/>
        <v>94.68</v>
      </c>
      <c r="DB6" s="22">
        <f t="shared" si="11"/>
        <v>84.8</v>
      </c>
      <c r="DC6" s="22">
        <f t="shared" si="11"/>
        <v>84.6</v>
      </c>
      <c r="DD6" s="22">
        <f t="shared" si="11"/>
        <v>84.24</v>
      </c>
      <c r="DE6" s="22">
        <f t="shared" si="11"/>
        <v>84.19</v>
      </c>
      <c r="DF6" s="22">
        <f t="shared" si="11"/>
        <v>83.93</v>
      </c>
      <c r="DG6" s="21" t="str">
        <f>IF(DG7="","",IF(DG7="-","【-】","【"&amp;SUBSTITUTE(TEXT(DG7,"#,##0.00"),"-","△")&amp;"】"))</f>
        <v>【89.76】</v>
      </c>
      <c r="DH6" s="22">
        <f>IF(DH7="",NA(),DH7)</f>
        <v>51.95</v>
      </c>
      <c r="DI6" s="22">
        <f t="shared" ref="DI6:DQ6" si="12">IF(DI7="",NA(),DI7)</f>
        <v>50.49</v>
      </c>
      <c r="DJ6" s="22">
        <f t="shared" si="12"/>
        <v>51</v>
      </c>
      <c r="DK6" s="22">
        <f t="shared" si="12"/>
        <v>51.36</v>
      </c>
      <c r="DL6" s="22">
        <f t="shared" si="12"/>
        <v>51.53</v>
      </c>
      <c r="DM6" s="22">
        <f t="shared" si="12"/>
        <v>47.66</v>
      </c>
      <c r="DN6" s="22">
        <f t="shared" si="12"/>
        <v>48.17</v>
      </c>
      <c r="DO6" s="22">
        <f t="shared" si="12"/>
        <v>48.83</v>
      </c>
      <c r="DP6" s="22">
        <f t="shared" si="12"/>
        <v>49.96</v>
      </c>
      <c r="DQ6" s="22">
        <f t="shared" si="12"/>
        <v>50.82</v>
      </c>
      <c r="DR6" s="21" t="str">
        <f>IF(DR7="","",IF(DR7="-","【-】","【"&amp;SUBSTITUTE(TEXT(DR7,"#,##0.00"),"-","△")&amp;"】"))</f>
        <v>【51.51】</v>
      </c>
      <c r="DS6" s="21">
        <f>IF(DS7="",NA(),DS7)</f>
        <v>0</v>
      </c>
      <c r="DT6" s="21">
        <f t="shared" ref="DT6:EB6" si="13">IF(DT7="",NA(),DT7)</f>
        <v>0</v>
      </c>
      <c r="DU6" s="21">
        <f t="shared" si="13"/>
        <v>0</v>
      </c>
      <c r="DV6" s="21">
        <f t="shared" si="13"/>
        <v>0</v>
      </c>
      <c r="DW6" s="21">
        <f t="shared" si="13"/>
        <v>0</v>
      </c>
      <c r="DX6" s="22">
        <f t="shared" si="13"/>
        <v>15.1</v>
      </c>
      <c r="DY6" s="22">
        <f t="shared" si="13"/>
        <v>17.12</v>
      </c>
      <c r="DZ6" s="22">
        <f t="shared" si="13"/>
        <v>18.18</v>
      </c>
      <c r="EA6" s="22">
        <f t="shared" si="13"/>
        <v>19.32</v>
      </c>
      <c r="EB6" s="22">
        <f t="shared" si="13"/>
        <v>21.16</v>
      </c>
      <c r="EC6" s="21" t="str">
        <f>IF(EC7="","",IF(EC7="-","【-】","【"&amp;SUBSTITUTE(TEXT(EC7,"#,##0.00"),"-","△")&amp;"】"))</f>
        <v>【23.75】</v>
      </c>
      <c r="ED6" s="22">
        <f>IF(ED7="",NA(),ED7)</f>
        <v>0.33</v>
      </c>
      <c r="EE6" s="22">
        <f t="shared" ref="EE6:EM6" si="14">IF(EE7="",NA(),EE7)</f>
        <v>0.14000000000000001</v>
      </c>
      <c r="EF6" s="22">
        <f t="shared" si="14"/>
        <v>0.16</v>
      </c>
      <c r="EG6" s="22">
        <f t="shared" si="14"/>
        <v>0.21</v>
      </c>
      <c r="EH6" s="21">
        <f t="shared" si="14"/>
        <v>0</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473243</v>
      </c>
      <c r="D7" s="24">
        <v>46</v>
      </c>
      <c r="E7" s="24">
        <v>1</v>
      </c>
      <c r="F7" s="24">
        <v>0</v>
      </c>
      <c r="G7" s="24">
        <v>1</v>
      </c>
      <c r="H7" s="24" t="s">
        <v>93</v>
      </c>
      <c r="I7" s="24" t="s">
        <v>94</v>
      </c>
      <c r="J7" s="24" t="s">
        <v>95</v>
      </c>
      <c r="K7" s="24" t="s">
        <v>96</v>
      </c>
      <c r="L7" s="24" t="s">
        <v>97</v>
      </c>
      <c r="M7" s="24" t="s">
        <v>98</v>
      </c>
      <c r="N7" s="25" t="s">
        <v>99</v>
      </c>
      <c r="O7" s="25">
        <v>95.73</v>
      </c>
      <c r="P7" s="25">
        <v>99.98</v>
      </c>
      <c r="Q7" s="25">
        <v>3304</v>
      </c>
      <c r="R7" s="25">
        <v>42041</v>
      </c>
      <c r="S7" s="25">
        <v>35.28</v>
      </c>
      <c r="T7" s="25">
        <v>1191.6400000000001</v>
      </c>
      <c r="U7" s="25">
        <v>42009</v>
      </c>
      <c r="V7" s="25">
        <v>35.28</v>
      </c>
      <c r="W7" s="25">
        <v>1190.73</v>
      </c>
      <c r="X7" s="25">
        <v>116.63</v>
      </c>
      <c r="Y7" s="25">
        <v>117.69</v>
      </c>
      <c r="Z7" s="25">
        <v>103.62</v>
      </c>
      <c r="AA7" s="25">
        <v>115.9</v>
      </c>
      <c r="AB7" s="25">
        <v>114.23</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772.35</v>
      </c>
      <c r="AU7" s="25">
        <v>836.22</v>
      </c>
      <c r="AV7" s="25">
        <v>749.02</v>
      </c>
      <c r="AW7" s="25">
        <v>788.49</v>
      </c>
      <c r="AX7" s="25">
        <v>774.29</v>
      </c>
      <c r="AY7" s="25">
        <v>366.03</v>
      </c>
      <c r="AZ7" s="25">
        <v>365.18</v>
      </c>
      <c r="BA7" s="25">
        <v>327.77</v>
      </c>
      <c r="BB7" s="25">
        <v>338.02</v>
      </c>
      <c r="BC7" s="25">
        <v>345.94</v>
      </c>
      <c r="BD7" s="25">
        <v>252.29</v>
      </c>
      <c r="BE7" s="25">
        <v>1.82</v>
      </c>
      <c r="BF7" s="25">
        <v>1.48</v>
      </c>
      <c r="BG7" s="25">
        <v>1.23</v>
      </c>
      <c r="BH7" s="25">
        <v>2.0299999999999998</v>
      </c>
      <c r="BI7" s="25">
        <v>2.59</v>
      </c>
      <c r="BJ7" s="25">
        <v>370.12</v>
      </c>
      <c r="BK7" s="25">
        <v>371.65</v>
      </c>
      <c r="BL7" s="25">
        <v>397.1</v>
      </c>
      <c r="BM7" s="25">
        <v>379.91</v>
      </c>
      <c r="BN7" s="25">
        <v>386.61</v>
      </c>
      <c r="BO7" s="25">
        <v>268.07</v>
      </c>
      <c r="BP7" s="25">
        <v>116.36</v>
      </c>
      <c r="BQ7" s="25">
        <v>117.16</v>
      </c>
      <c r="BR7" s="25">
        <v>102.9</v>
      </c>
      <c r="BS7" s="25">
        <v>110.84</v>
      </c>
      <c r="BT7" s="25">
        <v>98.48</v>
      </c>
      <c r="BU7" s="25">
        <v>100.42</v>
      </c>
      <c r="BV7" s="25">
        <v>98.77</v>
      </c>
      <c r="BW7" s="25">
        <v>95.79</v>
      </c>
      <c r="BX7" s="25">
        <v>98.3</v>
      </c>
      <c r="BY7" s="25">
        <v>93.82</v>
      </c>
      <c r="BZ7" s="25">
        <v>97.47</v>
      </c>
      <c r="CA7" s="25">
        <v>155.82</v>
      </c>
      <c r="CB7" s="25">
        <v>154.41</v>
      </c>
      <c r="CC7" s="25">
        <v>164.19</v>
      </c>
      <c r="CD7" s="25">
        <v>158.54</v>
      </c>
      <c r="CE7" s="25">
        <v>161.87</v>
      </c>
      <c r="CF7" s="25">
        <v>171.67</v>
      </c>
      <c r="CG7" s="25">
        <v>173.67</v>
      </c>
      <c r="CH7" s="25">
        <v>171.13</v>
      </c>
      <c r="CI7" s="25">
        <v>173.7</v>
      </c>
      <c r="CJ7" s="25">
        <v>178.94</v>
      </c>
      <c r="CK7" s="25">
        <v>174.75</v>
      </c>
      <c r="CL7" s="25">
        <v>78.28</v>
      </c>
      <c r="CM7" s="25">
        <v>77.98</v>
      </c>
      <c r="CN7" s="25">
        <v>78.63</v>
      </c>
      <c r="CO7" s="25">
        <v>79.25</v>
      </c>
      <c r="CP7" s="25">
        <v>81.099999999999994</v>
      </c>
      <c r="CQ7" s="25">
        <v>59.74</v>
      </c>
      <c r="CR7" s="25">
        <v>59.67</v>
      </c>
      <c r="CS7" s="25">
        <v>60.12</v>
      </c>
      <c r="CT7" s="25">
        <v>60.34</v>
      </c>
      <c r="CU7" s="25">
        <v>59.54</v>
      </c>
      <c r="CV7" s="25">
        <v>59.97</v>
      </c>
      <c r="CW7" s="25">
        <v>95.4</v>
      </c>
      <c r="CX7" s="25">
        <v>95.91</v>
      </c>
      <c r="CY7" s="25">
        <v>94.38</v>
      </c>
      <c r="CZ7" s="25">
        <v>95.21</v>
      </c>
      <c r="DA7" s="25">
        <v>94.68</v>
      </c>
      <c r="DB7" s="25">
        <v>84.8</v>
      </c>
      <c r="DC7" s="25">
        <v>84.6</v>
      </c>
      <c r="DD7" s="25">
        <v>84.24</v>
      </c>
      <c r="DE7" s="25">
        <v>84.19</v>
      </c>
      <c r="DF7" s="25">
        <v>83.93</v>
      </c>
      <c r="DG7" s="25">
        <v>89.76</v>
      </c>
      <c r="DH7" s="25">
        <v>51.95</v>
      </c>
      <c r="DI7" s="25">
        <v>50.49</v>
      </c>
      <c r="DJ7" s="25">
        <v>51</v>
      </c>
      <c r="DK7" s="25">
        <v>51.36</v>
      </c>
      <c r="DL7" s="25">
        <v>51.53</v>
      </c>
      <c r="DM7" s="25">
        <v>47.66</v>
      </c>
      <c r="DN7" s="25">
        <v>48.17</v>
      </c>
      <c r="DO7" s="25">
        <v>48.83</v>
      </c>
      <c r="DP7" s="25">
        <v>49.96</v>
      </c>
      <c r="DQ7" s="25">
        <v>50.82</v>
      </c>
      <c r="DR7" s="25">
        <v>51.51</v>
      </c>
      <c r="DS7" s="25">
        <v>0</v>
      </c>
      <c r="DT7" s="25">
        <v>0</v>
      </c>
      <c r="DU7" s="25">
        <v>0</v>
      </c>
      <c r="DV7" s="25">
        <v>0</v>
      </c>
      <c r="DW7" s="25">
        <v>0</v>
      </c>
      <c r="DX7" s="25">
        <v>15.1</v>
      </c>
      <c r="DY7" s="25">
        <v>17.12</v>
      </c>
      <c r="DZ7" s="25">
        <v>18.18</v>
      </c>
      <c r="EA7" s="25">
        <v>19.32</v>
      </c>
      <c r="EB7" s="25">
        <v>21.16</v>
      </c>
      <c r="EC7" s="25">
        <v>23.75</v>
      </c>
      <c r="ED7" s="25">
        <v>0.33</v>
      </c>
      <c r="EE7" s="25">
        <v>0.14000000000000001</v>
      </c>
      <c r="EF7" s="25">
        <v>0.16</v>
      </c>
      <c r="EG7" s="25">
        <v>0.21</v>
      </c>
      <c r="EH7" s="25">
        <v>0</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2023-12-05T01:03:22Z</dcterms:created>
  <dcterms:modified xsi:type="dcterms:W3CDTF">2024-02-02T01:40:13Z</dcterms:modified>
  <cp:category/>
</cp:coreProperties>
</file>