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mc:Choice Requires="x15">
      <x15ac:absPath xmlns:x15ac="http://schemas.microsoft.com/office/spreadsheetml/2010/11/ac" url="C:\Users\00396\Desktop\屋冨祖博文\県より\県市町村課関係\240202〆切公営企業に係る経営比較分析表（令和４年度決算）の分析等について（１／２回目）\240202県へ\"/>
    </mc:Choice>
  </mc:AlternateContent>
  <workbookProtection workbookAlgorithmName="SHA-512" workbookHashValue="mrIjRUMwG0BaYUcThUv8wZ1mtyOtrfwhc4A+r0/RveB4VF7TfoE1azqAKHRF1GTFsq1inICyOQoQCvuenezcFA==" workbookSaltValue="sZJWY9Wl/r3glDblow0rQg==" workbookSpinCount="100000" lockStructure="1"/>
  <bookViews>
    <workbookView xWindow="0" yWindow="0" windowWidth="15360" windowHeight="7635"/>
  </bookViews>
  <sheets>
    <sheet name="法非適用_下水道事業" sheetId="4" r:id="rId1"/>
    <sheet name="データ" sheetId="5" state="hidden" r:id="rId2"/>
  </sheets>
  <calcPr calcId="162913"/>
  <extLst>
    <ext uri="{140A7094-0E35-4892-8432-C4D2E57EDEB5}">
      <x15:workbookPr chartTrackingRefBase="1"/>
    </ext>
  </extLst>
</workbook>
</file>

<file path=xl/sharedStrings.xml><?xml version="1.0" encoding="utf-8"?>
<sst xmlns="http://schemas.openxmlformats.org/spreadsheetml/2006/main" count="236" uniqueCount="121">
  <si>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</si>
  <si>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</si>
  <si>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</si>
  <si>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</si>
  <si>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</si>
  <si>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</si>
  <si>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</si>
  <si>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</si>
  <si>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</si>
  <si>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</si>
  <si>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</si>
  <si>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</si>
  <si>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</si>
  <si>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</si>
  <si>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</si>
  <si>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</si>
  <si>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</si>
  <si>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</si>
  <si>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</si>
  <si>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</si>
  <si>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</si>
  <si>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</si>
  <si>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</si>
  <si>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</si>
  <si>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</si>
  <si>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</si>
  <si>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</si>
  <si>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</si>
  <si>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</si>
  <si>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</si>
  <si>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</si>
  <si>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</si>
  <si>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</si>
  <si>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</si>
  <si>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</si>
  <si>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</si>
  <si>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</si>
  <si>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</si>
  <si>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</si>
  <si>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</si>
  <si>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</si>
  <si>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</si>
  <si>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</si>
  <si>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</si>
  <si>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</si>
  <si>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</si>
  <si>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</si>
  <si>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</si>
  <si>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</si>
  <si>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</si>
  <si>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</si>
  <si>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</si>
  <si>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</si>
  <si>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</si>
  <si>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</si>
  <si>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</si>
  <si>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</si>
  <si>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</si>
  <si>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</si>
  <si>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</si>
  <si>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</si>
  <si>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</si>
  <si>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</si>
  <si>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</si>
  <si>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</si>
  <si>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</si>
  <si>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</si>
  <si>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</si>
  <si>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</si>
  <si>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</si>
  <si>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</si>
  <si>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</si>
  <si>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</si>
  <si>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</si>
  <si>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</si>
  <si>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</si>
  <si>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</si>
  <si>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</si>
  <si>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</si>
  <si>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</si>
  <si>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</si>
  <si>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</si>
  <si>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</si>
  <si>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</si>
  <si>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</si>
  <si>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</si>
  <si>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</si>
  <si>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</si>
  <si>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</si>
  <si>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</si>
  <si>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</si>
  <si>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</si>
  <si>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</si>
  <si>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</si>
  <si>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</si>
  <si>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</si>
  <si>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</si>
  <si>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</si>
  <si>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本部町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</si>
  <si>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</si>
  <si>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</si>
  <si>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</si>
  <si>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</si>
  <si>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</si>
  <si>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</si>
  <si>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</si>
  <si>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</si>
  <si>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</si>
  <si>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</si>
  <si>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</si>
  <si>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</si>
  <si>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</si>
  <si>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</si>
  <si>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</si>
  <si>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</si>
  <si>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</si>
  <si>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</si>
  <si>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</si>
  <si>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補助金削減の影響を受け、管渠改善率を大きく低下したままである。
　経営が厳しいため、今後も補助金等を活用して整備していきたい。</t>
    <rPh sb="34" eb="36">
      <t>ケイエイ</t>
    </rPh>
    <rPh sb="37" eb="38">
      <t>キビ</t>
    </rPh>
    <rPh sb="46" eb="49">
      <t>ホジョキン</t>
    </rPh>
    <rPh sb="49" eb="50">
      <t>トウ</t>
    </rPh>
    <rPh sb="51" eb="53">
      <t>カツヨウ</t>
    </rPh>
    <rPh sb="55" eb="57">
      <t>セイビ</t>
    </rPh>
    <phoneticPr fontId="4"/>
  </si>
  <si>
    <t>　一般会計繰入と企業債残高が多いため厳しい経営状況でである。現在、物価高騰などの社会状況下で町民生活を鑑みると料金改定について議会、町民に理解を得られる事は現時点で非常に困難である。施設の改築更新や管渠の改築更新は、ストックマネジメント計画を基に、長期的なスパンで更新費用を算出したうえで、安定経営のあるべき姿を検討していきたい。</t>
    <rPh sb="18" eb="19">
      <t>キビ</t>
    </rPh>
    <rPh sb="21" eb="23">
      <t>ケイエイ</t>
    </rPh>
    <rPh sb="23" eb="25">
      <t>ジョウキョウ</t>
    </rPh>
    <rPh sb="30" eb="32">
      <t>ゲンザイ</t>
    </rPh>
    <phoneticPr fontId="4"/>
  </si>
  <si>
    <t>　今年度は、観光客数が新型コロナウイルス感染拡大の影響による減少から回復がみられ主要消費施設である観光施設や宿泊施設での使用料収入が増加した。また、地方債残高が減少したため、企業債残高対事業規模比率は、前年度より減少した。経費回収率及び施設利用率や汚水処理原価は増加した。水洗化率は前年度とほぼ同等である。
　今後は新たな整備を厳選し、施設の改築更新を主にしていきたい。一方、依然として高い施設利用率であることから、処理施設の増強も見極めていきたい。</t>
    <rPh sb="1" eb="4">
      <t>コンネンド</t>
    </rPh>
    <rPh sb="6" eb="9">
      <t>カンコウキャク</t>
    </rPh>
    <rPh sb="9" eb="10">
      <t>スウ</t>
    </rPh>
    <rPh sb="11" eb="13">
      <t>シンガタ</t>
    </rPh>
    <rPh sb="20" eb="22">
      <t>カンセン</t>
    </rPh>
    <rPh sb="22" eb="24">
      <t>カクダイ</t>
    </rPh>
    <rPh sb="25" eb="27">
      <t>エイキョウ</t>
    </rPh>
    <rPh sb="30" eb="32">
      <t>ゲンショウ</t>
    </rPh>
    <rPh sb="34" eb="36">
      <t>カイフク</t>
    </rPh>
    <rPh sb="40" eb="42">
      <t>シュヨウ</t>
    </rPh>
    <rPh sb="42" eb="44">
      <t>ショウヒ</t>
    </rPh>
    <rPh sb="44" eb="46">
      <t>シセツ</t>
    </rPh>
    <rPh sb="49" eb="51">
      <t>カンコウ</t>
    </rPh>
    <rPh sb="51" eb="53">
      <t>シセツ</t>
    </rPh>
    <rPh sb="54" eb="56">
      <t>シュクハク</t>
    </rPh>
    <rPh sb="56" eb="58">
      <t>シセツ</t>
    </rPh>
    <rPh sb="60" eb="63">
      <t>シヨウリョウ</t>
    </rPh>
    <rPh sb="63" eb="65">
      <t>シュウニュウ</t>
    </rPh>
    <rPh sb="66" eb="68">
      <t>ゾウカ</t>
    </rPh>
    <rPh sb="131" eb="133">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</si>
</sst>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0.86</c:v>
                </c:pt>
                <c:pt idx="1">
                  <c:v>0.3</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196-4B43-B1D4-4970D72448F5}"/>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c:v>
                </c:pt>
                <c:pt idx="2">
                  <c:v>0.09</c:v>
                </c:pt>
                <c:pt idx="3">
                  <c:v>0.1</c:v>
                </c:pt>
                <c:pt idx="4">
                  <c:v>7.0000000000000007E-2</c:v>
                </c:pt>
              </c:numCache>
            </c:numRef>
          </c:val>
          <c:smooth val="0"/>
          <c:extLst>
            <c:ext xmlns:c16="http://schemas.microsoft.com/office/drawing/2014/chart" uri="{C3380CC4-5D6E-409C-BE32-E72D297353CC}">
              <c16:uniqueId val="{00000001-F196-4B43-B1D4-4970D72448F5}"/>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84.77</c:v>
                </c:pt>
                <c:pt idx="1">
                  <c:v>83.69</c:v>
                </c:pt>
                <c:pt idx="2">
                  <c:v>75.13</c:v>
                </c:pt>
                <c:pt idx="3">
                  <c:v>78.02</c:v>
                </c:pt>
                <c:pt idx="4">
                  <c:v>88.04</c:v>
                </c:pt>
              </c:numCache>
            </c:numRef>
          </c:val>
          <c:extLst>
            <c:ext xmlns:c16="http://schemas.microsoft.com/office/drawing/2014/chart" uri="{C3380CC4-5D6E-409C-BE32-E72D297353CC}">
              <c16:uniqueId val="{00000000-B6F1-433B-9F3E-566418322DE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57.54</c:v>
                </c:pt>
                <c:pt idx="1">
                  <c:v>55.55</c:v>
                </c:pt>
                <c:pt idx="2">
                  <c:v>55.84</c:v>
                </c:pt>
                <c:pt idx="3">
                  <c:v>55.78</c:v>
                </c:pt>
                <c:pt idx="4">
                  <c:v>54.86</c:v>
                </c:pt>
              </c:numCache>
            </c:numRef>
          </c:val>
          <c:smooth val="0"/>
          <c:extLst>
            <c:ext xmlns:c16="http://schemas.microsoft.com/office/drawing/2014/chart" uri="{C3380CC4-5D6E-409C-BE32-E72D297353CC}">
              <c16:uniqueId val="{00000001-B6F1-433B-9F3E-566418322DE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84.13</c:v>
                </c:pt>
                <c:pt idx="1">
                  <c:v>84.41</c:v>
                </c:pt>
                <c:pt idx="2">
                  <c:v>84.66</c:v>
                </c:pt>
                <c:pt idx="3">
                  <c:v>84.9</c:v>
                </c:pt>
                <c:pt idx="4">
                  <c:v>85.49</c:v>
                </c:pt>
              </c:numCache>
            </c:numRef>
          </c:val>
          <c:extLst>
            <c:ext xmlns:c16="http://schemas.microsoft.com/office/drawing/2014/chart" uri="{C3380CC4-5D6E-409C-BE32-E72D297353CC}">
              <c16:uniqueId val="{00000000-F20F-4172-BC90-E1D7941B7B9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92.87</c:v>
                </c:pt>
                <c:pt idx="1">
                  <c:v>91.64</c:v>
                </c:pt>
                <c:pt idx="2">
                  <c:v>92.34</c:v>
                </c:pt>
                <c:pt idx="3">
                  <c:v>91.78</c:v>
                </c:pt>
                <c:pt idx="4">
                  <c:v>91.37</c:v>
                </c:pt>
              </c:numCache>
            </c:numRef>
          </c:val>
          <c:smooth val="0"/>
          <c:extLst>
            <c:ext xmlns:c16="http://schemas.microsoft.com/office/drawing/2014/chart" uri="{C3380CC4-5D6E-409C-BE32-E72D297353CC}">
              <c16:uniqueId val="{00000001-F20F-4172-BC90-E1D7941B7B9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96.65</c:v>
                </c:pt>
                <c:pt idx="1">
                  <c:v>102.29</c:v>
                </c:pt>
                <c:pt idx="2">
                  <c:v>88.68</c:v>
                </c:pt>
                <c:pt idx="3">
                  <c:v>116.16</c:v>
                </c:pt>
                <c:pt idx="4">
                  <c:v>104.97</c:v>
                </c:pt>
              </c:numCache>
            </c:numRef>
          </c:val>
          <c:extLst>
            <c:ext xmlns:c16="http://schemas.microsoft.com/office/drawing/2014/chart" uri="{C3380CC4-5D6E-409C-BE32-E72D297353CC}">
              <c16:uniqueId val="{00000000-2F8E-4339-8357-D3C633AE6C2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8E-4339-8357-D3C633AE6C2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08-4896-B713-C834D9B71D9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08-4896-B713-C834D9B71D9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F7-4E3A-B037-B5584D37711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F7-4E3A-B037-B5584D37711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0D-45D0-9D88-92B9019090E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0D-45D0-9D88-92B9019090E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116-46F2-A595-FC897158676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16-46F2-A595-FC897158676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809.77</c:v>
                </c:pt>
                <c:pt idx="1">
                  <c:v>703.57</c:v>
                </c:pt>
                <c:pt idx="2">
                  <c:v>792.46</c:v>
                </c:pt>
                <c:pt idx="3">
                  <c:v>679.2</c:v>
                </c:pt>
                <c:pt idx="4">
                  <c:v>496.9</c:v>
                </c:pt>
              </c:numCache>
            </c:numRef>
          </c:val>
          <c:extLst>
            <c:ext xmlns:c16="http://schemas.microsoft.com/office/drawing/2014/chart" uri="{C3380CC4-5D6E-409C-BE32-E72D297353CC}">
              <c16:uniqueId val="{00000000-CE7E-47BC-8C54-F5DD672B993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692.13</c:v>
                </c:pt>
                <c:pt idx="1">
                  <c:v>807.75</c:v>
                </c:pt>
                <c:pt idx="2">
                  <c:v>812.92</c:v>
                </c:pt>
                <c:pt idx="3">
                  <c:v>765.48</c:v>
                </c:pt>
                <c:pt idx="4">
                  <c:v>742.08</c:v>
                </c:pt>
              </c:numCache>
            </c:numRef>
          </c:val>
          <c:smooth val="0"/>
          <c:extLst>
            <c:ext xmlns:c16="http://schemas.microsoft.com/office/drawing/2014/chart" uri="{C3380CC4-5D6E-409C-BE32-E72D297353CC}">
              <c16:uniqueId val="{00000001-CE7E-47BC-8C54-F5DD672B993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86.14</c:v>
                </c:pt>
                <c:pt idx="1">
                  <c:v>87.06</c:v>
                </c:pt>
                <c:pt idx="2">
                  <c:v>70.2</c:v>
                </c:pt>
                <c:pt idx="3">
                  <c:v>79.739999999999995</c:v>
                </c:pt>
                <c:pt idx="4">
                  <c:v>81.31</c:v>
                </c:pt>
              </c:numCache>
            </c:numRef>
          </c:val>
          <c:extLst>
            <c:ext xmlns:c16="http://schemas.microsoft.com/office/drawing/2014/chart" uri="{C3380CC4-5D6E-409C-BE32-E72D297353CC}">
              <c16:uniqueId val="{00000000-913A-46AC-A618-B22A9BF8DDC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88.98</c:v>
                </c:pt>
                <c:pt idx="1">
                  <c:v>86.94</c:v>
                </c:pt>
                <c:pt idx="2">
                  <c:v>85.4</c:v>
                </c:pt>
                <c:pt idx="3">
                  <c:v>87.8</c:v>
                </c:pt>
                <c:pt idx="4">
                  <c:v>86.51</c:v>
                </c:pt>
              </c:numCache>
            </c:numRef>
          </c:val>
          <c:smooth val="0"/>
          <c:extLst>
            <c:ext xmlns:c16="http://schemas.microsoft.com/office/drawing/2014/chart" uri="{C3380CC4-5D6E-409C-BE32-E72D297353CC}">
              <c16:uniqueId val="{00000001-913A-46AC-A618-B22A9BF8DDC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171.01</c:v>
                </c:pt>
                <c:pt idx="3">
                  <c:v>150</c:v>
                </c:pt>
                <c:pt idx="4">
                  <c:v>156.47</c:v>
                </c:pt>
              </c:numCache>
            </c:numRef>
          </c:val>
          <c:extLst>
            <c:ext xmlns:c16="http://schemas.microsoft.com/office/drawing/2014/chart" uri="{C3380CC4-5D6E-409C-BE32-E72D297353CC}">
              <c16:uniqueId val="{00000000-1904-4C10-87A0-D37CADF55D0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175.05</c:v>
                </c:pt>
                <c:pt idx="1">
                  <c:v>179.63</c:v>
                </c:pt>
                <c:pt idx="2">
                  <c:v>188.57</c:v>
                </c:pt>
                <c:pt idx="3">
                  <c:v>187.69</c:v>
                </c:pt>
                <c:pt idx="4">
                  <c:v>188.24</c:v>
                </c:pt>
              </c:numCache>
            </c:numRef>
          </c:val>
          <c:smooth val="0"/>
          <c:extLst>
            <c:ext xmlns:c16="http://schemas.microsoft.com/office/drawing/2014/chart" uri="{C3380CC4-5D6E-409C-BE32-E72D297353CC}">
              <c16:uniqueId val="{00000001-1904-4C10-87A0-D37CADF55D0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 zoomScale="70" zoomScaleNormal="70" workbookViewId="0">
      <selection activeCell="BB35" sqref="BB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沖縄県　本部町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Cd1</v>
      </c>
      <c r="X8" s="40"/>
      <c r="Y8" s="40"/>
      <c r="Z8" s="40"/>
      <c r="AA8" s="40"/>
      <c r="AB8" s="40"/>
      <c r="AC8" s="40"/>
      <c r="AD8" s="41" t="str">
        <f>データ!$M$6</f>
        <v>非設置</v>
      </c>
      <c r="AE8" s="41"/>
      <c r="AF8" s="41"/>
      <c r="AG8" s="41"/>
      <c r="AH8" s="41"/>
      <c r="AI8" s="41"/>
      <c r="AJ8" s="41"/>
      <c r="AK8" s="3"/>
      <c r="AL8" s="42">
        <f>データ!S6</f>
        <v>13002</v>
      </c>
      <c r="AM8" s="42"/>
      <c r="AN8" s="42"/>
      <c r="AO8" s="42"/>
      <c r="AP8" s="42"/>
      <c r="AQ8" s="42"/>
      <c r="AR8" s="42"/>
      <c r="AS8" s="42"/>
      <c r="AT8" s="35">
        <f>データ!T6</f>
        <v>54.37</v>
      </c>
      <c r="AU8" s="35"/>
      <c r="AV8" s="35"/>
      <c r="AW8" s="35"/>
      <c r="AX8" s="35"/>
      <c r="AY8" s="35"/>
      <c r="AZ8" s="35"/>
      <c r="BA8" s="35"/>
      <c r="BB8" s="35">
        <f>データ!U6</f>
        <v>239.14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63.54</v>
      </c>
      <c r="Q10" s="35"/>
      <c r="R10" s="35"/>
      <c r="S10" s="35"/>
      <c r="T10" s="35"/>
      <c r="U10" s="35"/>
      <c r="V10" s="35"/>
      <c r="W10" s="35">
        <f>データ!Q6</f>
        <v>72.83</v>
      </c>
      <c r="X10" s="35"/>
      <c r="Y10" s="35"/>
      <c r="Z10" s="35"/>
      <c r="AA10" s="35"/>
      <c r="AB10" s="35"/>
      <c r="AC10" s="35"/>
      <c r="AD10" s="42">
        <f>データ!R6</f>
        <v>1474</v>
      </c>
      <c r="AE10" s="42"/>
      <c r="AF10" s="42"/>
      <c r="AG10" s="42"/>
      <c r="AH10" s="42"/>
      <c r="AI10" s="42"/>
      <c r="AJ10" s="42"/>
      <c r="AK10" s="2"/>
      <c r="AL10" s="42">
        <f>データ!V6</f>
        <v>8233</v>
      </c>
      <c r="AM10" s="42"/>
      <c r="AN10" s="42"/>
      <c r="AO10" s="42"/>
      <c r="AP10" s="42"/>
      <c r="AQ10" s="42"/>
      <c r="AR10" s="42"/>
      <c r="AS10" s="42"/>
      <c r="AT10" s="35">
        <f>データ!W6</f>
        <v>4.4400000000000004</v>
      </c>
      <c r="AU10" s="35"/>
      <c r="AV10" s="35"/>
      <c r="AW10" s="35"/>
      <c r="AX10" s="35"/>
      <c r="AY10" s="35"/>
      <c r="AZ10" s="35"/>
      <c r="BA10" s="35"/>
      <c r="BB10" s="35">
        <f>データ!X6</f>
        <v>1854.28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120</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118</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119</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44</v>
      </c>
      <c r="N86" s="12" t="s">
        <v>44</v>
      </c>
      <c r="O86" s="12" t="str">
        <f>データ!EO6</f>
        <v>【0.23】</v>
      </c>
    </row>
  </sheetData>
  <sheetProtection algorithmName="SHA-512" hashValue="qu7sDDtpyFy6ivHO+EL/FZi2w91LQ0G1+3OrpsnU4znGv/DVpjp26NWdqP/iunNV/IeFMqYMI5PEJVwzX3dqMg==" saltValue="ZZ/josq11OQPb6zSf0CL+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473081</v>
      </c>
      <c r="D6" s="19">
        <f t="shared" si="3"/>
        <v>47</v>
      </c>
      <c r="E6" s="19">
        <f t="shared" si="3"/>
        <v>17</v>
      </c>
      <c r="F6" s="19">
        <f t="shared" si="3"/>
        <v>1</v>
      </c>
      <c r="G6" s="19">
        <f t="shared" si="3"/>
        <v>0</v>
      </c>
      <c r="H6" s="19" t="str">
        <f t="shared" si="3"/>
        <v>沖縄県　本部町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63.54</v>
      </c>
      <c r="Q6" s="20">
        <f t="shared" si="3"/>
        <v>72.83</v>
      </c>
      <c r="R6" s="20">
        <f t="shared" si="3"/>
        <v>1474</v>
      </c>
      <c r="S6" s="20">
        <f t="shared" si="3"/>
        <v>13002</v>
      </c>
      <c r="T6" s="20">
        <f t="shared" si="3"/>
        <v>54.37</v>
      </c>
      <c r="U6" s="20">
        <f t="shared" si="3"/>
        <v>239.14</v>
      </c>
      <c r="V6" s="20">
        <f t="shared" si="3"/>
        <v>8233</v>
      </c>
      <c r="W6" s="20">
        <f t="shared" si="3"/>
        <v>4.4400000000000004</v>
      </c>
      <c r="X6" s="20">
        <f t="shared" si="3"/>
        <v>1854.28</v>
      </c>
      <c r="Y6" s="21">
        <f>IF(Y7="",NA(),Y7)</f>
        <v>96.65</v>
      </c>
      <c r="Z6" s="21">
        <f t="shared" ref="Z6:AH6" si="4">IF(Z7="",NA(),Z7)</f>
        <v>102.29</v>
      </c>
      <c r="AA6" s="21">
        <f t="shared" si="4"/>
        <v>88.68</v>
      </c>
      <c r="AB6" s="21">
        <f t="shared" si="4"/>
        <v>116.16</v>
      </c>
      <c r="AC6" s="21">
        <f t="shared" si="4"/>
        <v>104.97</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809.77</v>
      </c>
      <c r="BG6" s="21">
        <f t="shared" ref="BG6:BO6" si="7">IF(BG7="",NA(),BG7)</f>
        <v>703.57</v>
      </c>
      <c r="BH6" s="21">
        <f t="shared" si="7"/>
        <v>792.46</v>
      </c>
      <c r="BI6" s="21">
        <f t="shared" si="7"/>
        <v>679.2</v>
      </c>
      <c r="BJ6" s="21">
        <f t="shared" si="7"/>
        <v>496.9</v>
      </c>
      <c r="BK6" s="21">
        <f t="shared" si="7"/>
        <v>692.13</v>
      </c>
      <c r="BL6" s="21">
        <f t="shared" si="7"/>
        <v>807.75</v>
      </c>
      <c r="BM6" s="21">
        <f t="shared" si="7"/>
        <v>812.92</v>
      </c>
      <c r="BN6" s="21">
        <f t="shared" si="7"/>
        <v>765.48</v>
      </c>
      <c r="BO6" s="21">
        <f t="shared" si="7"/>
        <v>742.08</v>
      </c>
      <c r="BP6" s="20" t="str">
        <f>IF(BP7="","",IF(BP7="-","【-】","【"&amp;SUBSTITUTE(TEXT(BP7,"#,##0.00"),"-","△")&amp;"】"))</f>
        <v>【652.82】</v>
      </c>
      <c r="BQ6" s="21">
        <f>IF(BQ7="",NA(),BQ7)</f>
        <v>86.14</v>
      </c>
      <c r="BR6" s="21">
        <f t="shared" ref="BR6:BZ6" si="8">IF(BR7="",NA(),BR7)</f>
        <v>87.06</v>
      </c>
      <c r="BS6" s="21">
        <f t="shared" si="8"/>
        <v>70.2</v>
      </c>
      <c r="BT6" s="21">
        <f t="shared" si="8"/>
        <v>79.739999999999995</v>
      </c>
      <c r="BU6" s="21">
        <f t="shared" si="8"/>
        <v>81.31</v>
      </c>
      <c r="BV6" s="21">
        <f t="shared" si="8"/>
        <v>88.98</v>
      </c>
      <c r="BW6" s="21">
        <f t="shared" si="8"/>
        <v>86.94</v>
      </c>
      <c r="BX6" s="21">
        <f t="shared" si="8"/>
        <v>85.4</v>
      </c>
      <c r="BY6" s="21">
        <f t="shared" si="8"/>
        <v>87.8</v>
      </c>
      <c r="BZ6" s="21">
        <f t="shared" si="8"/>
        <v>86.51</v>
      </c>
      <c r="CA6" s="20" t="str">
        <f>IF(CA7="","",IF(CA7="-","【-】","【"&amp;SUBSTITUTE(TEXT(CA7,"#,##0.00"),"-","△")&amp;"】"))</f>
        <v>【97.61】</v>
      </c>
      <c r="CB6" s="21">
        <f>IF(CB7="",NA(),CB7)</f>
        <v>150</v>
      </c>
      <c r="CC6" s="21">
        <f t="shared" ref="CC6:CK6" si="9">IF(CC7="",NA(),CC7)</f>
        <v>150</v>
      </c>
      <c r="CD6" s="21">
        <f t="shared" si="9"/>
        <v>171.01</v>
      </c>
      <c r="CE6" s="21">
        <f t="shared" si="9"/>
        <v>150</v>
      </c>
      <c r="CF6" s="21">
        <f t="shared" si="9"/>
        <v>156.47</v>
      </c>
      <c r="CG6" s="21">
        <f t="shared" si="9"/>
        <v>175.05</v>
      </c>
      <c r="CH6" s="21">
        <f t="shared" si="9"/>
        <v>179.63</v>
      </c>
      <c r="CI6" s="21">
        <f t="shared" si="9"/>
        <v>188.57</v>
      </c>
      <c r="CJ6" s="21">
        <f t="shared" si="9"/>
        <v>187.69</v>
      </c>
      <c r="CK6" s="21">
        <f t="shared" si="9"/>
        <v>188.24</v>
      </c>
      <c r="CL6" s="20" t="str">
        <f>IF(CL7="","",IF(CL7="-","【-】","【"&amp;SUBSTITUTE(TEXT(CL7,"#,##0.00"),"-","△")&amp;"】"))</f>
        <v>【138.29】</v>
      </c>
      <c r="CM6" s="21">
        <f>IF(CM7="",NA(),CM7)</f>
        <v>84.77</v>
      </c>
      <c r="CN6" s="21">
        <f t="shared" ref="CN6:CV6" si="10">IF(CN7="",NA(),CN7)</f>
        <v>83.69</v>
      </c>
      <c r="CO6" s="21">
        <f t="shared" si="10"/>
        <v>75.13</v>
      </c>
      <c r="CP6" s="21">
        <f t="shared" si="10"/>
        <v>78.02</v>
      </c>
      <c r="CQ6" s="21">
        <f t="shared" si="10"/>
        <v>88.04</v>
      </c>
      <c r="CR6" s="21">
        <f t="shared" si="10"/>
        <v>57.54</v>
      </c>
      <c r="CS6" s="21">
        <f t="shared" si="10"/>
        <v>55.55</v>
      </c>
      <c r="CT6" s="21">
        <f t="shared" si="10"/>
        <v>55.84</v>
      </c>
      <c r="CU6" s="21">
        <f t="shared" si="10"/>
        <v>55.78</v>
      </c>
      <c r="CV6" s="21">
        <f t="shared" si="10"/>
        <v>54.86</v>
      </c>
      <c r="CW6" s="20" t="str">
        <f>IF(CW7="","",IF(CW7="-","【-】","【"&amp;SUBSTITUTE(TEXT(CW7,"#,##0.00"),"-","△")&amp;"】"))</f>
        <v>【59.10】</v>
      </c>
      <c r="CX6" s="21">
        <f>IF(CX7="",NA(),CX7)</f>
        <v>84.13</v>
      </c>
      <c r="CY6" s="21">
        <f t="shared" ref="CY6:DG6" si="11">IF(CY7="",NA(),CY7)</f>
        <v>84.41</v>
      </c>
      <c r="CZ6" s="21">
        <f t="shared" si="11"/>
        <v>84.66</v>
      </c>
      <c r="DA6" s="21">
        <f t="shared" si="11"/>
        <v>84.9</v>
      </c>
      <c r="DB6" s="21">
        <f t="shared" si="11"/>
        <v>85.49</v>
      </c>
      <c r="DC6" s="21">
        <f t="shared" si="11"/>
        <v>92.87</v>
      </c>
      <c r="DD6" s="21">
        <f t="shared" si="11"/>
        <v>91.64</v>
      </c>
      <c r="DE6" s="21">
        <f t="shared" si="11"/>
        <v>92.34</v>
      </c>
      <c r="DF6" s="21">
        <f t="shared" si="11"/>
        <v>91.78</v>
      </c>
      <c r="DG6" s="21">
        <f t="shared" si="11"/>
        <v>91.37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0.86</v>
      </c>
      <c r="EF6" s="21">
        <f t="shared" ref="EF6:EN6" si="14">IF(EF7="",NA(),EF7)</f>
        <v>0.3</v>
      </c>
      <c r="EG6" s="20">
        <f t="shared" si="14"/>
        <v>0</v>
      </c>
      <c r="EH6" s="20">
        <f t="shared" si="14"/>
        <v>0</v>
      </c>
      <c r="EI6" s="20">
        <f t="shared" si="14"/>
        <v>0</v>
      </c>
      <c r="EJ6" s="21">
        <f t="shared" si="14"/>
        <v>0.16</v>
      </c>
      <c r="EK6" s="21">
        <f t="shared" si="14"/>
        <v>0.1</v>
      </c>
      <c r="EL6" s="21">
        <f t="shared" si="14"/>
        <v>0.09</v>
      </c>
      <c r="EM6" s="21">
        <f t="shared" si="14"/>
        <v>0.1</v>
      </c>
      <c r="EN6" s="21">
        <f t="shared" si="14"/>
        <v>7.0000000000000007E-2</v>
      </c>
      <c r="EO6" s="20" t="str">
        <f>IF(EO7="","",IF(EO7="-","【-】","【"&amp;SUBSTITUTE(TEXT(EO7,"#,##0.00"),"-","△")&amp;"】"))</f>
        <v>【0.23】</v>
      </c>
    </row>
    <row r="7" spans="1:145" s="22" customFormat="1" x14ac:dyDescent="0.15">
      <c r="A7" s="14"/>
      <c r="B7" s="23">
        <v>2022</v>
      </c>
      <c r="C7" s="23">
        <v>473081</v>
      </c>
      <c r="D7" s="23">
        <v>47</v>
      </c>
      <c r="E7" s="23">
        <v>17</v>
      </c>
      <c r="F7" s="23">
        <v>1</v>
      </c>
      <c r="G7" s="23">
        <v>0</v>
      </c>
      <c r="H7" s="23" t="s">
        <v>98</v>
      </c>
      <c r="I7" s="23" t="s">
        <v>99</v>
      </c>
      <c r="J7" s="23" t="s">
        <v>100</v>
      </c>
      <c r="K7" s="23" t="s">
        <v>101</v>
      </c>
      <c r="L7" s="23" t="s">
        <v>102</v>
      </c>
      <c r="M7" s="23" t="s">
        <v>103</v>
      </c>
      <c r="N7" s="24" t="s">
        <v>104</v>
      </c>
      <c r="O7" s="24" t="s">
        <v>105</v>
      </c>
      <c r="P7" s="24">
        <v>63.54</v>
      </c>
      <c r="Q7" s="24">
        <v>72.83</v>
      </c>
      <c r="R7" s="24">
        <v>1474</v>
      </c>
      <c r="S7" s="24">
        <v>13002</v>
      </c>
      <c r="T7" s="24">
        <v>54.37</v>
      </c>
      <c r="U7" s="24">
        <v>239.14</v>
      </c>
      <c r="V7" s="24">
        <v>8233</v>
      </c>
      <c r="W7" s="24">
        <v>4.4400000000000004</v>
      </c>
      <c r="X7" s="24">
        <v>1854.28</v>
      </c>
      <c r="Y7" s="24">
        <v>96.65</v>
      </c>
      <c r="Z7" s="24">
        <v>102.29</v>
      </c>
      <c r="AA7" s="24">
        <v>88.68</v>
      </c>
      <c r="AB7" s="24">
        <v>116.16</v>
      </c>
      <c r="AC7" s="24">
        <v>104.97</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809.77</v>
      </c>
      <c r="BG7" s="24">
        <v>703.57</v>
      </c>
      <c r="BH7" s="24">
        <v>792.46</v>
      </c>
      <c r="BI7" s="24">
        <v>679.2</v>
      </c>
      <c r="BJ7" s="24">
        <v>496.9</v>
      </c>
      <c r="BK7" s="24">
        <v>692.13</v>
      </c>
      <c r="BL7" s="24">
        <v>807.75</v>
      </c>
      <c r="BM7" s="24">
        <v>812.92</v>
      </c>
      <c r="BN7" s="24">
        <v>765.48</v>
      </c>
      <c r="BO7" s="24">
        <v>742.08</v>
      </c>
      <c r="BP7" s="24">
        <v>652.82000000000005</v>
      </c>
      <c r="BQ7" s="24">
        <v>86.14</v>
      </c>
      <c r="BR7" s="24">
        <v>87.06</v>
      </c>
      <c r="BS7" s="24">
        <v>70.2</v>
      </c>
      <c r="BT7" s="24">
        <v>79.739999999999995</v>
      </c>
      <c r="BU7" s="24">
        <v>81.31</v>
      </c>
      <c r="BV7" s="24">
        <v>88.98</v>
      </c>
      <c r="BW7" s="24">
        <v>86.94</v>
      </c>
      <c r="BX7" s="24">
        <v>85.4</v>
      </c>
      <c r="BY7" s="24">
        <v>87.8</v>
      </c>
      <c r="BZ7" s="24">
        <v>86.51</v>
      </c>
      <c r="CA7" s="24">
        <v>97.61</v>
      </c>
      <c r="CB7" s="24">
        <v>150</v>
      </c>
      <c r="CC7" s="24">
        <v>150</v>
      </c>
      <c r="CD7" s="24">
        <v>171.01</v>
      </c>
      <c r="CE7" s="24">
        <v>150</v>
      </c>
      <c r="CF7" s="24">
        <v>156.47</v>
      </c>
      <c r="CG7" s="24">
        <v>175.05</v>
      </c>
      <c r="CH7" s="24">
        <v>179.63</v>
      </c>
      <c r="CI7" s="24">
        <v>188.57</v>
      </c>
      <c r="CJ7" s="24">
        <v>187.69</v>
      </c>
      <c r="CK7" s="24">
        <v>188.24</v>
      </c>
      <c r="CL7" s="24">
        <v>138.29</v>
      </c>
      <c r="CM7" s="24">
        <v>84.77</v>
      </c>
      <c r="CN7" s="24">
        <v>83.69</v>
      </c>
      <c r="CO7" s="24">
        <v>75.13</v>
      </c>
      <c r="CP7" s="24">
        <v>78.02</v>
      </c>
      <c r="CQ7" s="24">
        <v>88.04</v>
      </c>
      <c r="CR7" s="24">
        <v>57.54</v>
      </c>
      <c r="CS7" s="24">
        <v>55.55</v>
      </c>
      <c r="CT7" s="24">
        <v>55.84</v>
      </c>
      <c r="CU7" s="24">
        <v>55.78</v>
      </c>
      <c r="CV7" s="24">
        <v>54.86</v>
      </c>
      <c r="CW7" s="24">
        <v>59.1</v>
      </c>
      <c r="CX7" s="24">
        <v>84.13</v>
      </c>
      <c r="CY7" s="24">
        <v>84.41</v>
      </c>
      <c r="CZ7" s="24">
        <v>84.66</v>
      </c>
      <c r="DA7" s="24">
        <v>84.9</v>
      </c>
      <c r="DB7" s="24">
        <v>85.49</v>
      </c>
      <c r="DC7" s="24">
        <v>92.87</v>
      </c>
      <c r="DD7" s="24">
        <v>91.64</v>
      </c>
      <c r="DE7" s="24">
        <v>92.34</v>
      </c>
      <c r="DF7" s="24">
        <v>91.78</v>
      </c>
      <c r="DG7" s="24">
        <v>91.37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0.86</v>
      </c>
      <c r="EF7" s="24">
        <v>0.3</v>
      </c>
      <c r="EG7" s="24">
        <v>0</v>
      </c>
      <c r="EH7" s="24">
        <v>0</v>
      </c>
      <c r="EI7" s="24">
        <v>0</v>
      </c>
      <c r="EJ7" s="24">
        <v>0.16</v>
      </c>
      <c r="EK7" s="24">
        <v>0.1</v>
      </c>
      <c r="EL7" s="24">
        <v>0.09</v>
      </c>
      <c r="EM7" s="24">
        <v>0.1</v>
      </c>
      <c r="EN7" s="24">
        <v>7.0000000000000007E-2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屋富祖　博文</cp:lastModifiedBy>
  <cp:lastPrinted>2024-02-02T05:41:45Z</cp:lastPrinted>
  <dcterms:created xsi:type="dcterms:W3CDTF">2023-12-12T02:48:19Z</dcterms:created>
  <dcterms:modified xsi:type="dcterms:W3CDTF">2024-02-02T05:42:06Z</dcterms:modified>
  <cp:category/>
</cp:coreProperties>
</file>