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higashi-035\Desktop\公営企業に係る経営比較分析表（令和４年度決算）の分析等\【東村】\"/>
    </mc:Choice>
  </mc:AlternateContent>
  <xr:revisionPtr revIDLastSave="0" documentId="13_ncr:1_{BFFD619A-BDBF-4D2D-8D23-F7D09BC5AEB8}" xr6:coauthVersionLast="45" xr6:coauthVersionMax="45" xr10:uidLastSave="{00000000-0000-0000-0000-000000000000}"/>
  <workbookProtection workbookAlgorithmName="SHA-512" workbookHashValue="qNJrE1nCbO/kQkEVmt8iJvo1NDREOzohIdxMCDvOekc7L8/60AOEvjbacSbn1oIHxDImTvBt0IlQMepMXvPrAg==" workbookSaltValue="HZkL/ZWcdSdaa0AkoHrau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BB10" i="4"/>
  <c r="AL10" i="4"/>
  <c r="W10" i="4"/>
  <c r="I10" i="4"/>
  <c r="BB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<sst xmlns="http://schemas.openxmlformats.org/spreadsheetml/2006/main" count="233" uniqueCount="117">
  <si>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</si>
  <si>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</si>
  <si>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</si>
  <si>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</si>
  <si>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</si>
  <si>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</si>
  <si>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</si>
  <si>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</si>
  <si>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</si>
  <si>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</si>
  <si>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</si>
  <si>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</si>
  <si>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</si>
  <si>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</si>
  <si>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</si>
  <si>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</si>
  <si>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</si>
  <si>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</si>
  <si>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</si>
  <si>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</si>
  <si>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</si>
  <si>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</si>
  <si>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</si>
  <si>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</si>
  <si>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</si>
  <si>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</si>
  <si>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</si>
  <si>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</si>
  <si>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</si>
  <si>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</si>
  <si>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</si>
  <si>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</si>
  <si>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</si>
  <si>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</si>
  <si>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</si>
  <si>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</si>
  <si>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</si>
  <si>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</si>
  <si>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</si>
  <si>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</si>
  <si>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</si>
  <si>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</si>
  <si>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</si>
  <si>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</si>
  <si>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</si>
  <si>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</si>
  <si>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</si>
  <si>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</si>
  <si>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</si>
  <si>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</si>
  <si>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</si>
  <si>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</si>
  <si>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</si>
  <si>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</si>
  <si>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</si>
  <si>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</si>
  <si>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</si>
  <si>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</si>
  <si>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</si>
  <si>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</si>
  <si>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</si>
  <si>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</si>
  <si>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</si>
  <si>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</si>
  <si>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</si>
  <si>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</si>
  <si>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</si>
  <si>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</si>
  <si>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</si>
  <si>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</si>
  <si>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</si>
  <si>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</si>
  <si>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</si>
  <si>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</si>
  <si>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</si>
  <si>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</si>
  <si>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</si>
  <si>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</si>
  <si>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</si>
  <si>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</si>
  <si>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</si>
  <si>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</si>
  <si>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</si>
  <si>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</si>
  <si>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</si>
  <si>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</si>
  <si>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</si>
  <si>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</si>
  <si>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</si>
  <si>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</si>
  <si>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</si>
  <si>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</si>
  <si>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</si>
  <si>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</si>
  <si>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</si>
  <si>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</si>
  <si>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</si>
  <si>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</si>
  <si>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</si>
  <si>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</si>
  <si>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</si>
  <si>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</si>
  <si>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</si>
  <si>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</si>
  <si>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</si>
  <si>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</si>
  <si>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</si>
  <si>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</si>
  <si>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</si>
  <si>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</si>
  <si>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</si>
  <si>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</si>
  <si>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</si>
  <si>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</si>
  <si>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今後水道施設の老朽化に伴う修繕および更新等の維持管理費が増加すると考えられるため、水道料金の適正化に取り組む必要がある。
　また、リゾート開発計画等新規水需要の増加が見込まれることから、水需要に応じた適正な水道施設改良・更新を計画的に取り組む。</t>
    <rPh sb="70" eb="72">
      <t>カイハツ</t>
    </rPh>
    <rPh sb="72" eb="74">
      <t>ケイカク</t>
    </rPh>
    <rPh sb="74" eb="75">
      <t>トウ</t>
    </rPh>
    <rPh sb="75" eb="77">
      <t>シンキ</t>
    </rPh>
    <rPh sb="108" eb="110">
      <t>カイリョウ</t>
    </rPh>
    <phoneticPr fontId="4"/>
  </si>
  <si>
    <t>　収益的収支比率については,100％超となっており要因としては、機器修繕を翌年度へ繰越とし当該年度での支出が少なかったことや地方債償還金の減少によるものである。しかし、一般会計繰入金への依存が大きい為改善に向けた取り組みが必要である。今後、老朽施設の修繕費の増が見込まれる為、維持管理費の平準化及び長寿命化に取り組む。
　企業債残高対給水収益比率については、更新事業を進めたため平成28年度をピークに徐々に減少傾向にあるが川田浄水場建設が平成19年の完成から15年経過し機械及び電気計装類の更新が必要となってくる。また、今後水需要の増加に伴い浄水能力の拡張を行う必要があることから投資の適正度を分析し実施する。
　料金回収率については、30％未満となっており水道施設の老朽化により多額の修繕費がかかっている為である。また老朽管路の更新等も行う必要があるため今後も悪化することが予想される。依然一般会計からの繰入金で補っている状態である為水道料金の適正化に取り組む必要がある。
　給水原価についても、水道施設の老朽化に伴う修繕費の増によるものが主な要因となっている。更新事業及び水道料金の適正化を実施し改善に取り組む必要がある。
　施設利用率については、他類似団体に比べて高い状況にある。3年連続で70％程度となっているが、夏期の水需要ピーク時には施設に余裕がない運転を行っている状況である。
　有収率については60％台と昨年に比べ多少改善はみられるが、平均値を下回っていることから漏水調査を継続して実施し有収率の向上に取り組む。老朽管路の更新や水道メーターの取替についても計画的に実施する。</t>
    <rPh sb="32" eb="34">
      <t>キキ</t>
    </rPh>
    <rPh sb="34" eb="36">
      <t>シュウゼン</t>
    </rPh>
    <rPh sb="37" eb="40">
      <t>ヨクネンド</t>
    </rPh>
    <rPh sb="41" eb="43">
      <t>クリコシ</t>
    </rPh>
    <rPh sb="45" eb="47">
      <t>トウガイ</t>
    </rPh>
    <rPh sb="47" eb="49">
      <t>ネンド</t>
    </rPh>
    <rPh sb="51" eb="53">
      <t>シシュツ</t>
    </rPh>
    <rPh sb="54" eb="55">
      <t>スク</t>
    </rPh>
    <rPh sb="84" eb="86">
      <t>イッパン</t>
    </rPh>
    <rPh sb="86" eb="88">
      <t>カイケイ</t>
    </rPh>
    <rPh sb="88" eb="90">
      <t>クリイレ</t>
    </rPh>
    <rPh sb="90" eb="91">
      <t>キン</t>
    </rPh>
    <rPh sb="93" eb="95">
      <t>イゾン</t>
    </rPh>
    <rPh sb="96" eb="97">
      <t>オオ</t>
    </rPh>
    <rPh sb="99" eb="100">
      <t>タメ</t>
    </rPh>
    <rPh sb="100" eb="102">
      <t>カイゼン</t>
    </rPh>
    <rPh sb="103" eb="104">
      <t>ム</t>
    </rPh>
    <rPh sb="106" eb="107">
      <t>ト</t>
    </rPh>
    <rPh sb="108" eb="109">
      <t>ク</t>
    </rPh>
    <rPh sb="111" eb="113">
      <t>ヒツヨウ</t>
    </rPh>
    <rPh sb="136" eb="137">
      <t>タメ</t>
    </rPh>
    <rPh sb="334" eb="337">
      <t>ロウキュウカ</t>
    </rPh>
    <rPh sb="544" eb="545">
      <t>ネン</t>
    </rPh>
    <rPh sb="545" eb="547">
      <t>レンゾク</t>
    </rPh>
    <rPh sb="551" eb="553">
      <t>テイド</t>
    </rPh>
    <rPh sb="561" eb="563">
      <t>カキ</t>
    </rPh>
    <rPh sb="564" eb="565">
      <t>ミズ</t>
    </rPh>
    <rPh sb="565" eb="567">
      <t>ジュヨウ</t>
    </rPh>
    <rPh sb="570" eb="571">
      <t>ジ</t>
    </rPh>
    <rPh sb="610" eb="612">
      <t>サクネン</t>
    </rPh>
    <rPh sb="613" eb="614">
      <t>クラ</t>
    </rPh>
    <rPh sb="615" eb="617">
      <t>タショウ</t>
    </rPh>
    <rPh sb="617" eb="619">
      <t>カイゼン</t>
    </rPh>
    <rPh sb="626" eb="629">
      <t>ヘイキンチ</t>
    </rPh>
    <rPh sb="630" eb="632">
      <t>シタマワ</t>
    </rPh>
    <phoneticPr fontId="4"/>
  </si>
  <si>
    <t>平成19年度に完成した川田浄水場が、機器の老朽化に伴い更新の時期を迎えている。また、各水道施設も年々不具合が多く発生しており、計画的に更新を行っていく必要がある。
　現在リゾート開発計画等新規水需要に対応するため、浄水場の拡張整備を計画している為、管路更新等は水需要に対応した浄水設備等を整備したのち実施する予定である。
　管路更新率については令和4年度は管路の布設替え等は実施していない。</t>
    <rPh sb="83" eb="85">
      <t>ゲンザイ</t>
    </rPh>
    <rPh sb="89" eb="93">
      <t>カイハツケイカク</t>
    </rPh>
    <rPh sb="93" eb="94">
      <t>ナド</t>
    </rPh>
    <rPh sb="94" eb="99">
      <t>シンキミズジュヨウ</t>
    </rPh>
    <rPh sb="100" eb="102">
      <t>タイオウ</t>
    </rPh>
    <rPh sb="107" eb="110">
      <t>ジョウスイジョウ</t>
    </rPh>
    <rPh sb="111" eb="113">
      <t>カクチョウ</t>
    </rPh>
    <rPh sb="113" eb="115">
      <t>セイビ</t>
    </rPh>
    <rPh sb="116" eb="118">
      <t>ケイカク</t>
    </rPh>
    <rPh sb="122" eb="123">
      <t>タメ</t>
    </rPh>
    <rPh sb="124" eb="126">
      <t>カンロ</t>
    </rPh>
    <rPh sb="126" eb="128">
      <t>コウシン</t>
    </rPh>
    <rPh sb="128" eb="129">
      <t>トウ</t>
    </rPh>
    <rPh sb="130" eb="131">
      <t>ミズ</t>
    </rPh>
    <rPh sb="131" eb="133">
      <t>ジュヨウ</t>
    </rPh>
    <rPh sb="134" eb="136">
      <t>タイオウ</t>
    </rPh>
    <rPh sb="138" eb="140">
      <t>ジョウスイ</t>
    </rPh>
    <rPh sb="140" eb="142">
      <t>セツビ</t>
    </rPh>
    <rPh sb="142" eb="143">
      <t>トウ</t>
    </rPh>
    <rPh sb="144" eb="146">
      <t>セイビ</t>
    </rPh>
    <rPh sb="150" eb="15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</si>
</sst>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0.16</c:v>
                </c:pt>
                <c:pt idx="2">
                  <c:v>0.74</c:v>
                </c:pt>
                <c:pt idx="3" formatCode="#,##0.00;&quot;△&quot;#,##0.00">
                  <c:v>0</c:v>
                </c:pt>
                <c:pt idx="4" formatCode="#,##0.00;&quot;△&quot;#,##0.00">
                  <c:v>0</c:v>
                </c:pt>
              </c:numCache>
            </c:numRef>
          </c:val>
          <c:extLst>
            <c:ext xmlns:c16="http://schemas.microsoft.com/office/drawing/2014/chart" uri="{C3380CC4-5D6E-409C-BE32-E72D297353CC}">
              <c16:uniqueId val="{00000000-B64E-4BDF-9410-639A69E5BE1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B64E-4BDF-9410-639A69E5BE1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57.07</c:v>
                </c:pt>
                <c:pt idx="1">
                  <c:v>54.17</c:v>
                </c:pt>
                <c:pt idx="2">
                  <c:v>70.180000000000007</c:v>
                </c:pt>
                <c:pt idx="3">
                  <c:v>72.91</c:v>
                </c:pt>
                <c:pt idx="4">
                  <c:v>71.290000000000006</c:v>
                </c:pt>
              </c:numCache>
            </c:numRef>
          </c:val>
          <c:extLst>
            <c:ext xmlns:c16="http://schemas.microsoft.com/office/drawing/2014/chart" uri="{C3380CC4-5D6E-409C-BE32-E72D297353CC}">
              <c16:uniqueId val="{00000000-066A-402A-80FE-06FC497752A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066A-402A-80FE-06FC497752A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73.81</c:v>
                </c:pt>
                <c:pt idx="1">
                  <c:v>79.37</c:v>
                </c:pt>
                <c:pt idx="2">
                  <c:v>60.77</c:v>
                </c:pt>
                <c:pt idx="3">
                  <c:v>55.48</c:v>
                </c:pt>
                <c:pt idx="4">
                  <c:v>60.13</c:v>
                </c:pt>
              </c:numCache>
            </c:numRef>
          </c:val>
          <c:extLst>
            <c:ext xmlns:c16="http://schemas.microsoft.com/office/drawing/2014/chart" uri="{C3380CC4-5D6E-409C-BE32-E72D297353CC}">
              <c16:uniqueId val="{00000000-5A9E-4C49-BDB2-E4448127CAF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5A9E-4C49-BDB2-E4448127CAF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78.16</c:v>
                </c:pt>
                <c:pt idx="1">
                  <c:v>68.540000000000006</c:v>
                </c:pt>
                <c:pt idx="2">
                  <c:v>73.14</c:v>
                </c:pt>
                <c:pt idx="3">
                  <c:v>74.709999999999994</c:v>
                </c:pt>
                <c:pt idx="4">
                  <c:v>100.25</c:v>
                </c:pt>
              </c:numCache>
            </c:numRef>
          </c:val>
          <c:extLst>
            <c:ext xmlns:c16="http://schemas.microsoft.com/office/drawing/2014/chart" uri="{C3380CC4-5D6E-409C-BE32-E72D297353CC}">
              <c16:uniqueId val="{00000000-3E1B-4C81-BC98-0AC89AF269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3E1B-4C81-BC98-0AC89AF269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A-4305-9806-B568D8E0FB4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A-4305-9806-B568D8E0FB4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58-44FE-B5F0-EE065002C2D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58-44FE-B5F0-EE065002C2D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6C-414E-A712-2354A6F82A3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6C-414E-A712-2354A6F82A3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8-48CB-B3C9-C16C76CF9D8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8-48CB-B3C9-C16C76CF9D8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1584.6</c:v>
                </c:pt>
                <c:pt idx="1">
                  <c:v>1384.42</c:v>
                </c:pt>
                <c:pt idx="2">
                  <c:v>1232.06</c:v>
                </c:pt>
                <c:pt idx="3">
                  <c:v>1151.95</c:v>
                </c:pt>
                <c:pt idx="4">
                  <c:v>976.14</c:v>
                </c:pt>
              </c:numCache>
            </c:numRef>
          </c:val>
          <c:extLst>
            <c:ext xmlns:c16="http://schemas.microsoft.com/office/drawing/2014/chart" uri="{C3380CC4-5D6E-409C-BE32-E72D297353CC}">
              <c16:uniqueId val="{00000000-C43D-42F8-A413-9B7104EE157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C43D-42F8-A413-9B7104EE157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24.61</c:v>
                </c:pt>
                <c:pt idx="1">
                  <c:v>29.07</c:v>
                </c:pt>
                <c:pt idx="2">
                  <c:v>24.98</c:v>
                </c:pt>
                <c:pt idx="3">
                  <c:v>24.77</c:v>
                </c:pt>
                <c:pt idx="4">
                  <c:v>28.97</c:v>
                </c:pt>
              </c:numCache>
            </c:numRef>
          </c:val>
          <c:extLst>
            <c:ext xmlns:c16="http://schemas.microsoft.com/office/drawing/2014/chart" uri="{C3380CC4-5D6E-409C-BE32-E72D297353CC}">
              <c16:uniqueId val="{00000000-9D90-4C9F-BB2F-FFDCA4A8E72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9D90-4C9F-BB2F-FFDCA4A8E72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433.61</c:v>
                </c:pt>
                <c:pt idx="1">
                  <c:v>369.81</c:v>
                </c:pt>
                <c:pt idx="2">
                  <c:v>434.73</c:v>
                </c:pt>
                <c:pt idx="3">
                  <c:v>439.21</c:v>
                </c:pt>
                <c:pt idx="4">
                  <c:v>377.42</c:v>
                </c:pt>
              </c:numCache>
            </c:numRef>
          </c:val>
          <c:extLst>
            <c:ext xmlns:c16="http://schemas.microsoft.com/office/drawing/2014/chart" uri="{C3380CC4-5D6E-409C-BE32-E72D297353CC}">
              <c16:uniqueId val="{00000000-505B-4215-904F-567D90EAAF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505B-4215-904F-567D90EAAF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1752</v>
      </c>
      <c r="AM8" s="37"/>
      <c r="AN8" s="37"/>
      <c r="AO8" s="37"/>
      <c r="AP8" s="37"/>
      <c r="AQ8" s="37"/>
      <c r="AR8" s="37"/>
      <c r="AS8" s="37"/>
      <c r="AT8" s="38">
        <f>データ!$S$6</f>
        <v>81.75</v>
      </c>
      <c r="AU8" s="38"/>
      <c r="AV8" s="38"/>
      <c r="AW8" s="38"/>
      <c r="AX8" s="38"/>
      <c r="AY8" s="38"/>
      <c r="AZ8" s="38"/>
      <c r="BA8" s="38"/>
      <c r="BB8" s="38">
        <f>データ!$T$6</f>
        <v>21.43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99.88</v>
      </c>
      <c r="Q10" s="38"/>
      <c r="R10" s="38"/>
      <c r="S10" s="38"/>
      <c r="T10" s="38"/>
      <c r="U10" s="38"/>
      <c r="V10" s="38"/>
      <c r="W10" s="37">
        <f>データ!$Q$6</f>
        <v>1760</v>
      </c>
      <c r="X10" s="37"/>
      <c r="Y10" s="37"/>
      <c r="Z10" s="37"/>
      <c r="AA10" s="37"/>
      <c r="AB10" s="37"/>
      <c r="AC10" s="37"/>
      <c r="AD10" s="2"/>
      <c r="AE10" s="2"/>
      <c r="AF10" s="2"/>
      <c r="AG10" s="2"/>
      <c r="AH10" s="2"/>
      <c r="AI10" s="2"/>
      <c r="AJ10" s="2"/>
      <c r="AK10" s="2"/>
      <c r="AL10" s="37">
        <f>データ!$U$6</f>
        <v>1718</v>
      </c>
      <c r="AM10" s="37"/>
      <c r="AN10" s="37"/>
      <c r="AO10" s="37"/>
      <c r="AP10" s="37"/>
      <c r="AQ10" s="37"/>
      <c r="AR10" s="37"/>
      <c r="AS10" s="37"/>
      <c r="AT10" s="38">
        <f>データ!$V$6</f>
        <v>6.35</v>
      </c>
      <c r="AU10" s="38"/>
      <c r="AV10" s="38"/>
      <c r="AW10" s="38"/>
      <c r="AX10" s="38"/>
      <c r="AY10" s="38"/>
      <c r="AZ10" s="38"/>
      <c r="BA10" s="38"/>
      <c r="BB10" s="38">
        <f>データ!$W$6</f>
        <v>270.55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SRzVeB2FmnxzMugEeVE+eAnAI9wAQiK0+vfM1/Fm52UlfHD672wZL2KvhLU2CgHrGRBH2pGa5slHDIXf4WlX0A==" saltValue="hUw1Ac7W1sIOK/OopRTb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473031</v>
      </c>
      <c r="D6" s="20">
        <f t="shared" si="3"/>
        <v>47</v>
      </c>
      <c r="E6" s="20">
        <f t="shared" si="3"/>
        <v>1</v>
      </c>
      <c r="F6" s="20">
        <f t="shared" si="3"/>
        <v>0</v>
      </c>
      <c r="G6" s="20">
        <f t="shared" si="3"/>
        <v>0</v>
      </c>
      <c r="H6" s="20" t="str">
        <f t="shared" si="3"/>
        <v>沖縄県　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99.88</v>
      </c>
      <c r="Q6" s="21">
        <f t="shared" si="3"/>
        <v>1760</v>
      </c>
      <c r="R6" s="21">
        <f t="shared" si="3"/>
        <v>1752</v>
      </c>
      <c r="S6" s="21">
        <f t="shared" si="3"/>
        <v>81.75</v>
      </c>
      <c r="T6" s="21">
        <f t="shared" si="3"/>
        <v>21.43</v>
      </c>
      <c r="U6" s="21">
        <f t="shared" si="3"/>
        <v>1718</v>
      </c>
      <c r="V6" s="21">
        <f t="shared" si="3"/>
        <v>6.35</v>
      </c>
      <c r="W6" s="21">
        <f t="shared" si="3"/>
        <v>270.55</v>
      </c>
      <c r="X6" s="22">
        <f>IF(X7="",NA(),X7)</f>
        <v>78.16</v>
      </c>
      <c r="Y6" s="22">
        <f t="shared" ref="Y6:AG6" si="4">IF(Y7="",NA(),Y7)</f>
        <v>68.540000000000006</v>
      </c>
      <c r="Z6" s="22">
        <f t="shared" si="4"/>
        <v>73.14</v>
      </c>
      <c r="AA6" s="22">
        <f t="shared" si="4"/>
        <v>74.709999999999994</v>
      </c>
      <c r="AB6" s="22">
        <f t="shared" si="4"/>
        <v>100.25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1584.6</v>
      </c>
      <c r="BF6" s="22">
        <f t="shared" ref="BF6:BN6" si="7">IF(BF7="",NA(),BF7)</f>
        <v>1384.42</v>
      </c>
      <c r="BG6" s="22">
        <f t="shared" si="7"/>
        <v>1232.06</v>
      </c>
      <c r="BH6" s="22">
        <f t="shared" si="7"/>
        <v>1151.95</v>
      </c>
      <c r="BI6" s="22">
        <f t="shared" si="7"/>
        <v>976.14</v>
      </c>
      <c r="BJ6" s="22">
        <f t="shared" si="7"/>
        <v>1274.21</v>
      </c>
      <c r="BK6" s="22">
        <f t="shared" si="7"/>
        <v>1183.92</v>
      </c>
      <c r="BL6" s="22">
        <f t="shared" si="7"/>
        <v>1128.72</v>
      </c>
      <c r="BM6" s="22">
        <f t="shared" si="7"/>
        <v>1125.25</v>
      </c>
      <c r="BN6" s="22">
        <f t="shared" si="7"/>
        <v>1157.05</v>
      </c>
      <c r="BO6" s="21" t="str">
        <f>IF(BO7="","",IF(BO7="-","【-】","【"&amp;SUBSTITUTE(TEXT(BO7,"#,##0.00"),"-","△")&amp;"】"))</f>
        <v>【982.48】</v>
      </c>
      <c r="BP6" s="22">
        <f>IF(BP7="",NA(),BP7)</f>
        <v>24.61</v>
      </c>
      <c r="BQ6" s="22">
        <f t="shared" ref="BQ6:BY6" si="8">IF(BQ7="",NA(),BQ7)</f>
        <v>29.07</v>
      </c>
      <c r="BR6" s="22">
        <f t="shared" si="8"/>
        <v>24.98</v>
      </c>
      <c r="BS6" s="22">
        <f t="shared" si="8"/>
        <v>24.77</v>
      </c>
      <c r="BT6" s="22">
        <f t="shared" si="8"/>
        <v>28.97</v>
      </c>
      <c r="BU6" s="22">
        <f t="shared" si="8"/>
        <v>41.25</v>
      </c>
      <c r="BV6" s="22">
        <f t="shared" si="8"/>
        <v>42.5</v>
      </c>
      <c r="BW6" s="22">
        <f t="shared" si="8"/>
        <v>41.84</v>
      </c>
      <c r="BX6" s="22">
        <f t="shared" si="8"/>
        <v>41.44</v>
      </c>
      <c r="BY6" s="22">
        <f t="shared" si="8"/>
        <v>37.65</v>
      </c>
      <c r="BZ6" s="21" t="str">
        <f>IF(BZ7="","",IF(BZ7="-","【-】","【"&amp;SUBSTITUTE(TEXT(BZ7,"#,##0.00"),"-","△")&amp;"】"))</f>
        <v>【50.61】</v>
      </c>
      <c r="CA6" s="22">
        <f>IF(CA7="",NA(),CA7)</f>
        <v>433.61</v>
      </c>
      <c r="CB6" s="22">
        <f t="shared" ref="CB6:CJ6" si="9">IF(CB7="",NA(),CB7)</f>
        <v>369.81</v>
      </c>
      <c r="CC6" s="22">
        <f t="shared" si="9"/>
        <v>434.73</v>
      </c>
      <c r="CD6" s="22">
        <f t="shared" si="9"/>
        <v>439.21</v>
      </c>
      <c r="CE6" s="22">
        <f t="shared" si="9"/>
        <v>377.42</v>
      </c>
      <c r="CF6" s="22">
        <f t="shared" si="9"/>
        <v>383.25</v>
      </c>
      <c r="CG6" s="22">
        <f t="shared" si="9"/>
        <v>377.72</v>
      </c>
      <c r="CH6" s="22">
        <f t="shared" si="9"/>
        <v>390.47</v>
      </c>
      <c r="CI6" s="22">
        <f t="shared" si="9"/>
        <v>403.61</v>
      </c>
      <c r="CJ6" s="22">
        <f t="shared" si="9"/>
        <v>442.82</v>
      </c>
      <c r="CK6" s="21" t="str">
        <f>IF(CK7="","",IF(CK7="-","【-】","【"&amp;SUBSTITUTE(TEXT(CK7,"#,##0.00"),"-","△")&amp;"】"))</f>
        <v>【320.83】</v>
      </c>
      <c r="CL6" s="22">
        <f>IF(CL7="",NA(),CL7)</f>
        <v>57.07</v>
      </c>
      <c r="CM6" s="22">
        <f t="shared" ref="CM6:CU6" si="10">IF(CM7="",NA(),CM7)</f>
        <v>54.17</v>
      </c>
      <c r="CN6" s="22">
        <f t="shared" si="10"/>
        <v>70.180000000000007</v>
      </c>
      <c r="CO6" s="22">
        <f t="shared" si="10"/>
        <v>72.91</v>
      </c>
      <c r="CP6" s="22">
        <f t="shared" si="10"/>
        <v>71.290000000000006</v>
      </c>
      <c r="CQ6" s="22">
        <f t="shared" si="10"/>
        <v>48.26</v>
      </c>
      <c r="CR6" s="22">
        <f t="shared" si="10"/>
        <v>48.01</v>
      </c>
      <c r="CS6" s="22">
        <f t="shared" si="10"/>
        <v>49.08</v>
      </c>
      <c r="CT6" s="22">
        <f t="shared" si="10"/>
        <v>51.46</v>
      </c>
      <c r="CU6" s="22">
        <f t="shared" si="10"/>
        <v>51.84</v>
      </c>
      <c r="CV6" s="21" t="str">
        <f>IF(CV7="","",IF(CV7="-","【-】","【"&amp;SUBSTITUTE(TEXT(CV7,"#,##0.00"),"-","△")&amp;"】"))</f>
        <v>【56.15】</v>
      </c>
      <c r="CW6" s="22">
        <f>IF(CW7="",NA(),CW7)</f>
        <v>73.81</v>
      </c>
      <c r="CX6" s="22">
        <f t="shared" ref="CX6:DF6" si="11">IF(CX7="",NA(),CX7)</f>
        <v>79.37</v>
      </c>
      <c r="CY6" s="22">
        <f t="shared" si="11"/>
        <v>60.77</v>
      </c>
      <c r="CZ6" s="22">
        <f t="shared" si="11"/>
        <v>55.48</v>
      </c>
      <c r="DA6" s="22">
        <f t="shared" si="11"/>
        <v>60.13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0.16</v>
      </c>
      <c r="EF6" s="22">
        <f t="shared" si="14"/>
        <v>0.74</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473031</v>
      </c>
      <c r="D7" s="24">
        <v>47</v>
      </c>
      <c r="E7" s="24">
        <v>1</v>
      </c>
      <c r="F7" s="24">
        <v>0</v>
      </c>
      <c r="G7" s="24">
        <v>0</v>
      </c>
      <c r="H7" s="24" t="s">
        <v>95</v>
      </c>
      <c r="I7" s="24" t="s">
        <v>96</v>
      </c>
      <c r="J7" s="24" t="s">
        <v>97</v>
      </c>
      <c r="K7" s="24" t="s">
        <v>98</v>
      </c>
      <c r="L7" s="24" t="s">
        <v>99</v>
      </c>
      <c r="M7" s="24" t="s">
        <v>100</v>
      </c>
      <c r="N7" s="25" t="s">
        <v>101</v>
      </c>
      <c r="O7" s="25" t="s">
        <v>102</v>
      </c>
      <c r="P7" s="25">
        <v>99.88</v>
      </c>
      <c r="Q7" s="25">
        <v>1760</v>
      </c>
      <c r="R7" s="25">
        <v>1752</v>
      </c>
      <c r="S7" s="25">
        <v>81.75</v>
      </c>
      <c r="T7" s="25">
        <v>21.43</v>
      </c>
      <c r="U7" s="25">
        <v>1718</v>
      </c>
      <c r="V7" s="25">
        <v>6.35</v>
      </c>
      <c r="W7" s="25">
        <v>270.55</v>
      </c>
      <c r="X7" s="25">
        <v>78.16</v>
      </c>
      <c r="Y7" s="25">
        <v>68.540000000000006</v>
      </c>
      <c r="Z7" s="25">
        <v>73.14</v>
      </c>
      <c r="AA7" s="25">
        <v>74.709999999999994</v>
      </c>
      <c r="AB7" s="25">
        <v>100.25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1584.6</v>
      </c>
      <c r="BF7" s="25">
        <v>1384.42</v>
      </c>
      <c r="BG7" s="25">
        <v>1232.06</v>
      </c>
      <c r="BH7" s="25">
        <v>1151.95</v>
      </c>
      <c r="BI7" s="25">
        <v>976.14</v>
      </c>
      <c r="BJ7" s="25">
        <v>1274.21</v>
      </c>
      <c r="BK7" s="25">
        <v>1183.92</v>
      </c>
      <c r="BL7" s="25">
        <v>1128.72</v>
      </c>
      <c r="BM7" s="25">
        <v>1125.25</v>
      </c>
      <c r="BN7" s="25">
        <v>1157.05</v>
      </c>
      <c r="BO7" s="25">
        <v>982.48</v>
      </c>
      <c r="BP7" s="25">
        <v>24.61</v>
      </c>
      <c r="BQ7" s="25">
        <v>29.07</v>
      </c>
      <c r="BR7" s="25">
        <v>24.98</v>
      </c>
      <c r="BS7" s="25">
        <v>24.77</v>
      </c>
      <c r="BT7" s="25">
        <v>28.97</v>
      </c>
      <c r="BU7" s="25">
        <v>41.25</v>
      </c>
      <c r="BV7" s="25">
        <v>42.5</v>
      </c>
      <c r="BW7" s="25">
        <v>41.84</v>
      </c>
      <c r="BX7" s="25">
        <v>41.44</v>
      </c>
      <c r="BY7" s="25">
        <v>37.65</v>
      </c>
      <c r="BZ7" s="25">
        <v>50.61</v>
      </c>
      <c r="CA7" s="25">
        <v>433.61</v>
      </c>
      <c r="CB7" s="25">
        <v>369.81</v>
      </c>
      <c r="CC7" s="25">
        <v>434.73</v>
      </c>
      <c r="CD7" s="25">
        <v>439.21</v>
      </c>
      <c r="CE7" s="25">
        <v>377.42</v>
      </c>
      <c r="CF7" s="25">
        <v>383.25</v>
      </c>
      <c r="CG7" s="25">
        <v>377.72</v>
      </c>
      <c r="CH7" s="25">
        <v>390.47</v>
      </c>
      <c r="CI7" s="25">
        <v>403.61</v>
      </c>
      <c r="CJ7" s="25">
        <v>442.82</v>
      </c>
      <c r="CK7" s="25">
        <v>320.83</v>
      </c>
      <c r="CL7" s="25">
        <v>57.07</v>
      </c>
      <c r="CM7" s="25">
        <v>54.17</v>
      </c>
      <c r="CN7" s="25">
        <v>70.180000000000007</v>
      </c>
      <c r="CO7" s="25">
        <v>72.91</v>
      </c>
      <c r="CP7" s="25">
        <v>71.290000000000006</v>
      </c>
      <c r="CQ7" s="25">
        <v>48.26</v>
      </c>
      <c r="CR7" s="25">
        <v>48.01</v>
      </c>
      <c r="CS7" s="25">
        <v>49.08</v>
      </c>
      <c r="CT7" s="25">
        <v>51.46</v>
      </c>
      <c r="CU7" s="25">
        <v>51.84</v>
      </c>
      <c r="CV7" s="25">
        <v>56.15</v>
      </c>
      <c r="CW7" s="25">
        <v>73.81</v>
      </c>
      <c r="CX7" s="25">
        <v>79.37</v>
      </c>
      <c r="CY7" s="25">
        <v>60.77</v>
      </c>
      <c r="CZ7" s="25">
        <v>55.48</v>
      </c>
      <c r="DA7" s="25">
        <v>60.13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0.16</v>
      </c>
      <c r="EF7" s="25">
        <v>0.74</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higashi-035</cp:lastModifiedBy>
  <cp:lastPrinted>2024-01-18T03:44:03Z</cp:lastPrinted>
  <dcterms:created xsi:type="dcterms:W3CDTF">2023-12-05T01:08:02Z</dcterms:created>
  <dcterms:modified xsi:type="dcterms:W3CDTF">2024-01-22T23:48:02Z</dcterms:modified>
  <cp:category/>
</cp:coreProperties>
</file>