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3 大宜味村（0205）\"/>
    </mc:Choice>
  </mc:AlternateContent>
  <workbookProtection workbookAlgorithmName="SHA-512" workbookHashValue="+2+OcqvrSS9/LO/lWiKz5jy1gUsg9heqOlcgbLxQRG2sq4MWjbS4vLILGaBA8VOKFUIB1OLW2ZQSEgkGOQ+Q3g==" workbookSaltValue="fvTESQqj80FgK3oQXK/crg=="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P10" i="4"/>
  <c r="B10" i="4"/>
  <c r="AT8" i="4"/>
  <c r="AD8" i="4"/>
  <c r="W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<sst xmlns="http://schemas.openxmlformats.org/spreadsheetml/2006/main" count="236" uniqueCount="120">
  <si>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</si>
  <si>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</si>
  <si>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</si>
  <si>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</si>
  <si>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</si>
  <si>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</si>
  <si>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</si>
  <si>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</si>
  <si>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</si>
  <si>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</si>
  <si>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</si>
  <si>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</si>
  <si>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</si>
  <si>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</si>
  <si>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</si>
  <si>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</si>
  <si>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</si>
  <si>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</si>
  <si>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</si>
  <si>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</si>
  <si>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</si>
  <si>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</si>
  <si>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</si>
  <si>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</si>
  <si>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</si>
  <si>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</si>
  <si>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</si>
  <si>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</si>
  <si>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</si>
  <si>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</si>
  <si>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</si>
  <si>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</si>
  <si>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</si>
  <si>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</si>
  <si>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</si>
  <si>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</si>
  <si>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</si>
  <si>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</si>
  <si>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</si>
  <si>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</si>
  <si>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</si>
  <si>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</si>
  <si>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</si>
  <si>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</si>
  <si>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</si>
  <si>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</si>
  <si>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</si>
  <si>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</si>
  <si>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</si>
  <si>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</si>
  <si>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</si>
  <si>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</si>
  <si>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</si>
  <si>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</si>
  <si>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</si>
  <si>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</si>
  <si>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</si>
  <si>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</si>
  <si>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</si>
  <si>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</si>
  <si>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</si>
  <si>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</si>
  <si>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</si>
  <si>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</si>
  <si>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</si>
  <si>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</si>
  <si>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</si>
  <si>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</si>
  <si>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</si>
  <si>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</si>
  <si>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</si>
  <si>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</si>
  <si>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</si>
  <si>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</si>
  <si>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</si>
  <si>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</si>
  <si>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</si>
  <si>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</si>
  <si>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</si>
  <si>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</si>
  <si>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</si>
  <si>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</si>
  <si>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</si>
  <si>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</si>
  <si>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</si>
  <si>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</si>
  <si>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</si>
  <si>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</si>
  <si>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</si>
  <si>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</si>
  <si>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</si>
  <si>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</si>
  <si>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</si>
  <si>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</si>
  <si>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</si>
  <si>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</si>
  <si>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</si>
  <si>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</si>
  <si>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</si>
  <si>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</si>
  <si>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</si>
  <si>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</si>
  <si>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</si>
  <si>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</si>
  <si>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</si>
  <si>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</si>
  <si>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</si>
  <si>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</si>
  <si>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</si>
  <si>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</si>
  <si>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</si>
  <si>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</si>
  <si>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</si>
  <si>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</si>
  <si>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</si>
  <si>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</si>
  <si>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</si>
  <si>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の継続的な黒字化を目標とするためには、下水道料金の見直しを検討する必要がある。総費用を抑制するためには、経常的な費用について補助金を活用する等、様々な角度から見直しを検討し、更なる効率的運用を目指す必要がある。施設整備については、地方債の償還金が経営を圧迫にならぬよう、将来負担の適正化を考慮しながら遂行していかなければならない。</t>
    <rPh sb="67" eb="70">
      <t>ホジョキン</t>
    </rPh>
    <rPh sb="71" eb="73">
      <t>カツヨウ</t>
    </rPh>
    <rPh sb="75" eb="76">
      <t>トウ</t>
    </rPh>
    <phoneticPr fontId="4"/>
  </si>
  <si>
    <t>本村では、平成23年2月1日から下水道が供用開始しており、12年が経過する事から、機械設備等修繕が増えてきている。令和5年度以降は、ストックマネジメント計画にて管理を行い、適切な補助事業の確保が必要である。</t>
    <rPh sb="31" eb="32">
      <t>ネン</t>
    </rPh>
    <rPh sb="33" eb="35">
      <t>ケイカ</t>
    </rPh>
    <rPh sb="37" eb="38">
      <t>コト</t>
    </rPh>
    <rPh sb="41" eb="43">
      <t>キカイ</t>
    </rPh>
    <rPh sb="43" eb="45">
      <t>セツビ</t>
    </rPh>
    <rPh sb="45" eb="46">
      <t>トウ</t>
    </rPh>
    <rPh sb="46" eb="48">
      <t>シュウゼン</t>
    </rPh>
    <rPh sb="49" eb="50">
      <t>フ</t>
    </rPh>
    <rPh sb="57" eb="59">
      <t>レイワ</t>
    </rPh>
    <rPh sb="60" eb="62">
      <t>ネンド</t>
    </rPh>
    <rPh sb="62" eb="64">
      <t>イコウ</t>
    </rPh>
    <rPh sb="76" eb="78">
      <t>ケイカク</t>
    </rPh>
    <rPh sb="80" eb="82">
      <t>カンリ</t>
    </rPh>
    <rPh sb="83" eb="84">
      <t>オコナ</t>
    </rPh>
    <rPh sb="86" eb="88">
      <t>テキセツ</t>
    </rPh>
    <rPh sb="89" eb="91">
      <t>ホジョ</t>
    </rPh>
    <rPh sb="91" eb="93">
      <t>ジギョウ</t>
    </rPh>
    <rPh sb="94" eb="96">
      <t>カクホ</t>
    </rPh>
    <rPh sb="97" eb="99">
      <t>ヒツヨウ</t>
    </rPh>
    <phoneticPr fontId="4"/>
  </si>
  <si>
    <t>下水道処理開始　平成23年2月1日
下水道処理区域　塩屋処理区(結の浜）　　　　　　　　         （整備面積17.4ha)
①収益的収支比率：令和4年度において、総収益の81.11％を一般会計からの繰入金で賄っている状況であり、適切な下水道料金収入を確保する必要がある。総費用については、主に維持管理費や汚泥処理費が掛かっており、今後その費用の縮減に努める。
④企業債残高対事業規模比率：令和4年度において、類似団体に比べて低い水準だが、令和4年度以降公営企業適用債の活用により比率が上がることが予想される。引き続き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⑤料金回収率：汚水処理に係る費用を営業収益以外の費用（一般会計からの繰入金）で賄っている状況であるため、適切な下水道料金の見直しも議論する必要がある。
⑥汚水処理原価：類似団体と比較して高い水準である。今後維持管理費の抑制に努める必要がある。
⑦施設利用率：令和3年度と同程度となった。しかし、今後ホテルの建設等を予定している事から利用率の向上が見込まれる。
⑧水洗化率：下水道処理区域が、新たに開発された埋立地のため水洗化率が100％である。今後も維持できるように努める。</t>
    <rPh sb="76" eb="77">
      <t>レイ</t>
    </rPh>
    <rPh sb="77" eb="78">
      <t>ワ</t>
    </rPh>
    <rPh sb="79" eb="81">
      <t>ネンド</t>
    </rPh>
    <rPh sb="199" eb="200">
      <t>レイ</t>
    </rPh>
    <rPh sb="200" eb="201">
      <t>ワ</t>
    </rPh>
    <rPh sb="202" eb="204">
      <t>ネンド</t>
    </rPh>
    <rPh sb="224" eb="225">
      <t>レイ</t>
    </rPh>
    <rPh sb="225" eb="226">
      <t>ワ</t>
    </rPh>
    <rPh sb="227" eb="229">
      <t>ネンド</t>
    </rPh>
    <rPh sb="229" eb="231">
      <t>イコウ</t>
    </rPh>
    <rPh sb="235" eb="237">
      <t>テキヨウ</t>
    </rPh>
    <rPh sb="237" eb="238">
      <t>サイ</t>
    </rPh>
    <rPh sb="239" eb="241">
      <t>カツヨウ</t>
    </rPh>
    <rPh sb="244" eb="246">
      <t>ヒリツ</t>
    </rPh>
    <rPh sb="247" eb="248">
      <t>ア</t>
    </rPh>
    <rPh sb="253" eb="255">
      <t>ヨソウ</t>
    </rPh>
    <rPh sb="259" eb="260">
      <t>ヒ</t>
    </rPh>
    <rPh sb="261" eb="262">
      <t>ツヅ</t>
    </rPh>
    <rPh sb="371" eb="373">
      <t>ギロン</t>
    </rPh>
    <rPh sb="435" eb="436">
      <t>レイ</t>
    </rPh>
    <rPh sb="436" eb="437">
      <t>ワ</t>
    </rPh>
    <rPh sb="438" eb="440">
      <t>ネンド</t>
    </rPh>
    <rPh sb="441" eb="444">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</si>
</sst>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CC-45CE-8680-1D37A70D20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formatCode="#,##0.00;&quot;△&quot;#,##0.00">
                  <c:v>0</c:v>
                </c:pt>
              </c:numCache>
            </c:numRef>
          </c:val>
          <c:smooth val="0"/>
          <c:extLst>
            <c:ext xmlns:c16="http://schemas.microsoft.com/office/drawing/2014/chart" uri="{C3380CC4-5D6E-409C-BE32-E72D297353CC}">
              <c16:uniqueId val="{00000001-14CC-45CE-8680-1D37A70D20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56.67</c:v>
                </c:pt>
                <c:pt idx="1">
                  <c:v>52.67</c:v>
                </c:pt>
                <c:pt idx="2">
                  <c:v>60.67</c:v>
                </c:pt>
                <c:pt idx="3">
                  <c:v>33.67</c:v>
                </c:pt>
                <c:pt idx="4">
                  <c:v>36.33</c:v>
                </c:pt>
              </c:numCache>
            </c:numRef>
          </c:val>
          <c:extLst>
            <c:ext xmlns:c16="http://schemas.microsoft.com/office/drawing/2014/chart" uri="{C3380CC4-5D6E-409C-BE32-E72D297353CC}">
              <c16:uniqueId val="{00000000-C671-48E2-B7CD-C061CA5713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32.380000000000003</c:v>
                </c:pt>
              </c:numCache>
            </c:numRef>
          </c:val>
          <c:smooth val="0"/>
          <c:extLst>
            <c:ext xmlns:c16="http://schemas.microsoft.com/office/drawing/2014/chart" uri="{C3380CC4-5D6E-409C-BE32-E72D297353CC}">
              <c16:uniqueId val="{00000001-C671-48E2-B7CD-C061CA5713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B9-4045-B69E-EA57279116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67.31</c:v>
                </c:pt>
              </c:numCache>
            </c:numRef>
          </c:val>
          <c:smooth val="0"/>
          <c:extLst>
            <c:ext xmlns:c16="http://schemas.microsoft.com/office/drawing/2014/chart" uri="{C3380CC4-5D6E-409C-BE32-E72D297353CC}">
              <c16:uniqueId val="{00000001-CDB9-4045-B69E-EA57279116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87.5</c:v>
                </c:pt>
                <c:pt idx="1">
                  <c:v>83.61</c:v>
                </c:pt>
                <c:pt idx="2">
                  <c:v>100.39</c:v>
                </c:pt>
                <c:pt idx="3">
                  <c:v>93.23</c:v>
                </c:pt>
                <c:pt idx="4">
                  <c:v>81.11</c:v>
                </c:pt>
              </c:numCache>
            </c:numRef>
          </c:val>
          <c:extLst>
            <c:ext xmlns:c16="http://schemas.microsoft.com/office/drawing/2014/chart" uri="{C3380CC4-5D6E-409C-BE32-E72D297353CC}">
              <c16:uniqueId val="{00000000-262C-424A-BD59-F90EC436F5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C-424A-BD59-F90EC436F5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D3-49A3-89D0-E1E1A90030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3-49A3-89D0-E1E1A90030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D-4E96-B9DA-533FF54886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D-4E96-B9DA-533FF54886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D-4015-9409-99D4EA2D24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D-4015-9409-99D4EA2D24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A-4845-923B-6063DED3BF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A-4845-923B-6063DED3BF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647.69000000000005</c:v>
                </c:pt>
                <c:pt idx="1">
                  <c:v>649.74</c:v>
                </c:pt>
                <c:pt idx="2">
                  <c:v>558.26</c:v>
                </c:pt>
                <c:pt idx="3">
                  <c:v>456.16</c:v>
                </c:pt>
                <c:pt idx="4">
                  <c:v>431.01</c:v>
                </c:pt>
              </c:numCache>
            </c:numRef>
          </c:val>
          <c:extLst>
            <c:ext xmlns:c16="http://schemas.microsoft.com/office/drawing/2014/chart" uri="{C3380CC4-5D6E-409C-BE32-E72D297353CC}">
              <c16:uniqueId val="{00000000-C023-4B94-AD43-24A647510D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1305.58</c:v>
                </c:pt>
              </c:numCache>
            </c:numRef>
          </c:val>
          <c:smooth val="0"/>
          <c:extLst>
            <c:ext xmlns:c16="http://schemas.microsoft.com/office/drawing/2014/chart" uri="{C3380CC4-5D6E-409C-BE32-E72D297353CC}">
              <c16:uniqueId val="{00000001-C023-4B94-AD43-24A647510D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17.399999999999999</c:v>
                </c:pt>
                <c:pt idx="1">
                  <c:v>14.9</c:v>
                </c:pt>
                <c:pt idx="2">
                  <c:v>14.33</c:v>
                </c:pt>
                <c:pt idx="3">
                  <c:v>15.79</c:v>
                </c:pt>
                <c:pt idx="4">
                  <c:v>19.079999999999998</c:v>
                </c:pt>
              </c:numCache>
            </c:numRef>
          </c:val>
          <c:extLst>
            <c:ext xmlns:c16="http://schemas.microsoft.com/office/drawing/2014/chart" uri="{C3380CC4-5D6E-409C-BE32-E72D297353CC}">
              <c16:uniqueId val="{00000000-D829-4B34-A6FD-F4D3C013B9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51.73</c:v>
                </c:pt>
              </c:numCache>
            </c:numRef>
          </c:val>
          <c:smooth val="0"/>
          <c:extLst>
            <c:ext xmlns:c16="http://schemas.microsoft.com/office/drawing/2014/chart" uri="{C3380CC4-5D6E-409C-BE32-E72D297353CC}">
              <c16:uniqueId val="{00000001-D829-4B34-A6FD-F4D3C013B9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788.5</c:v>
                </c:pt>
                <c:pt idx="1">
                  <c:v>871.69</c:v>
                </c:pt>
                <c:pt idx="2">
                  <c:v>877.97</c:v>
                </c:pt>
                <c:pt idx="3">
                  <c:v>788.88</c:v>
                </c:pt>
                <c:pt idx="4">
                  <c:v>660.3</c:v>
                </c:pt>
              </c:numCache>
            </c:numRef>
          </c:val>
          <c:extLst>
            <c:ext xmlns:c16="http://schemas.microsoft.com/office/drawing/2014/chart" uri="{C3380CC4-5D6E-409C-BE32-E72D297353CC}">
              <c16:uniqueId val="{00000000-096A-4244-AE20-4A738C205C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290.54000000000002</c:v>
                </c:pt>
              </c:numCache>
            </c:numRef>
          </c:val>
          <c:smooth val="0"/>
          <c:extLst>
            <c:ext xmlns:c16="http://schemas.microsoft.com/office/drawing/2014/chart" uri="{C3380CC4-5D6E-409C-BE32-E72D297353CC}">
              <c16:uniqueId val="{00000001-096A-4244-AE20-4A738C205C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大宜味村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46">
        <f>データ!S6</f>
        <v>3044</v>
      </c>
      <c r="AM8" s="46"/>
      <c r="AN8" s="46"/>
      <c r="AO8" s="46"/>
      <c r="AP8" s="46"/>
      <c r="AQ8" s="46"/>
      <c r="AR8" s="46"/>
      <c r="AS8" s="46"/>
      <c r="AT8" s="45">
        <f>データ!T6</f>
        <v>63.63</v>
      </c>
      <c r="AU8" s="45"/>
      <c r="AV8" s="45"/>
      <c r="AW8" s="45"/>
      <c r="AX8" s="45"/>
      <c r="AY8" s="45"/>
      <c r="AZ8" s="45"/>
      <c r="BA8" s="45"/>
      <c r="BB8" s="45">
        <f>データ!U6</f>
        <v>47.84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9.0299999999999994</v>
      </c>
      <c r="Q10" s="45"/>
      <c r="R10" s="45"/>
      <c r="S10" s="45"/>
      <c r="T10" s="45"/>
      <c r="U10" s="45"/>
      <c r="V10" s="45"/>
      <c r="W10" s="45">
        <f>データ!Q6</f>
        <v>100.64</v>
      </c>
      <c r="X10" s="45"/>
      <c r="Y10" s="45"/>
      <c r="Z10" s="45"/>
      <c r="AA10" s="45"/>
      <c r="AB10" s="45"/>
      <c r="AC10" s="45"/>
      <c r="AD10" s="46">
        <f>データ!R6</f>
        <v>1620</v>
      </c>
      <c r="AE10" s="46"/>
      <c r="AF10" s="46"/>
      <c r="AG10" s="46"/>
      <c r="AH10" s="46"/>
      <c r="AI10" s="46"/>
      <c r="AJ10" s="46"/>
      <c r="AK10" s="2"/>
      <c r="AL10" s="46">
        <f>データ!V6</f>
        <v>274</v>
      </c>
      <c r="AM10" s="46"/>
      <c r="AN10" s="46"/>
      <c r="AO10" s="46"/>
      <c r="AP10" s="46"/>
      <c r="AQ10" s="46"/>
      <c r="AR10" s="46"/>
      <c r="AS10" s="46"/>
      <c r="AT10" s="45">
        <f>データ!W6</f>
        <v>0.17</v>
      </c>
      <c r="AU10" s="45"/>
      <c r="AV10" s="45"/>
      <c r="AW10" s="45"/>
      <c r="AX10" s="45"/>
      <c r="AY10" s="45"/>
      <c r="AZ10" s="45"/>
      <c r="BA10" s="45"/>
      <c r="BB10" s="45">
        <f>データ!X6</f>
        <v>1611.76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XnqCF5bO0dAUpj8QvnegQHmhAXN2NduvzjncLfFnoU0ygtk67xwrOyXI0fKK+kXg3m4SgGAmGfZz7qe8soY0Sg==" saltValue="laSEEUssDsVZkqWGv+DW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473022</v>
      </c>
      <c r="D6" s="19">
        <f t="shared" si="3"/>
        <v>47</v>
      </c>
      <c r="E6" s="19">
        <f t="shared" si="3"/>
        <v>17</v>
      </c>
      <c r="F6" s="19">
        <f t="shared" si="3"/>
        <v>4</v>
      </c>
      <c r="G6" s="19">
        <f t="shared" si="3"/>
        <v>0</v>
      </c>
      <c r="H6" s="19" t="str">
        <f t="shared" si="3"/>
        <v>沖縄県　大宜味村</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9.0299999999999994</v>
      </c>
      <c r="Q6" s="20">
        <f t="shared" si="3"/>
        <v>100.64</v>
      </c>
      <c r="R6" s="20">
        <f t="shared" si="3"/>
        <v>1620</v>
      </c>
      <c r="S6" s="20">
        <f t="shared" si="3"/>
        <v>3044</v>
      </c>
      <c r="T6" s="20">
        <f t="shared" si="3"/>
        <v>63.63</v>
      </c>
      <c r="U6" s="20">
        <f t="shared" si="3"/>
        <v>47.84</v>
      </c>
      <c r="V6" s="20">
        <f t="shared" si="3"/>
        <v>274</v>
      </c>
      <c r="W6" s="20">
        <f t="shared" si="3"/>
        <v>0.17</v>
      </c>
      <c r="X6" s="20">
        <f t="shared" si="3"/>
        <v>1611.76</v>
      </c>
      <c r="Y6" s="21">
        <f>IF(Y7="",NA(),Y7)</f>
        <v>87.5</v>
      </c>
      <c r="Z6" s="21">
        <f t="shared" ref="Z6:AH6" si="4">IF(Z7="",NA(),Z7)</f>
        <v>83.61</v>
      </c>
      <c r="AA6" s="21">
        <f t="shared" si="4"/>
        <v>100.39</v>
      </c>
      <c r="AB6" s="21">
        <f t="shared" si="4"/>
        <v>93.23</v>
      </c>
      <c r="AC6" s="21">
        <f t="shared" si="4"/>
        <v>81.11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647.69000000000005</v>
      </c>
      <c r="BG6" s="21">
        <f t="shared" ref="BG6:BO6" si="7">IF(BG7="",NA(),BG7)</f>
        <v>649.74</v>
      </c>
      <c r="BH6" s="21">
        <f t="shared" si="7"/>
        <v>558.26</v>
      </c>
      <c r="BI6" s="21">
        <f t="shared" si="7"/>
        <v>456.16</v>
      </c>
      <c r="BJ6" s="21">
        <f t="shared" si="7"/>
        <v>431.01</v>
      </c>
      <c r="BK6" s="21">
        <f t="shared" si="7"/>
        <v>1269.1500000000001</v>
      </c>
      <c r="BL6" s="21">
        <f t="shared" si="7"/>
        <v>1087.96</v>
      </c>
      <c r="BM6" s="21">
        <f t="shared" si="7"/>
        <v>1209.45</v>
      </c>
      <c r="BN6" s="21">
        <f t="shared" si="7"/>
        <v>1042.6400000000001</v>
      </c>
      <c r="BO6" s="21">
        <f t="shared" si="7"/>
        <v>1305.58</v>
      </c>
      <c r="BP6" s="20" t="str">
        <f>IF(BP7="","",IF(BP7="-","【-】","【"&amp;SUBSTITUTE(TEXT(BP7,"#,##0.00"),"-","△")&amp;"】"))</f>
        <v>【1,182.11】</v>
      </c>
      <c r="BQ6" s="21">
        <f>IF(BQ7="",NA(),BQ7)</f>
        <v>17.399999999999999</v>
      </c>
      <c r="BR6" s="21">
        <f t="shared" ref="BR6:BZ6" si="8">IF(BR7="",NA(),BR7)</f>
        <v>14.9</v>
      </c>
      <c r="BS6" s="21">
        <f t="shared" si="8"/>
        <v>14.33</v>
      </c>
      <c r="BT6" s="21">
        <f t="shared" si="8"/>
        <v>15.79</v>
      </c>
      <c r="BU6" s="21">
        <f t="shared" si="8"/>
        <v>19.079999999999998</v>
      </c>
      <c r="BV6" s="21">
        <f t="shared" si="8"/>
        <v>63.97</v>
      </c>
      <c r="BW6" s="21">
        <f t="shared" si="8"/>
        <v>59.67</v>
      </c>
      <c r="BX6" s="21">
        <f t="shared" si="8"/>
        <v>55.93</v>
      </c>
      <c r="BY6" s="21">
        <f t="shared" si="8"/>
        <v>55.76</v>
      </c>
      <c r="BZ6" s="21">
        <f t="shared" si="8"/>
        <v>51.73</v>
      </c>
      <c r="CA6" s="20" t="str">
        <f>IF(CA7="","",IF(CA7="-","【-】","【"&amp;SUBSTITUTE(TEXT(CA7,"#,##0.00"),"-","△")&amp;"】"))</f>
        <v>【73.78】</v>
      </c>
      <c r="CB6" s="21">
        <f>IF(CB7="",NA(),CB7)</f>
        <v>788.5</v>
      </c>
      <c r="CC6" s="21">
        <f t="shared" ref="CC6:CK6" si="9">IF(CC7="",NA(),CC7)</f>
        <v>871.69</v>
      </c>
      <c r="CD6" s="21">
        <f t="shared" si="9"/>
        <v>877.97</v>
      </c>
      <c r="CE6" s="21">
        <f t="shared" si="9"/>
        <v>788.88</v>
      </c>
      <c r="CF6" s="21">
        <f t="shared" si="9"/>
        <v>660.3</v>
      </c>
      <c r="CG6" s="21">
        <f t="shared" si="9"/>
        <v>256.82</v>
      </c>
      <c r="CH6" s="21">
        <f t="shared" si="9"/>
        <v>270.60000000000002</v>
      </c>
      <c r="CI6" s="21">
        <f t="shared" si="9"/>
        <v>289.60000000000002</v>
      </c>
      <c r="CJ6" s="21">
        <f t="shared" si="9"/>
        <v>296.14999999999998</v>
      </c>
      <c r="CK6" s="21">
        <f t="shared" si="9"/>
        <v>290.54000000000002</v>
      </c>
      <c r="CL6" s="20" t="str">
        <f>IF(CL7="","",IF(CL7="-","【-】","【"&amp;SUBSTITUTE(TEXT(CL7,"#,##0.00"),"-","△")&amp;"】"))</f>
        <v>【220.62】</v>
      </c>
      <c r="CM6" s="21">
        <f>IF(CM7="",NA(),CM7)</f>
        <v>56.67</v>
      </c>
      <c r="CN6" s="21">
        <f t="shared" ref="CN6:CV6" si="10">IF(CN7="",NA(),CN7)</f>
        <v>52.67</v>
      </c>
      <c r="CO6" s="21">
        <f t="shared" si="10"/>
        <v>60.67</v>
      </c>
      <c r="CP6" s="21">
        <f t="shared" si="10"/>
        <v>33.67</v>
      </c>
      <c r="CQ6" s="21">
        <f t="shared" si="10"/>
        <v>36.33</v>
      </c>
      <c r="CR6" s="21">
        <f t="shared" si="10"/>
        <v>37.46</v>
      </c>
      <c r="CS6" s="21">
        <f t="shared" si="10"/>
        <v>37.65</v>
      </c>
      <c r="CT6" s="21">
        <f t="shared" si="10"/>
        <v>36.71</v>
      </c>
      <c r="CU6" s="21">
        <f t="shared" si="10"/>
        <v>33.799999999999997</v>
      </c>
      <c r="CV6" s="21">
        <f t="shared" si="10"/>
        <v>32.380000000000003</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67.459999999999994</v>
      </c>
      <c r="DD6" s="21">
        <f t="shared" si="11"/>
        <v>67.37</v>
      </c>
      <c r="DE6" s="21">
        <f t="shared" si="11"/>
        <v>70.05</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0">
        <f t="shared" si="14"/>
        <v>0</v>
      </c>
      <c r="EO6" s="20" t="str">
        <f>IF(EO7="","",IF(EO7="-","【-】","【"&amp;SUBSTITUTE(TEXT(EO7,"#,##0.00"),"-","△")&amp;"】"))</f>
        <v>【0.13】</v>
      </c>
    </row>
    <row r="7" spans="1:145" s="22" customFormat="1" x14ac:dyDescent="0.15">
      <c r="A7" s="14"/>
      <c r="B7" s="23">
        <v>2022</v>
      </c>
      <c r="C7" s="23">
        <v>473022</v>
      </c>
      <c r="D7" s="23">
        <v>47</v>
      </c>
      <c r="E7" s="23">
        <v>17</v>
      </c>
      <c r="F7" s="23">
        <v>4</v>
      </c>
      <c r="G7" s="23">
        <v>0</v>
      </c>
      <c r="H7" s="23" t="s">
        <v>98</v>
      </c>
      <c r="I7" s="23" t="s">
        <v>99</v>
      </c>
      <c r="J7" s="23" t="s">
        <v>100</v>
      </c>
      <c r="K7" s="23" t="s">
        <v>101</v>
      </c>
      <c r="L7" s="23" t="s">
        <v>102</v>
      </c>
      <c r="M7" s="23" t="s">
        <v>103</v>
      </c>
      <c r="N7" s="24" t="s">
        <v>104</v>
      </c>
      <c r="O7" s="24" t="s">
        <v>105</v>
      </c>
      <c r="P7" s="24">
        <v>9.0299999999999994</v>
      </c>
      <c r="Q7" s="24">
        <v>100.64</v>
      </c>
      <c r="R7" s="24">
        <v>1620</v>
      </c>
      <c r="S7" s="24">
        <v>3044</v>
      </c>
      <c r="T7" s="24">
        <v>63.63</v>
      </c>
      <c r="U7" s="24">
        <v>47.84</v>
      </c>
      <c r="V7" s="24">
        <v>274</v>
      </c>
      <c r="W7" s="24">
        <v>0.17</v>
      </c>
      <c r="X7" s="24">
        <v>1611.76</v>
      </c>
      <c r="Y7" s="24">
        <v>87.5</v>
      </c>
      <c r="Z7" s="24">
        <v>83.61</v>
      </c>
      <c r="AA7" s="24">
        <v>100.39</v>
      </c>
      <c r="AB7" s="24">
        <v>93.23</v>
      </c>
      <c r="AC7" s="24">
        <v>81.11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647.69000000000005</v>
      </c>
      <c r="BG7" s="24">
        <v>649.74</v>
      </c>
      <c r="BH7" s="24">
        <v>558.26</v>
      </c>
      <c r="BI7" s="24">
        <v>456.16</v>
      </c>
      <c r="BJ7" s="24">
        <v>431.01</v>
      </c>
      <c r="BK7" s="24">
        <v>1269.1500000000001</v>
      </c>
      <c r="BL7" s="24">
        <v>1087.96</v>
      </c>
      <c r="BM7" s="24">
        <v>1209.45</v>
      </c>
      <c r="BN7" s="24">
        <v>1042.6400000000001</v>
      </c>
      <c r="BO7" s="24">
        <v>1305.58</v>
      </c>
      <c r="BP7" s="24">
        <v>1182.1099999999999</v>
      </c>
      <c r="BQ7" s="24">
        <v>17.399999999999999</v>
      </c>
      <c r="BR7" s="24">
        <v>14.9</v>
      </c>
      <c r="BS7" s="24">
        <v>14.33</v>
      </c>
      <c r="BT7" s="24">
        <v>15.79</v>
      </c>
      <c r="BU7" s="24">
        <v>19.079999999999998</v>
      </c>
      <c r="BV7" s="24">
        <v>63.97</v>
      </c>
      <c r="BW7" s="24">
        <v>59.67</v>
      </c>
      <c r="BX7" s="24">
        <v>55.93</v>
      </c>
      <c r="BY7" s="24">
        <v>55.76</v>
      </c>
      <c r="BZ7" s="24">
        <v>51.73</v>
      </c>
      <c r="CA7" s="24">
        <v>73.78</v>
      </c>
      <c r="CB7" s="24">
        <v>788.5</v>
      </c>
      <c r="CC7" s="24">
        <v>871.69</v>
      </c>
      <c r="CD7" s="24">
        <v>877.97</v>
      </c>
      <c r="CE7" s="24">
        <v>788.88</v>
      </c>
      <c r="CF7" s="24">
        <v>660.3</v>
      </c>
      <c r="CG7" s="24">
        <v>256.82</v>
      </c>
      <c r="CH7" s="24">
        <v>270.60000000000002</v>
      </c>
      <c r="CI7" s="24">
        <v>289.60000000000002</v>
      </c>
      <c r="CJ7" s="24">
        <v>296.14999999999998</v>
      </c>
      <c r="CK7" s="24">
        <v>290.54000000000002</v>
      </c>
      <c r="CL7" s="24">
        <v>220.62</v>
      </c>
      <c r="CM7" s="24">
        <v>56.67</v>
      </c>
      <c r="CN7" s="24">
        <v>52.67</v>
      </c>
      <c r="CO7" s="24">
        <v>60.67</v>
      </c>
      <c r="CP7" s="24">
        <v>33.67</v>
      </c>
      <c r="CQ7" s="24">
        <v>36.33</v>
      </c>
      <c r="CR7" s="24">
        <v>37.46</v>
      </c>
      <c r="CS7" s="24">
        <v>37.65</v>
      </c>
      <c r="CT7" s="24">
        <v>36.71</v>
      </c>
      <c r="CU7" s="24">
        <v>33.799999999999997</v>
      </c>
      <c r="CV7" s="24">
        <v>32.380000000000003</v>
      </c>
      <c r="CW7" s="24">
        <v>42.22</v>
      </c>
      <c r="CX7" s="24">
        <v>100</v>
      </c>
      <c r="CY7" s="24">
        <v>100</v>
      </c>
      <c r="CZ7" s="24">
        <v>100</v>
      </c>
      <c r="DA7" s="24">
        <v>100</v>
      </c>
      <c r="DB7" s="24">
        <v>100</v>
      </c>
      <c r="DC7" s="24">
        <v>67.459999999999994</v>
      </c>
      <c r="DD7" s="24">
        <v>67.37</v>
      </c>
      <c r="DE7" s="24">
        <v>70.05</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2024-02-05T06:51:43Z</cp:lastPrinted>
  <dcterms:created xsi:type="dcterms:W3CDTF">2023-12-12T02:51:23Z</dcterms:created>
  <dcterms:modified xsi:type="dcterms:W3CDTF">2024-02-05T10:00:47Z</dcterms:modified>
  <cp:category/>
</cp:coreProperties>
</file>