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07 沖縄市（0206）\"/>
    </mc:Choice>
  </mc:AlternateContent>
  <workbookProtection workbookAlgorithmName="SHA-512" workbookHashValue="uA/RT3z5W38jRGqBVLEJ3NE5Eg0STVnUtgAXT5uJm1EN++QcacRz0My5Xr6aqje8pciVorddPQ5wu9lYVAY2Rg==" workbookSaltValue="9Mzyy2J1pHXdJFXTGoF5DQ==" workbookSpinCount="100000" lockStructure="1"/>
  <bookViews>
    <workbookView xWindow="2037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Q6" i="5"/>
  <c r="W10" i="4" s="1"/>
  <c r="P6" i="5"/>
  <c r="O6" i="5"/>
  <c r="I10" i="4" s="1"/>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BB10" i="4"/>
  <c r="AL10" i="4"/>
  <c r="P10" i="4"/>
  <c r="BB8" i="4"/>
  <c r="AL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<sst xmlns="http://schemas.openxmlformats.org/spreadsheetml/2006/main" count="228" uniqueCount="113">
  <si>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</si>
  <si>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</si>
  <si>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</si>
  <si>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</si>
  <si>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</si>
  <si>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</si>
  <si>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</si>
  <si>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</si>
  <si>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</si>
  <si>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</si>
  <si>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</si>
  <si>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</si>
  <si>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</si>
  <si>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</si>
  <si>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</si>
  <si>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</si>
  <si>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</si>
  <si>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</si>
  <si>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</si>
  <si>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</si>
  <si>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</si>
  <si>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</si>
  <si>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</si>
  <si>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</si>
  <si>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</si>
  <si>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</si>
  <si>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</si>
  <si>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</si>
  <si>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</si>
  <si>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</si>
  <si>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</si>
  <si>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</si>
  <si>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</si>
  <si>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</si>
  <si>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</si>
  <si>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</si>
  <si>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</si>
  <si>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</si>
  <si>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</si>
  <si>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</si>
  <si>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</si>
  <si>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</si>
  <si>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</si>
  <si>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</si>
  <si>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</si>
  <si>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</si>
  <si>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</si>
  <si>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</si>
  <si>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</si>
  <si>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</si>
  <si>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</si>
  <si>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</si>
  <si>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</si>
  <si>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</si>
  <si>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</si>
  <si>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</si>
  <si>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</si>
  <si>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</si>
  <si>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</si>
  <si>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</si>
  <si>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</si>
  <si>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</si>
  <si>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</si>
  <si>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</si>
  <si>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</si>
  <si>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</si>
  <si>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</si>
  <si>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</si>
  <si>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</si>
  <si>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</si>
  <si>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</si>
  <si>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</si>
  <si>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</si>
  <si>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</si>
  <si>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</si>
  <si>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</si>
  <si>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</si>
  <si>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</si>
  <si>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</si>
  <si>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</si>
  <si>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</si>
  <si>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</si>
  <si>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</si>
  <si>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</si>
  <si>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</si>
  <si>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</si>
  <si>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</si>
  <si>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</si>
  <si>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</si>
  <si>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</si>
  <si>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</si>
  <si>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</si>
  <si>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</si>
  <si>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沖縄市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</si>
  <si>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</si>
  <si>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</si>
  <si>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</si>
  <si>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</si>
  <si>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</si>
  <si>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</si>
  <si>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</si>
  <si>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</si>
  <si>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</si>
  <si>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</si>
  <si>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</si>
  <si>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</si>
  <si>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</si>
  <si>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</si>
  <si>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</si>
  <si>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</si>
  <si>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100％に近いほど、保有資産が法定耐用年数に近づいていることを示している。本市は50％台を推移しているが、近年は微増してきており、今後も管理施設や施設更新計画の状況を注視しながら、安定した持続可能な事業運営を行っていく。　　　　　　　　　　　　　　　　　　　　　②管路経年化率は、法定耐用年数を超えた管路延長の割合を表す指標で、管路の老朽度合を示している。数値が高いほど法定耐用年数を経過した管路を多く保有していることとなるが、本市は平均を下回っている。しかし、年々数値が高くなっており、今後も管路の適切な更新を計画的に基づき、事業を推進していく。　　　　　　　　　　　　　　　　　　　③当年度に更新した管路延長の割合を表す指標で、管路の更新ﾍﾟｰｽや状況を示している。本市は平均値を上回っており、今後も更新計画に基づいた管路更新を進めていく。</t>
    <rPh sb="356" eb="357">
      <t>ウエ</t>
    </rPh>
    <phoneticPr fontId="4"/>
  </si>
  <si>
    <t>経営の健全性・効率性については、令和4年度は、新型ｺﾛﾅｳｲﾙｽ感染拡大による一部免除の実施の影響により、収益に関する項目が大きく減少した。また、今後も施設の経年化により、更新費用の増大も懸念されることから、管路状態を日々点検などにより把握し、計画的に更新を行うことや現在保有する管路を徐々に延命しｺｽﾄ削減及び予算の平準化を図りながら、事業運営に取り組んでいく。
　全体的な総括として、近年は、収支ﾊﾞﾗﾝｽの均衡を保ち、健全な経営を維持しているものの、今後人口減少などにより給水収益の大幅な増加も見込めない厳しい状況となることが予想される。そのため、有収率の向上や効率的な維持管理などにより安定した財源の確保に努めつつ、今後も令和2年度に策定した経営戦略の進捗を管理し、適宜計画の見直しを行っていく。</t>
    <phoneticPr fontId="4"/>
  </si>
  <si>
    <t>①経常収支比率は、100％以上で推移している。前年度と比べ約0.8％増加している。
②累積欠損金比率について、本市は累積の損失がない為、0となっている。　　　　　　　　　　　　　　　　
③流動比率は、1年以内に支払うべき債務に対し支払うことができる現金等があることを示すものであり、本市は100％を上回っている。前年度と比べ約177％増加している主な理由は、未払金の減少により、流動資産の減少よりも流動負債の減少幅が大きく、流動比率が大きくなっています。
④企業債残高対給水収益比率は、平成8年度以降、起債等の借入を行っていない為、償還残高は年々減少している。　　　　　　　　　　　　　　　　　　　　　　　　　　⑤料金回収率は、新型ｺﾛﾅｳｲﾙｽ感染拡大による一部免除の実施の影響があり、前年度と比べ約3.6％減少し、100％を下回るものとなっている。　　　　　　　　　　　　　　　　　　　　　　　　⑥給水原価について、水源を持たない本市は、費用に占める受水費の割合が大きい為、平均を上回っている。経常収支比率などの経営指標は安定しており、今後も収支ﾊﾞﾗﾝｽを注視しながら適切な事業運営を図っていく。　　　　　　　　　　　　　　　　　　　　　　　　　　　　　　　　　　　⑦施設利用率は、施設の利用状況や適正規模を判断するもので、一般的には高い数値であることが望まれ、本市は平均を上回っている。　　　　　　　　　　　　　　　　　　　　　　　　　　　　　　　⑧有収率については、平均値を上回っている。今後も漏水などの早期発見・早期対策を講じ、有収率の向上と適正かつ効率的な維持管理に努める。</t>
    <rPh sb="34" eb="36">
      <t>ゾウカ</t>
    </rPh>
    <rPh sb="173" eb="174">
      <t>オモ</t>
    </rPh>
    <rPh sb="175" eb="177">
      <t>リユウ</t>
    </rPh>
    <rPh sb="350" eb="351">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</si>
</sst>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1.47</c:v>
                </c:pt>
                <c:pt idx="1">
                  <c:v>0.69</c:v>
                </c:pt>
                <c:pt idx="2">
                  <c:v>0.65</c:v>
                </c:pt>
                <c:pt idx="3">
                  <c:v>2.25</c:v>
                </c:pt>
                <c:pt idx="4">
                  <c:v>1.1399999999999999</c:v>
                </c:pt>
              </c:numCache>
            </c:numRef>
          </c:val>
          <c:extLst>
            <c:ext xmlns:c16="http://schemas.microsoft.com/office/drawing/2014/chart" uri="{C3380CC4-5D6E-409C-BE32-E72D297353CC}">
              <c16:uniqueId val="{00000000-D810-491E-98A3-56C751C275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D810-491E-98A3-56C751C275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71.58</c:v>
                </c:pt>
                <c:pt idx="1">
                  <c:v>72.27</c:v>
                </c:pt>
                <c:pt idx="2">
                  <c:v>74.19</c:v>
                </c:pt>
                <c:pt idx="3">
                  <c:v>72.83</c:v>
                </c:pt>
                <c:pt idx="4">
                  <c:v>70.03</c:v>
                </c:pt>
              </c:numCache>
            </c:numRef>
          </c:val>
          <c:extLst>
            <c:ext xmlns:c16="http://schemas.microsoft.com/office/drawing/2014/chart" uri="{C3380CC4-5D6E-409C-BE32-E72D297353CC}">
              <c16:uniqueId val="{00000000-6FA2-47CC-96F2-99A0CE95B7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6FA2-47CC-96F2-99A0CE95B7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94.44</c:v>
                </c:pt>
                <c:pt idx="1">
                  <c:v>94.11</c:v>
                </c:pt>
                <c:pt idx="2">
                  <c:v>91.91</c:v>
                </c:pt>
                <c:pt idx="3">
                  <c:v>93.24</c:v>
                </c:pt>
                <c:pt idx="4">
                  <c:v>93.98</c:v>
                </c:pt>
              </c:numCache>
            </c:numRef>
          </c:val>
          <c:extLst>
            <c:ext xmlns:c16="http://schemas.microsoft.com/office/drawing/2014/chart" uri="{C3380CC4-5D6E-409C-BE32-E72D297353CC}">
              <c16:uniqueId val="{00000000-1561-4790-AD61-38488D3194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1561-4790-AD61-38488D3194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104.83</c:v>
                </c:pt>
                <c:pt idx="1">
                  <c:v>107.59</c:v>
                </c:pt>
                <c:pt idx="2">
                  <c:v>100.33</c:v>
                </c:pt>
                <c:pt idx="3">
                  <c:v>102.42</c:v>
                </c:pt>
                <c:pt idx="4">
                  <c:v>103.03</c:v>
                </c:pt>
              </c:numCache>
            </c:numRef>
          </c:val>
          <c:extLst>
            <c:ext xmlns:c16="http://schemas.microsoft.com/office/drawing/2014/chart" uri="{C3380CC4-5D6E-409C-BE32-E72D297353CC}">
              <c16:uniqueId val="{00000000-5225-4F39-A5D8-EC6C0CE84B9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5225-4F39-A5D8-EC6C0CE84B9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48.87</c:v>
                </c:pt>
                <c:pt idx="1">
                  <c:v>49.8</c:v>
                </c:pt>
                <c:pt idx="2">
                  <c:v>50.28</c:v>
                </c:pt>
                <c:pt idx="3">
                  <c:v>50.2</c:v>
                </c:pt>
                <c:pt idx="4">
                  <c:v>50.83</c:v>
                </c:pt>
              </c:numCache>
            </c:numRef>
          </c:val>
          <c:extLst>
            <c:ext xmlns:c16="http://schemas.microsoft.com/office/drawing/2014/chart" uri="{C3380CC4-5D6E-409C-BE32-E72D297353CC}">
              <c16:uniqueId val="{00000000-DF19-4B43-A055-9C3EEA3E57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DF19-4B43-A055-9C3EEA3E57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4.63</c:v>
                </c:pt>
                <c:pt idx="1">
                  <c:v>6.4</c:v>
                </c:pt>
                <c:pt idx="2">
                  <c:v>9.42</c:v>
                </c:pt>
                <c:pt idx="3">
                  <c:v>9.9</c:v>
                </c:pt>
                <c:pt idx="4">
                  <c:v>11.95</c:v>
                </c:pt>
              </c:numCache>
            </c:numRef>
          </c:val>
          <c:extLst>
            <c:ext xmlns:c16="http://schemas.microsoft.com/office/drawing/2014/chart" uri="{C3380CC4-5D6E-409C-BE32-E72D297353CC}">
              <c16:uniqueId val="{00000000-41F3-44FF-975F-2302BCD1E2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41F3-44FF-975F-2302BCD1E2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66-4A4A-8289-921912C46F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9566-4A4A-8289-921912C46F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468.42</c:v>
                </c:pt>
                <c:pt idx="1">
                  <c:v>562.72</c:v>
                </c:pt>
                <c:pt idx="2">
                  <c:v>417.64</c:v>
                </c:pt>
                <c:pt idx="3">
                  <c:v>788.1</c:v>
                </c:pt>
                <c:pt idx="4">
                  <c:v>964.8</c:v>
                </c:pt>
              </c:numCache>
            </c:numRef>
          </c:val>
          <c:extLst>
            <c:ext xmlns:c16="http://schemas.microsoft.com/office/drawing/2014/chart" uri="{C3380CC4-5D6E-409C-BE32-E72D297353CC}">
              <c16:uniqueId val="{00000000-67DA-4C21-90F0-A8F4B82509E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67DA-4C21-90F0-A8F4B82509E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13.66</c:v>
                </c:pt>
                <c:pt idx="1">
                  <c:v>10.92</c:v>
                </c:pt>
                <c:pt idx="2">
                  <c:v>8.89</c:v>
                </c:pt>
                <c:pt idx="3">
                  <c:v>6.15</c:v>
                </c:pt>
                <c:pt idx="4">
                  <c:v>3.89</c:v>
                </c:pt>
              </c:numCache>
            </c:numRef>
          </c:val>
          <c:extLst>
            <c:ext xmlns:c16="http://schemas.microsoft.com/office/drawing/2014/chart" uri="{C3380CC4-5D6E-409C-BE32-E72D297353CC}">
              <c16:uniqueId val="{00000000-62A3-47FB-8F19-F1FDA11DEB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62A3-47FB-8F19-F1FDA11DEB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102.01</c:v>
                </c:pt>
                <c:pt idx="1">
                  <c:v>104.72</c:v>
                </c:pt>
                <c:pt idx="2">
                  <c:v>97.22</c:v>
                </c:pt>
                <c:pt idx="3">
                  <c:v>95.93</c:v>
                </c:pt>
                <c:pt idx="4">
                  <c:v>92.3</c:v>
                </c:pt>
              </c:numCache>
            </c:numRef>
          </c:val>
          <c:extLst>
            <c:ext xmlns:c16="http://schemas.microsoft.com/office/drawing/2014/chart" uri="{C3380CC4-5D6E-409C-BE32-E72D297353CC}">
              <c16:uniqueId val="{00000000-A505-437E-BFB9-F2D4DD4F13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A505-437E-BFB9-F2D4DD4F13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175.65</c:v>
                </c:pt>
                <c:pt idx="1">
                  <c:v>170.97</c:v>
                </c:pt>
                <c:pt idx="2">
                  <c:v>172.16</c:v>
                </c:pt>
                <c:pt idx="3">
                  <c:v>175.39</c:v>
                </c:pt>
                <c:pt idx="4">
                  <c:v>180.58</c:v>
                </c:pt>
              </c:numCache>
            </c:numRef>
          </c:val>
          <c:extLst>
            <c:ext xmlns:c16="http://schemas.microsoft.com/office/drawing/2014/chart" uri="{C3380CC4-5D6E-409C-BE32-E72D297353CC}">
              <c16:uniqueId val="{00000000-6F25-4E2C-B1EA-B37D9BB423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6F25-4E2C-B1EA-B37D9BB423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沖縄市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v>
      </c>
      <c r="AE8" s="75"/>
      <c r="AF8" s="75"/>
      <c r="AG8" s="75"/>
      <c r="AH8" s="75"/>
      <c r="AI8" s="75"/>
      <c r="AJ8" s="75"/>
      <c r="AK8" s="2"/>
      <c r="AL8" s="66">
        <f>データ!$R$6</f>
        <v>142679</v>
      </c>
      <c r="AM8" s="66"/>
      <c r="AN8" s="66"/>
      <c r="AO8" s="66"/>
      <c r="AP8" s="66"/>
      <c r="AQ8" s="66"/>
      <c r="AR8" s="66"/>
      <c r="AS8" s="66"/>
      <c r="AT8" s="37">
        <f>データ!$S$6</f>
        <v>49.72</v>
      </c>
      <c r="AU8" s="38"/>
      <c r="AV8" s="38"/>
      <c r="AW8" s="38"/>
      <c r="AX8" s="38"/>
      <c r="AY8" s="38"/>
      <c r="AZ8" s="38"/>
      <c r="BA8" s="38"/>
      <c r="BB8" s="55">
        <f>データ!$T$6</f>
        <v>2869.65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91.86</v>
      </c>
      <c r="J10" s="38"/>
      <c r="K10" s="38"/>
      <c r="L10" s="38"/>
      <c r="M10" s="38"/>
      <c r="N10" s="38"/>
      <c r="O10" s="65"/>
      <c r="P10" s="55">
        <f>データ!$P$6</f>
        <v>100</v>
      </c>
      <c r="Q10" s="55"/>
      <c r="R10" s="55"/>
      <c r="S10" s="55"/>
      <c r="T10" s="55"/>
      <c r="U10" s="55"/>
      <c r="V10" s="55"/>
      <c r="W10" s="66">
        <f>データ!$Q$6</f>
        <v>2827</v>
      </c>
      <c r="X10" s="66"/>
      <c r="Y10" s="66"/>
      <c r="Z10" s="66"/>
      <c r="AA10" s="66"/>
      <c r="AB10" s="66"/>
      <c r="AC10" s="66"/>
      <c r="AD10" s="2"/>
      <c r="AE10" s="2"/>
      <c r="AF10" s="2"/>
      <c r="AG10" s="2"/>
      <c r="AH10" s="2"/>
      <c r="AI10" s="2"/>
      <c r="AJ10" s="2"/>
      <c r="AK10" s="2"/>
      <c r="AL10" s="66">
        <f>データ!$U$6</f>
        <v>142351</v>
      </c>
      <c r="AM10" s="66"/>
      <c r="AN10" s="66"/>
      <c r="AO10" s="66"/>
      <c r="AP10" s="66"/>
      <c r="AQ10" s="66"/>
      <c r="AR10" s="66"/>
      <c r="AS10" s="66"/>
      <c r="AT10" s="37">
        <f>データ!$V$6</f>
        <v>44.99</v>
      </c>
      <c r="AU10" s="38"/>
      <c r="AV10" s="38"/>
      <c r="AW10" s="38"/>
      <c r="AX10" s="38"/>
      <c r="AY10" s="38"/>
      <c r="AZ10" s="38"/>
      <c r="BA10" s="38"/>
      <c r="BB10" s="55">
        <f>データ!$W$6</f>
        <v>3164.06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iak+CDXrhzlntvjm6LlIOPNh2ZZH/3i2c9uLOVz7MBb1xGEigXoKfAtoEM7SmOPmYnrGdb4kv1+d7YdpdTUQQ==" saltValue="BuygQV9eeWOxQy7IxQET6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472115</v>
      </c>
      <c r="D6" s="20">
        <f t="shared" si="3"/>
        <v>46</v>
      </c>
      <c r="E6" s="20">
        <f t="shared" si="3"/>
        <v>1</v>
      </c>
      <c r="F6" s="20">
        <f t="shared" si="3"/>
        <v>0</v>
      </c>
      <c r="G6" s="20">
        <f t="shared" si="3"/>
        <v>1</v>
      </c>
      <c r="H6" s="20" t="str">
        <f t="shared" si="3"/>
        <v>沖縄県　沖縄市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91.86</v>
      </c>
      <c r="P6" s="21">
        <f t="shared" si="3"/>
        <v>100</v>
      </c>
      <c r="Q6" s="21">
        <f t="shared" si="3"/>
        <v>2827</v>
      </c>
      <c r="R6" s="21">
        <f t="shared" si="3"/>
        <v>142679</v>
      </c>
      <c r="S6" s="21">
        <f t="shared" si="3"/>
        <v>49.72</v>
      </c>
      <c r="T6" s="21">
        <f t="shared" si="3"/>
        <v>2869.65</v>
      </c>
      <c r="U6" s="21">
        <f t="shared" si="3"/>
        <v>142351</v>
      </c>
      <c r="V6" s="21">
        <f t="shared" si="3"/>
        <v>44.99</v>
      </c>
      <c r="W6" s="21">
        <f t="shared" si="3"/>
        <v>3164.06</v>
      </c>
      <c r="X6" s="22">
        <f>IF(X7="",NA(),X7)</f>
        <v>104.83</v>
      </c>
      <c r="Y6" s="22">
        <f t="shared" ref="Y6:AG6" si="4">IF(Y7="",NA(),Y7)</f>
        <v>107.59</v>
      </c>
      <c r="Z6" s="22">
        <f t="shared" si="4"/>
        <v>100.33</v>
      </c>
      <c r="AA6" s="22">
        <f t="shared" si="4"/>
        <v>102.42</v>
      </c>
      <c r="AB6" s="22">
        <f t="shared" si="4"/>
        <v>103.03</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468.42</v>
      </c>
      <c r="AU6" s="22">
        <f t="shared" ref="AU6:BC6" si="6">IF(AU7="",NA(),AU7)</f>
        <v>562.72</v>
      </c>
      <c r="AV6" s="22">
        <f t="shared" si="6"/>
        <v>417.64</v>
      </c>
      <c r="AW6" s="22">
        <f t="shared" si="6"/>
        <v>788.1</v>
      </c>
      <c r="AX6" s="22">
        <f t="shared" si="6"/>
        <v>964.8</v>
      </c>
      <c r="AY6" s="22">
        <f t="shared" si="6"/>
        <v>335.6</v>
      </c>
      <c r="AZ6" s="22">
        <f t="shared" si="6"/>
        <v>358.91</v>
      </c>
      <c r="BA6" s="22">
        <f t="shared" si="6"/>
        <v>360.96</v>
      </c>
      <c r="BB6" s="22">
        <f t="shared" si="6"/>
        <v>351.29</v>
      </c>
      <c r="BC6" s="22">
        <f t="shared" si="6"/>
        <v>364.24</v>
      </c>
      <c r="BD6" s="21" t="str">
        <f>IF(BD7="","",IF(BD7="-","【-】","【"&amp;SUBSTITUTE(TEXT(BD7,"#,##0.00"),"-","△")&amp;"】"))</f>
        <v>【252.29】</v>
      </c>
      <c r="BE6" s="22">
        <f>IF(BE7="",NA(),BE7)</f>
        <v>13.66</v>
      </c>
      <c r="BF6" s="22">
        <f t="shared" ref="BF6:BN6" si="7">IF(BF7="",NA(),BF7)</f>
        <v>10.92</v>
      </c>
      <c r="BG6" s="22">
        <f t="shared" si="7"/>
        <v>8.89</v>
      </c>
      <c r="BH6" s="22">
        <f t="shared" si="7"/>
        <v>6.15</v>
      </c>
      <c r="BI6" s="22">
        <f t="shared" si="7"/>
        <v>3.89</v>
      </c>
      <c r="BJ6" s="22">
        <f t="shared" si="7"/>
        <v>258.26</v>
      </c>
      <c r="BK6" s="22">
        <f t="shared" si="7"/>
        <v>247.27</v>
      </c>
      <c r="BL6" s="22">
        <f t="shared" si="7"/>
        <v>239.18</v>
      </c>
      <c r="BM6" s="22">
        <f t="shared" si="7"/>
        <v>236.29</v>
      </c>
      <c r="BN6" s="22">
        <f t="shared" si="7"/>
        <v>238.77</v>
      </c>
      <c r="BO6" s="21" t="str">
        <f>IF(BO7="","",IF(BO7="-","【-】","【"&amp;SUBSTITUTE(TEXT(BO7,"#,##0.00"),"-","△")&amp;"】"))</f>
        <v>【268.07】</v>
      </c>
      <c r="BP6" s="22">
        <f>IF(BP7="",NA(),BP7)</f>
        <v>102.01</v>
      </c>
      <c r="BQ6" s="22">
        <f t="shared" ref="BQ6:BY6" si="8">IF(BQ7="",NA(),BQ7)</f>
        <v>104.72</v>
      </c>
      <c r="BR6" s="22">
        <f t="shared" si="8"/>
        <v>97.22</v>
      </c>
      <c r="BS6" s="22">
        <f t="shared" si="8"/>
        <v>95.93</v>
      </c>
      <c r="BT6" s="22">
        <f t="shared" si="8"/>
        <v>92.3</v>
      </c>
      <c r="BU6" s="22">
        <f t="shared" si="8"/>
        <v>106.07</v>
      </c>
      <c r="BV6" s="22">
        <f t="shared" si="8"/>
        <v>105.34</v>
      </c>
      <c r="BW6" s="22">
        <f t="shared" si="8"/>
        <v>101.89</v>
      </c>
      <c r="BX6" s="22">
        <f t="shared" si="8"/>
        <v>104.33</v>
      </c>
      <c r="BY6" s="22">
        <f t="shared" si="8"/>
        <v>98.85</v>
      </c>
      <c r="BZ6" s="21" t="str">
        <f>IF(BZ7="","",IF(BZ7="-","【-】","【"&amp;SUBSTITUTE(TEXT(BZ7,"#,##0.00"),"-","△")&amp;"】"))</f>
        <v>【97.47】</v>
      </c>
      <c r="CA6" s="22">
        <f>IF(CA7="",NA(),CA7)</f>
        <v>175.65</v>
      </c>
      <c r="CB6" s="22">
        <f t="shared" ref="CB6:CJ6" si="9">IF(CB7="",NA(),CB7)</f>
        <v>170.97</v>
      </c>
      <c r="CC6" s="22">
        <f t="shared" si="9"/>
        <v>172.16</v>
      </c>
      <c r="CD6" s="22">
        <f t="shared" si="9"/>
        <v>175.39</v>
      </c>
      <c r="CE6" s="22">
        <f t="shared" si="9"/>
        <v>180.58</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71.58</v>
      </c>
      <c r="CM6" s="22">
        <f t="shared" ref="CM6:CU6" si="10">IF(CM7="",NA(),CM7)</f>
        <v>72.27</v>
      </c>
      <c r="CN6" s="22">
        <f t="shared" si="10"/>
        <v>74.19</v>
      </c>
      <c r="CO6" s="22">
        <f t="shared" si="10"/>
        <v>72.83</v>
      </c>
      <c r="CP6" s="22">
        <f t="shared" si="10"/>
        <v>70.03</v>
      </c>
      <c r="CQ6" s="22">
        <f t="shared" si="10"/>
        <v>62.83</v>
      </c>
      <c r="CR6" s="22">
        <f t="shared" si="10"/>
        <v>62.05</v>
      </c>
      <c r="CS6" s="22">
        <f t="shared" si="10"/>
        <v>63.23</v>
      </c>
      <c r="CT6" s="22">
        <f t="shared" si="10"/>
        <v>62.59</v>
      </c>
      <c r="CU6" s="22">
        <f t="shared" si="10"/>
        <v>61.81</v>
      </c>
      <c r="CV6" s="21" t="str">
        <f>IF(CV7="","",IF(CV7="-","【-】","【"&amp;SUBSTITUTE(TEXT(CV7,"#,##0.00"),"-","△")&amp;"】"))</f>
        <v>【59.97】</v>
      </c>
      <c r="CW6" s="22">
        <f>IF(CW7="",NA(),CW7)</f>
        <v>94.44</v>
      </c>
      <c r="CX6" s="22">
        <f t="shared" ref="CX6:DF6" si="11">IF(CX7="",NA(),CX7)</f>
        <v>94.11</v>
      </c>
      <c r="CY6" s="22">
        <f t="shared" si="11"/>
        <v>91.91</v>
      </c>
      <c r="CZ6" s="22">
        <f t="shared" si="11"/>
        <v>93.24</v>
      </c>
      <c r="DA6" s="22">
        <f t="shared" si="11"/>
        <v>93.98</v>
      </c>
      <c r="DB6" s="22">
        <f t="shared" si="11"/>
        <v>88.86</v>
      </c>
      <c r="DC6" s="22">
        <f t="shared" si="11"/>
        <v>89.11</v>
      </c>
      <c r="DD6" s="22">
        <f t="shared" si="11"/>
        <v>89.35</v>
      </c>
      <c r="DE6" s="22">
        <f t="shared" si="11"/>
        <v>89.7</v>
      </c>
      <c r="DF6" s="22">
        <f t="shared" si="11"/>
        <v>89.24</v>
      </c>
      <c r="DG6" s="21" t="str">
        <f>IF(DG7="","",IF(DG7="-","【-】","【"&amp;SUBSTITUTE(TEXT(DG7,"#,##0.00"),"-","△")&amp;"】"))</f>
        <v>【89.76】</v>
      </c>
      <c r="DH6" s="22">
        <f>IF(DH7="",NA(),DH7)</f>
        <v>48.87</v>
      </c>
      <c r="DI6" s="22">
        <f t="shared" ref="DI6:DQ6" si="12">IF(DI7="",NA(),DI7)</f>
        <v>49.8</v>
      </c>
      <c r="DJ6" s="22">
        <f t="shared" si="12"/>
        <v>50.28</v>
      </c>
      <c r="DK6" s="22">
        <f t="shared" si="12"/>
        <v>50.2</v>
      </c>
      <c r="DL6" s="22">
        <f t="shared" si="12"/>
        <v>50.83</v>
      </c>
      <c r="DM6" s="22">
        <f t="shared" si="12"/>
        <v>47.89</v>
      </c>
      <c r="DN6" s="22">
        <f t="shared" si="12"/>
        <v>48.69</v>
      </c>
      <c r="DO6" s="22">
        <f t="shared" si="12"/>
        <v>49.62</v>
      </c>
      <c r="DP6" s="22">
        <f t="shared" si="12"/>
        <v>50.5</v>
      </c>
      <c r="DQ6" s="22">
        <f t="shared" si="12"/>
        <v>51.28</v>
      </c>
      <c r="DR6" s="21" t="str">
        <f>IF(DR7="","",IF(DR7="-","【-】","【"&amp;SUBSTITUTE(TEXT(DR7,"#,##0.00"),"-","△")&amp;"】"))</f>
        <v>【51.51】</v>
      </c>
      <c r="DS6" s="22">
        <f>IF(DS7="",NA(),DS7)</f>
        <v>4.63</v>
      </c>
      <c r="DT6" s="22">
        <f t="shared" ref="DT6:EB6" si="13">IF(DT7="",NA(),DT7)</f>
        <v>6.4</v>
      </c>
      <c r="DU6" s="22">
        <f t="shared" si="13"/>
        <v>9.42</v>
      </c>
      <c r="DV6" s="22">
        <f t="shared" si="13"/>
        <v>9.9</v>
      </c>
      <c r="DW6" s="22">
        <f t="shared" si="13"/>
        <v>11.95</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1.47</v>
      </c>
      <c r="EE6" s="22">
        <f t="shared" ref="EE6:EM6" si="14">IF(EE7="",NA(),EE7)</f>
        <v>0.69</v>
      </c>
      <c r="EF6" s="22">
        <f t="shared" si="14"/>
        <v>0.65</v>
      </c>
      <c r="EG6" s="22">
        <f t="shared" si="14"/>
        <v>2.25</v>
      </c>
      <c r="EH6" s="22">
        <f t="shared" si="14"/>
        <v>1.1399999999999999</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472115</v>
      </c>
      <c r="D7" s="24">
        <v>46</v>
      </c>
      <c r="E7" s="24">
        <v>1</v>
      </c>
      <c r="F7" s="24">
        <v>0</v>
      </c>
      <c r="G7" s="24">
        <v>1</v>
      </c>
      <c r="H7" s="24" t="s">
        <v>93</v>
      </c>
      <c r="I7" s="24" t="s">
        <v>94</v>
      </c>
      <c r="J7" s="24" t="s">
        <v>95</v>
      </c>
      <c r="K7" s="24" t="s">
        <v>96</v>
      </c>
      <c r="L7" s="24" t="s">
        <v>97</v>
      </c>
      <c r="M7" s="24" t="s">
        <v>98</v>
      </c>
      <c r="N7" s="25" t="s">
        <v>99</v>
      </c>
      <c r="O7" s="25">
        <v>91.86</v>
      </c>
      <c r="P7" s="25">
        <v>100</v>
      </c>
      <c r="Q7" s="25">
        <v>2827</v>
      </c>
      <c r="R7" s="25">
        <v>142679</v>
      </c>
      <c r="S7" s="25">
        <v>49.72</v>
      </c>
      <c r="T7" s="25">
        <v>2869.65</v>
      </c>
      <c r="U7" s="25">
        <v>142351</v>
      </c>
      <c r="V7" s="25">
        <v>44.99</v>
      </c>
      <c r="W7" s="25">
        <v>3164.06</v>
      </c>
      <c r="X7" s="25">
        <v>104.83</v>
      </c>
      <c r="Y7" s="25">
        <v>107.59</v>
      </c>
      <c r="Z7" s="25">
        <v>100.33</v>
      </c>
      <c r="AA7" s="25">
        <v>102.42</v>
      </c>
      <c r="AB7" s="25">
        <v>103.03</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468.42</v>
      </c>
      <c r="AU7" s="25">
        <v>562.72</v>
      </c>
      <c r="AV7" s="25">
        <v>417.64</v>
      </c>
      <c r="AW7" s="25">
        <v>788.1</v>
      </c>
      <c r="AX7" s="25">
        <v>964.8</v>
      </c>
      <c r="AY7" s="25">
        <v>335.6</v>
      </c>
      <c r="AZ7" s="25">
        <v>358.91</v>
      </c>
      <c r="BA7" s="25">
        <v>360.96</v>
      </c>
      <c r="BB7" s="25">
        <v>351.29</v>
      </c>
      <c r="BC7" s="25">
        <v>364.24</v>
      </c>
      <c r="BD7" s="25">
        <v>252.29</v>
      </c>
      <c r="BE7" s="25">
        <v>13.66</v>
      </c>
      <c r="BF7" s="25">
        <v>10.92</v>
      </c>
      <c r="BG7" s="25">
        <v>8.89</v>
      </c>
      <c r="BH7" s="25">
        <v>6.15</v>
      </c>
      <c r="BI7" s="25">
        <v>3.89</v>
      </c>
      <c r="BJ7" s="25">
        <v>258.26</v>
      </c>
      <c r="BK7" s="25">
        <v>247.27</v>
      </c>
      <c r="BL7" s="25">
        <v>239.18</v>
      </c>
      <c r="BM7" s="25">
        <v>236.29</v>
      </c>
      <c r="BN7" s="25">
        <v>238.77</v>
      </c>
      <c r="BO7" s="25">
        <v>268.07</v>
      </c>
      <c r="BP7" s="25">
        <v>102.01</v>
      </c>
      <c r="BQ7" s="25">
        <v>104.72</v>
      </c>
      <c r="BR7" s="25">
        <v>97.22</v>
      </c>
      <c r="BS7" s="25">
        <v>95.93</v>
      </c>
      <c r="BT7" s="25">
        <v>92.3</v>
      </c>
      <c r="BU7" s="25">
        <v>106.07</v>
      </c>
      <c r="BV7" s="25">
        <v>105.34</v>
      </c>
      <c r="BW7" s="25">
        <v>101.89</v>
      </c>
      <c r="BX7" s="25">
        <v>104.33</v>
      </c>
      <c r="BY7" s="25">
        <v>98.85</v>
      </c>
      <c r="BZ7" s="25">
        <v>97.47</v>
      </c>
      <c r="CA7" s="25">
        <v>175.65</v>
      </c>
      <c r="CB7" s="25">
        <v>170.97</v>
      </c>
      <c r="CC7" s="25">
        <v>172.16</v>
      </c>
      <c r="CD7" s="25">
        <v>175.39</v>
      </c>
      <c r="CE7" s="25">
        <v>180.58</v>
      </c>
      <c r="CF7" s="25">
        <v>159.22</v>
      </c>
      <c r="CG7" s="25">
        <v>159.6</v>
      </c>
      <c r="CH7" s="25">
        <v>156.32</v>
      </c>
      <c r="CI7" s="25">
        <v>157.4</v>
      </c>
      <c r="CJ7" s="25">
        <v>162.61000000000001</v>
      </c>
      <c r="CK7" s="25">
        <v>174.75</v>
      </c>
      <c r="CL7" s="25">
        <v>71.58</v>
      </c>
      <c r="CM7" s="25">
        <v>72.27</v>
      </c>
      <c r="CN7" s="25">
        <v>74.19</v>
      </c>
      <c r="CO7" s="25">
        <v>72.83</v>
      </c>
      <c r="CP7" s="25">
        <v>70.03</v>
      </c>
      <c r="CQ7" s="25">
        <v>62.83</v>
      </c>
      <c r="CR7" s="25">
        <v>62.05</v>
      </c>
      <c r="CS7" s="25">
        <v>63.23</v>
      </c>
      <c r="CT7" s="25">
        <v>62.59</v>
      </c>
      <c r="CU7" s="25">
        <v>61.81</v>
      </c>
      <c r="CV7" s="25">
        <v>59.97</v>
      </c>
      <c r="CW7" s="25">
        <v>94.44</v>
      </c>
      <c r="CX7" s="25">
        <v>94.11</v>
      </c>
      <c r="CY7" s="25">
        <v>91.91</v>
      </c>
      <c r="CZ7" s="25">
        <v>93.24</v>
      </c>
      <c r="DA7" s="25">
        <v>93.98</v>
      </c>
      <c r="DB7" s="25">
        <v>88.86</v>
      </c>
      <c r="DC7" s="25">
        <v>89.11</v>
      </c>
      <c r="DD7" s="25">
        <v>89.35</v>
      </c>
      <c r="DE7" s="25">
        <v>89.7</v>
      </c>
      <c r="DF7" s="25">
        <v>89.24</v>
      </c>
      <c r="DG7" s="25">
        <v>89.76</v>
      </c>
      <c r="DH7" s="25">
        <v>48.87</v>
      </c>
      <c r="DI7" s="25">
        <v>49.8</v>
      </c>
      <c r="DJ7" s="25">
        <v>50.28</v>
      </c>
      <c r="DK7" s="25">
        <v>50.2</v>
      </c>
      <c r="DL7" s="25">
        <v>50.83</v>
      </c>
      <c r="DM7" s="25">
        <v>47.89</v>
      </c>
      <c r="DN7" s="25">
        <v>48.69</v>
      </c>
      <c r="DO7" s="25">
        <v>49.62</v>
      </c>
      <c r="DP7" s="25">
        <v>50.5</v>
      </c>
      <c r="DQ7" s="25">
        <v>51.28</v>
      </c>
      <c r="DR7" s="25">
        <v>51.51</v>
      </c>
      <c r="DS7" s="25">
        <v>4.63</v>
      </c>
      <c r="DT7" s="25">
        <v>6.4</v>
      </c>
      <c r="DU7" s="25">
        <v>9.42</v>
      </c>
      <c r="DV7" s="25">
        <v>9.9</v>
      </c>
      <c r="DW7" s="25">
        <v>11.95</v>
      </c>
      <c r="DX7" s="25">
        <v>16.899999999999999</v>
      </c>
      <c r="DY7" s="25">
        <v>18.260000000000002</v>
      </c>
      <c r="DZ7" s="25">
        <v>19.510000000000002</v>
      </c>
      <c r="EA7" s="25">
        <v>21.19</v>
      </c>
      <c r="EB7" s="25">
        <v>22.64</v>
      </c>
      <c r="EC7" s="25">
        <v>23.75</v>
      </c>
      <c r="ED7" s="25">
        <v>1.47</v>
      </c>
      <c r="EE7" s="25">
        <v>0.69</v>
      </c>
      <c r="EF7" s="25">
        <v>0.65</v>
      </c>
      <c r="EG7" s="25">
        <v>2.25</v>
      </c>
      <c r="EH7" s="25">
        <v>1.1399999999999999</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2023-12-05T01:03:14Z</dcterms:created>
  <dcterms:modified xsi:type="dcterms:W3CDTF">2024-02-06T06:49:43Z</dcterms:modified>
  <cp:category/>
</cp:coreProperties>
</file>