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gesui02\Desktop\Ｒ５年度\財政課\1月31日〆　公営企業に係る経営比較分析表（令和4年度決算）の分析等について\"/>
    </mc:Choice>
  </mc:AlternateContent>
  <xr:revisionPtr revIDLastSave="0" documentId="13_ncr:1_{EAAB0A15-BB04-4266-A160-9EF9AD027EF0}" xr6:coauthVersionLast="36" xr6:coauthVersionMax="36" xr10:uidLastSave="{00000000-0000-0000-0000-000000000000}"/>
  <workbookProtection workbookAlgorithmName="SHA-512" workbookHashValue="POyd6o0wzW4mhpjnLr7wmeHVGAlwzppdIw4m2XaHRI+xx3ztSIxyHtCfsWckaIogjoU/KJq0UCYqrym4eE37EA==" workbookSaltValue="5tI6nuXPQtn7TaWy6RVhiw=="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AD10" i="4" s="1"/>
  <c r="Q6" i="5"/>
  <c r="P6" i="5"/>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W10" i="4"/>
  <c r="P10" i="4"/>
  <c r="I10" i="4"/>
  <c r="B10" i="4"/>
  <c r="BB8" i="4"/>
  <c r="AT8" i="4"/>
  <c r="AL8" i="4"/>
  <c r="AD8" i="4"/>
  <c r="P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<sst xmlns="http://schemas.openxmlformats.org/spreadsheetml/2006/main" count="253" uniqueCount="117">
  <si>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</si>
  <si>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</si>
  <si>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</si>
  <si>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</si>
  <si>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</si>
  <si>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</si>
  <si>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</si>
  <si>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</si>
  <si>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</si>
  <si>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</si>
  <si>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</si>
  <si>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</si>
  <si>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</si>
  <si>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</si>
  <si>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</si>
  <si>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</si>
  <si>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</si>
  <si>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</si>
  <si>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</si>
  <si>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</si>
  <si>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</si>
  <si>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</si>
  <si>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</si>
  <si>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</si>
  <si>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</si>
  <si>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</si>
  <si>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</si>
  <si>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</si>
  <si>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</si>
  <si>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</si>
  <si>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</si>
  <si>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</si>
  <si>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</si>
  <si>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</si>
  <si>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</si>
  <si>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</si>
  <si>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</si>
  <si>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</si>
  <si>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</si>
  <si>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</si>
  <si>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</si>
  <si>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</si>
  <si>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</si>
  <si>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</si>
  <si>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</si>
  <si>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</si>
  <si>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</si>
  <si>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</si>
  <si>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</si>
  <si>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</si>
  <si>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</si>
  <si>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</si>
  <si>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</si>
  <si>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</si>
  <si>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</si>
  <si>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</si>
  <si>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</si>
  <si>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</si>
  <si>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</si>
  <si>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</si>
  <si>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</si>
  <si>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</si>
  <si>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</si>
  <si>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</si>
  <si>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</si>
  <si>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</si>
  <si>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</si>
  <si>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</si>
  <si>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</si>
  <si>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</si>
  <si>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</si>
  <si>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</si>
  <si>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</si>
  <si>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</si>
  <si>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</si>
  <si>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</si>
  <si>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</si>
  <si>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</si>
  <si>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</si>
  <si>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</si>
  <si>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</si>
  <si>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</si>
  <si>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</si>
  <si>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</si>
  <si>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</si>
  <si>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</si>
  <si>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</si>
  <si>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</si>
  <si>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</si>
  <si>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</si>
  <si>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</si>
  <si>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</si>
  <si>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</si>
  <si>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</si>
  <si>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</si>
  <si>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</si>
  <si>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</si>
  <si>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</si>
  <si>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</si>
  <si>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</si>
  <si>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</si>
  <si>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</si>
  <si>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</si>
  <si>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</si>
  <si>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</si>
  <si>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</si>
  <si>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</si>
  <si>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</si>
  <si>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</si>
  <si>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</si>
  <si>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</si>
  <si>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</si>
  <si>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</si>
  <si>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</si>
  <si>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①他会計補助金により平均値を超えており、使用料収入で維持管理費等の経常費用を賄えていない状況です。　　　　　　　　　　　　　　　　　　　　②他会計補助金により累積欠損金を解消しています。　　　　　　　　　　　　　　　　　　　　　③短期的な債務に対する支払能力が低い状況ですが、流動負債に建設改良等に充てられた企業債が含まれており、将来、返済等の原資を料金収入により得ることが予定されています。　　　　　　　　　　④供用開始時期が遅かったため、類似団体と比較して高比率で推移しています。　　　　　　　　　　⑤回収率が類似団体を大きく下回っており、汚水処理に係る費用が使用料以外の収入で補われていることを表しています。　　　　　　　　　　　　　　　　⑥供用開始時期が遅く、接続率も低いため高水準となっています。接続率の向上と維持管理費の削減に取り組む必要があります。　　　　　　　　　　　　⑦平均値より低い状況のため、今後さらに水洗化を進め、利用率を高めることで有収水量の増加を図る必要があります。　　　　　　　　　　　　　　　　⑧現在施設の整備中で、管渠整備による供用開始区域が増加することで、水洗化率が伸びない状況があります。経営の健全運営のため、下水道の整備を進めながら接続率の向上、下水道の使用料負担水準の検討に取り組む必要があります。</t>
    <rPh sb="1" eb="4">
      <t>タカイケイ</t>
    </rPh>
    <rPh sb="4" eb="7">
      <t>ホジョキン</t>
    </rPh>
    <rPh sb="10" eb="13">
      <t>ヘイキンチ</t>
    </rPh>
    <rPh sb="14" eb="15">
      <t>コ</t>
    </rPh>
    <rPh sb="20" eb="23">
      <t>シヨウリョウ</t>
    </rPh>
    <rPh sb="23" eb="25">
      <t>シュウニュウ</t>
    </rPh>
    <rPh sb="26" eb="28">
      <t>イジ</t>
    </rPh>
    <rPh sb="28" eb="31">
      <t>カンリヒ</t>
    </rPh>
    <rPh sb="31" eb="32">
      <t>トウ</t>
    </rPh>
    <rPh sb="33" eb="35">
      <t>ケイジョウ</t>
    </rPh>
    <rPh sb="35" eb="37">
      <t>ヒヨウ</t>
    </rPh>
    <rPh sb="38" eb="39">
      <t>マカナ</t>
    </rPh>
    <rPh sb="44" eb="46">
      <t>ジョウキョウ</t>
    </rPh>
    <rPh sb="70" eb="73">
      <t>タカイケイ</t>
    </rPh>
    <rPh sb="73" eb="76">
      <t>ホジョキン</t>
    </rPh>
    <rPh sb="79" eb="81">
      <t>ルイセキ</t>
    </rPh>
    <rPh sb="81" eb="84">
      <t>ケッソンキン</t>
    </rPh>
    <rPh sb="85" eb="87">
      <t>カイショウ</t>
    </rPh>
    <rPh sb="115" eb="118">
      <t>タンキテキ</t>
    </rPh>
    <rPh sb="119" eb="121">
      <t>サイム</t>
    </rPh>
    <rPh sb="122" eb="123">
      <t>タイ</t>
    </rPh>
    <rPh sb="125" eb="127">
      <t>シハライ</t>
    </rPh>
    <rPh sb="127" eb="129">
      <t>ノウリョク</t>
    </rPh>
    <rPh sb="130" eb="131">
      <t>ヒク</t>
    </rPh>
    <rPh sb="132" eb="134">
      <t>ジョウキョウ</t>
    </rPh>
    <rPh sb="138" eb="140">
      <t>リュウドウ</t>
    </rPh>
    <rPh sb="140" eb="142">
      <t>フサイ</t>
    </rPh>
    <rPh sb="143" eb="145">
      <t>ケンセツ</t>
    </rPh>
    <rPh sb="145" eb="147">
      <t>カイリョウ</t>
    </rPh>
    <rPh sb="147" eb="148">
      <t>トウ</t>
    </rPh>
    <rPh sb="149" eb="150">
      <t>ア</t>
    </rPh>
    <rPh sb="154" eb="157">
      <t>キギョウサイ</t>
    </rPh>
    <rPh sb="158" eb="159">
      <t>フク</t>
    </rPh>
    <rPh sb="165" eb="167">
      <t>ショウライ</t>
    </rPh>
    <rPh sb="168" eb="170">
      <t>ヘンサイ</t>
    </rPh>
    <rPh sb="170" eb="171">
      <t>トウ</t>
    </rPh>
    <rPh sb="172" eb="174">
      <t>ゲンシ</t>
    </rPh>
    <rPh sb="175" eb="177">
      <t>リョウキン</t>
    </rPh>
    <rPh sb="177" eb="179">
      <t>シュウニュウ</t>
    </rPh>
    <rPh sb="182" eb="183">
      <t>エ</t>
    </rPh>
    <rPh sb="187" eb="189">
      <t>ヨテイ</t>
    </rPh>
    <rPh sb="207" eb="209">
      <t>キョウヨウ</t>
    </rPh>
    <rPh sb="209" eb="211">
      <t>カイシ</t>
    </rPh>
    <rPh sb="211" eb="213">
      <t>ジキ</t>
    </rPh>
    <rPh sb="214" eb="215">
      <t>オソ</t>
    </rPh>
    <rPh sb="221" eb="223">
      <t>ルイジ</t>
    </rPh>
    <rPh sb="223" eb="225">
      <t>ダンタイ</t>
    </rPh>
    <rPh sb="226" eb="228">
      <t>ヒカク</t>
    </rPh>
    <rPh sb="230" eb="231">
      <t>コウ</t>
    </rPh>
    <rPh sb="231" eb="233">
      <t>ヒリツ</t>
    </rPh>
    <rPh sb="234" eb="236">
      <t>スイイ</t>
    </rPh>
    <rPh sb="253" eb="256">
      <t>カイシュウリツ</t>
    </rPh>
    <rPh sb="257" eb="259">
      <t>ルイジ</t>
    </rPh>
    <rPh sb="259" eb="261">
      <t>ダンタイ</t>
    </rPh>
    <rPh sb="262" eb="263">
      <t>オオ</t>
    </rPh>
    <rPh sb="265" eb="267">
      <t>シタマワ</t>
    </rPh>
    <rPh sb="272" eb="274">
      <t>オスイ</t>
    </rPh>
    <rPh sb="274" eb="276">
      <t>ショリ</t>
    </rPh>
    <rPh sb="277" eb="278">
      <t>カカ</t>
    </rPh>
    <rPh sb="279" eb="281">
      <t>ヒヨウ</t>
    </rPh>
    <rPh sb="282" eb="285">
      <t>シヨウリョウ</t>
    </rPh>
    <rPh sb="285" eb="287">
      <t>イガイ</t>
    </rPh>
    <rPh sb="288" eb="290">
      <t>シュウニュウ</t>
    </rPh>
    <rPh sb="291" eb="292">
      <t>オギナ</t>
    </rPh>
    <rPh sb="300" eb="301">
      <t>アラワ</t>
    </rPh>
    <rPh sb="324" eb="326">
      <t>キョウヨウ</t>
    </rPh>
    <rPh sb="326" eb="328">
      <t>カイシ</t>
    </rPh>
    <rPh sb="328" eb="330">
      <t>ジキ</t>
    </rPh>
    <rPh sb="331" eb="332">
      <t>オソ</t>
    </rPh>
    <rPh sb="334" eb="336">
      <t>セツゾク</t>
    </rPh>
    <rPh sb="336" eb="337">
      <t>リツ</t>
    </rPh>
    <rPh sb="338" eb="339">
      <t>ヒク</t>
    </rPh>
    <rPh sb="342" eb="345">
      <t>コウスイジュン</t>
    </rPh>
    <rPh sb="353" eb="355">
      <t>セツゾク</t>
    </rPh>
    <rPh sb="355" eb="356">
      <t>リツ</t>
    </rPh>
    <rPh sb="357" eb="359">
      <t>コウジョウ</t>
    </rPh>
    <rPh sb="360" eb="362">
      <t>イジ</t>
    </rPh>
    <rPh sb="362" eb="364">
      <t>カンリ</t>
    </rPh>
    <rPh sb="364" eb="365">
      <t>ヒ</t>
    </rPh>
    <rPh sb="366" eb="368">
      <t>サクゲン</t>
    </rPh>
    <rPh sb="369" eb="370">
      <t>ト</t>
    </rPh>
    <rPh sb="371" eb="372">
      <t>ク</t>
    </rPh>
    <rPh sb="373" eb="375">
      <t>ヒツヨウ</t>
    </rPh>
    <rPh sb="394" eb="397">
      <t>ヘイキンチ</t>
    </rPh>
    <rPh sb="399" eb="400">
      <t>ヒク</t>
    </rPh>
    <rPh sb="401" eb="403">
      <t>ジョウキョウ</t>
    </rPh>
    <rPh sb="407" eb="409">
      <t>コンゴ</t>
    </rPh>
    <rPh sb="412" eb="415">
      <t>スイセンカ</t>
    </rPh>
    <rPh sb="416" eb="417">
      <t>スス</t>
    </rPh>
    <rPh sb="419" eb="422">
      <t>リヨウリツ</t>
    </rPh>
    <rPh sb="423" eb="424">
      <t>タカ</t>
    </rPh>
    <rPh sb="429" eb="431">
      <t>ユウシュウ</t>
    </rPh>
    <rPh sb="431" eb="433">
      <t>スイリョウ</t>
    </rPh>
    <rPh sb="434" eb="436">
      <t>ゾウカ</t>
    </rPh>
    <rPh sb="437" eb="438">
      <t>ハカ</t>
    </rPh>
    <rPh sb="439" eb="441">
      <t>ヒツヨウ</t>
    </rPh>
    <rPh sb="464" eb="466">
      <t>ゲンザイ</t>
    </rPh>
    <rPh sb="466" eb="468">
      <t>シセツ</t>
    </rPh>
    <rPh sb="469" eb="472">
      <t>セイビチュウ</t>
    </rPh>
    <rPh sb="474" eb="476">
      <t>カンキョ</t>
    </rPh>
    <rPh sb="476" eb="478">
      <t>セイビ</t>
    </rPh>
    <rPh sb="481" eb="483">
      <t>キョウヨウ</t>
    </rPh>
    <rPh sb="483" eb="485">
      <t>カイシ</t>
    </rPh>
    <rPh sb="485" eb="487">
      <t>クイキ</t>
    </rPh>
    <rPh sb="488" eb="490">
      <t>ゾウカ</t>
    </rPh>
    <rPh sb="555" eb="557">
      <t>ケントウ</t>
    </rPh>
    <phoneticPr fontId="4"/>
  </si>
  <si>
    <t>　本市の公共下水道の経営の健全性・効率性につきましては、供用開始から使用料の改定はなく現在に至っています。下水道事業は、事業の性質上、先行投資を行いますが、今現在も進行中でありそのために経費回収率は著しく低い状況です。原因につきましては、分析欄に記載していますが、経営が圧迫されていることが各指標より読み取れます。　　　　　　　　　管渠整備に対して水洗化が追いついておらず、水洗化人口を増加させるため、無利子無利息の資金貸付、接続補助を実施していますが、伸び悩んでいます。　　　　　　　　　　　　　　　　　　　　　　下水道経営には、経営分析に基づく使用料の定期的な改定が必要です。令和5年度から令和6年度に改定予定の「経営戦略」に基づき下水道使用料負担水準の検討に繋げていきます。また、経費の抑制を図り、計画、整備方法についても再検討に取り組みます。</t>
    <rPh sb="1" eb="3">
      <t>ホンシ</t>
    </rPh>
    <rPh sb="4" eb="6">
      <t>コウキョウ</t>
    </rPh>
    <rPh sb="6" eb="9">
      <t>ゲスイドウ</t>
    </rPh>
    <rPh sb="10" eb="12">
      <t>ケイエイ</t>
    </rPh>
    <rPh sb="13" eb="16">
      <t>ケンゼンセイ</t>
    </rPh>
    <rPh sb="17" eb="20">
      <t>コウリツセイ</t>
    </rPh>
    <rPh sb="28" eb="30">
      <t>キョウヨウ</t>
    </rPh>
    <rPh sb="30" eb="32">
      <t>カイシ</t>
    </rPh>
    <rPh sb="34" eb="37">
      <t>シヨウリョウ</t>
    </rPh>
    <rPh sb="38" eb="40">
      <t>カイテイ</t>
    </rPh>
    <rPh sb="43" eb="45">
      <t>ゲンザイ</t>
    </rPh>
    <rPh sb="46" eb="47">
      <t>イタ</t>
    </rPh>
    <rPh sb="53" eb="56">
      <t>ゲスイドウ</t>
    </rPh>
    <rPh sb="56" eb="58">
      <t>ジギョウ</t>
    </rPh>
    <rPh sb="60" eb="62">
      <t>ジギョウ</t>
    </rPh>
    <rPh sb="63" eb="66">
      <t>セイシツジョウ</t>
    </rPh>
    <rPh sb="67" eb="69">
      <t>センコウ</t>
    </rPh>
    <rPh sb="69" eb="71">
      <t>トウシ</t>
    </rPh>
    <rPh sb="72" eb="73">
      <t>オコナ</t>
    </rPh>
    <rPh sb="78" eb="79">
      <t>イマ</t>
    </rPh>
    <rPh sb="79" eb="81">
      <t>ゲンザイ</t>
    </rPh>
    <rPh sb="82" eb="85">
      <t>シンコウチュウ</t>
    </rPh>
    <rPh sb="93" eb="95">
      <t>ケイヒ</t>
    </rPh>
    <rPh sb="95" eb="98">
      <t>カイシュウリツ</t>
    </rPh>
    <rPh sb="99" eb="100">
      <t>イチジル</t>
    </rPh>
    <rPh sb="102" eb="103">
      <t>ヒク</t>
    </rPh>
    <rPh sb="104" eb="106">
      <t>ジョウキョウ</t>
    </rPh>
    <rPh sb="109" eb="111">
      <t>ゲンイン</t>
    </rPh>
    <rPh sb="119" eb="121">
      <t>ブンセキ</t>
    </rPh>
    <rPh sb="121" eb="122">
      <t>ラン</t>
    </rPh>
    <rPh sb="123" eb="125">
      <t>キサイ</t>
    </rPh>
    <rPh sb="132" eb="134">
      <t>ケイエイ</t>
    </rPh>
    <rPh sb="135" eb="137">
      <t>アッパク</t>
    </rPh>
    <rPh sb="145" eb="146">
      <t>カク</t>
    </rPh>
    <rPh sb="146" eb="148">
      <t>シヒョウ</t>
    </rPh>
    <rPh sb="150" eb="151">
      <t>ヨ</t>
    </rPh>
    <rPh sb="152" eb="153">
      <t>ト</t>
    </rPh>
    <rPh sb="166" eb="168">
      <t>カンキョ</t>
    </rPh>
    <rPh sb="168" eb="170">
      <t>セイビ</t>
    </rPh>
    <rPh sb="171" eb="172">
      <t>タイ</t>
    </rPh>
    <rPh sb="174" eb="177">
      <t>スイセンカ</t>
    </rPh>
    <rPh sb="178" eb="179">
      <t>オ</t>
    </rPh>
    <rPh sb="187" eb="190">
      <t>スイセンカ</t>
    </rPh>
    <rPh sb="190" eb="192">
      <t>ジンコウ</t>
    </rPh>
    <rPh sb="193" eb="195">
      <t>ゾウカ</t>
    </rPh>
    <rPh sb="201" eb="204">
      <t>ムリシ</t>
    </rPh>
    <rPh sb="204" eb="207">
      <t>ムリソク</t>
    </rPh>
    <rPh sb="208" eb="210">
      <t>シキン</t>
    </rPh>
    <rPh sb="210" eb="212">
      <t>カシツケ</t>
    </rPh>
    <rPh sb="213" eb="215">
      <t>セツゾク</t>
    </rPh>
    <rPh sb="215" eb="217">
      <t>ホジョ</t>
    </rPh>
    <rPh sb="218" eb="220">
      <t>ジッシ</t>
    </rPh>
    <rPh sb="227" eb="228">
      <t>ノ</t>
    </rPh>
    <rPh sb="229" eb="230">
      <t>ナヤ</t>
    </rPh>
    <rPh sb="258" eb="261">
      <t>ゲスイドウ</t>
    </rPh>
    <rPh sb="261" eb="263">
      <t>ケイエイ</t>
    </rPh>
    <rPh sb="266" eb="268">
      <t>ケイエイ</t>
    </rPh>
    <rPh sb="268" eb="270">
      <t>ブンセキ</t>
    </rPh>
    <rPh sb="271" eb="272">
      <t>モト</t>
    </rPh>
    <rPh sb="274" eb="277">
      <t>シヨウリョウ</t>
    </rPh>
    <rPh sb="278" eb="281">
      <t>テイキテキ</t>
    </rPh>
    <rPh sb="282" eb="284">
      <t>カイテイ</t>
    </rPh>
    <rPh sb="285" eb="287">
      <t>ヒツヨウ</t>
    </rPh>
    <rPh sb="290" eb="292">
      <t>レイワ</t>
    </rPh>
    <rPh sb="293" eb="295">
      <t>ネンド</t>
    </rPh>
    <rPh sb="297" eb="299">
      <t>レイワ</t>
    </rPh>
    <rPh sb="300" eb="302">
      <t>ネンド</t>
    </rPh>
    <rPh sb="303" eb="305">
      <t>カイテイ</t>
    </rPh>
    <rPh sb="305" eb="307">
      <t>ヨテイ</t>
    </rPh>
    <rPh sb="309" eb="311">
      <t>ケイエイ</t>
    </rPh>
    <rPh sb="311" eb="313">
      <t>センリャク</t>
    </rPh>
    <rPh sb="315" eb="316">
      <t>モト</t>
    </rPh>
    <rPh sb="318" eb="321">
      <t>ゲスイドウ</t>
    </rPh>
    <rPh sb="321" eb="324">
      <t>シヨウリョウ</t>
    </rPh>
    <rPh sb="324" eb="326">
      <t>フタン</t>
    </rPh>
    <rPh sb="326" eb="328">
      <t>スイジュン</t>
    </rPh>
    <rPh sb="329" eb="331">
      <t>ケントウ</t>
    </rPh>
    <rPh sb="332" eb="333">
      <t>ツナ</t>
    </rPh>
    <rPh sb="343" eb="345">
      <t>ケイヒ</t>
    </rPh>
    <rPh sb="346" eb="348">
      <t>ヨクセイ</t>
    </rPh>
    <rPh sb="349" eb="350">
      <t>ハカ</t>
    </rPh>
    <rPh sb="352" eb="354">
      <t>ケイカク</t>
    </rPh>
    <rPh sb="355" eb="357">
      <t>セイビ</t>
    </rPh>
    <rPh sb="357" eb="359">
      <t>ホウホウ</t>
    </rPh>
    <rPh sb="364" eb="367">
      <t>サイケントウ</t>
    </rPh>
    <rPh sb="368" eb="369">
      <t>ト</t>
    </rPh>
    <rPh sb="370" eb="371">
      <t>ク</t>
    </rPh>
    <phoneticPr fontId="4"/>
  </si>
  <si>
    <t>①類似団体平均値より低い状況で、下水道施設整備を継続しています。法適化4年目のため原価償却が進んでいません。　　　　　　　　　　　　　　　　②供用開始時期が遅いため、耐用年数を超えた管渠が無いことから比率が0となっています。　　　　　　③管渠の更新・改良・修繕延長が無いことから、比率は0となっています。</t>
    <rPh sb="1" eb="3">
      <t>ルイジ</t>
    </rPh>
    <rPh sb="3" eb="5">
      <t>ダンタイ</t>
    </rPh>
    <rPh sb="5" eb="8">
      <t>ヘイキンチ</t>
    </rPh>
    <rPh sb="10" eb="11">
      <t>ヒク</t>
    </rPh>
    <rPh sb="12" eb="14">
      <t>ジョウキョウ</t>
    </rPh>
    <rPh sb="16" eb="19">
      <t>ゲスイドウ</t>
    </rPh>
    <rPh sb="19" eb="21">
      <t>シセツ</t>
    </rPh>
    <rPh sb="21" eb="23">
      <t>セイビ</t>
    </rPh>
    <rPh sb="24" eb="26">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</si>
</sst>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35-44AF-9BD3-6305B9D563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0.34</c:v>
                </c:pt>
                <c:pt idx="2">
                  <c:v>0.04</c:v>
                </c:pt>
                <c:pt idx="3">
                  <c:v>0.06</c:v>
                </c:pt>
                <c:pt idx="4">
                  <c:v>0.01</c:v>
                </c:pt>
              </c:numCache>
            </c:numRef>
          </c:val>
          <c:smooth val="0"/>
          <c:extLst>
            <c:ext xmlns:c16="http://schemas.microsoft.com/office/drawing/2014/chart" uri="{C3380CC4-5D6E-409C-BE32-E72D297353CC}">
              <c16:uniqueId val="{00000001-0835-44AF-9BD3-6305B9D563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28.79</c:v>
                </c:pt>
                <c:pt idx="2">
                  <c:v>27.32</c:v>
                </c:pt>
                <c:pt idx="3">
                  <c:v>27.78</c:v>
                </c:pt>
                <c:pt idx="4">
                  <c:v>30.62</c:v>
                </c:pt>
              </c:numCache>
            </c:numRef>
          </c:val>
          <c:extLst>
            <c:ext xmlns:c16="http://schemas.microsoft.com/office/drawing/2014/chart" uri="{C3380CC4-5D6E-409C-BE32-E72D297353CC}">
              <c16:uniqueId val="{00000000-CAB9-4593-AB7F-74AC39D3A4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50.06</c:v>
                </c:pt>
                <c:pt idx="2">
                  <c:v>46.3</c:v>
                </c:pt>
                <c:pt idx="3">
                  <c:v>47.23</c:v>
                </c:pt>
                <c:pt idx="4">
                  <c:v>54.22</c:v>
                </c:pt>
              </c:numCache>
            </c:numRef>
          </c:val>
          <c:smooth val="0"/>
          <c:extLst>
            <c:ext xmlns:c16="http://schemas.microsoft.com/office/drawing/2014/chart" uri="{C3380CC4-5D6E-409C-BE32-E72D297353CC}">
              <c16:uniqueId val="{00000001-CAB9-4593-AB7F-74AC39D3A4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62.69</c:v>
                </c:pt>
                <c:pt idx="2">
                  <c:v>67.23</c:v>
                </c:pt>
                <c:pt idx="3">
                  <c:v>64.06</c:v>
                </c:pt>
                <c:pt idx="4">
                  <c:v>66.02</c:v>
                </c:pt>
              </c:numCache>
            </c:numRef>
          </c:val>
          <c:extLst>
            <c:ext xmlns:c16="http://schemas.microsoft.com/office/drawing/2014/chart" uri="{C3380CC4-5D6E-409C-BE32-E72D297353CC}">
              <c16:uniqueId val="{00000000-746B-4C80-8D2F-2F6A2A4D2C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85.79</c:v>
                </c:pt>
                <c:pt idx="2">
                  <c:v>85.01</c:v>
                </c:pt>
                <c:pt idx="3">
                  <c:v>85.55</c:v>
                </c:pt>
                <c:pt idx="4">
                  <c:v>85.22</c:v>
                </c:pt>
              </c:numCache>
            </c:numRef>
          </c:val>
          <c:smooth val="0"/>
          <c:extLst>
            <c:ext xmlns:c16="http://schemas.microsoft.com/office/drawing/2014/chart" uri="{C3380CC4-5D6E-409C-BE32-E72D297353CC}">
              <c16:uniqueId val="{00000001-746B-4C80-8D2F-2F6A2A4D2C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94.08</c:v>
                </c:pt>
                <c:pt idx="2">
                  <c:v>120.5</c:v>
                </c:pt>
                <c:pt idx="3">
                  <c:v>148.63999999999999</c:v>
                </c:pt>
                <c:pt idx="4">
                  <c:v>125.97</c:v>
                </c:pt>
              </c:numCache>
            </c:numRef>
          </c:val>
          <c:extLst>
            <c:ext xmlns:c16="http://schemas.microsoft.com/office/drawing/2014/chart" uri="{C3380CC4-5D6E-409C-BE32-E72D297353CC}">
              <c16:uniqueId val="{00000000-72F3-4C07-BAD5-E3E27E536F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105.14</c:v>
                </c:pt>
                <c:pt idx="2">
                  <c:v>106.75</c:v>
                </c:pt>
                <c:pt idx="3">
                  <c:v>109.7</c:v>
                </c:pt>
                <c:pt idx="4">
                  <c:v>109.07</c:v>
                </c:pt>
              </c:numCache>
            </c:numRef>
          </c:val>
          <c:smooth val="0"/>
          <c:extLst>
            <c:ext xmlns:c16="http://schemas.microsoft.com/office/drawing/2014/chart" uri="{C3380CC4-5D6E-409C-BE32-E72D297353CC}">
              <c16:uniqueId val="{00000001-72F3-4C07-BAD5-E3E27E536F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3.77</c:v>
                </c:pt>
                <c:pt idx="2">
                  <c:v>7.38</c:v>
                </c:pt>
                <c:pt idx="3">
                  <c:v>8.49</c:v>
                </c:pt>
                <c:pt idx="4">
                  <c:v>11.36</c:v>
                </c:pt>
              </c:numCache>
            </c:numRef>
          </c:val>
          <c:extLst>
            <c:ext xmlns:c16="http://schemas.microsoft.com/office/drawing/2014/chart" uri="{C3380CC4-5D6E-409C-BE32-E72D297353CC}">
              <c16:uniqueId val="{00000000-3FDD-4F6E-900C-704B8E11FB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18.04</c:v>
                </c:pt>
                <c:pt idx="2">
                  <c:v>9.0399999999999991</c:v>
                </c:pt>
                <c:pt idx="3">
                  <c:v>9.35</c:v>
                </c:pt>
                <c:pt idx="4">
                  <c:v>12.44</c:v>
                </c:pt>
              </c:numCache>
            </c:numRef>
          </c:val>
          <c:smooth val="0"/>
          <c:extLst>
            <c:ext xmlns:c16="http://schemas.microsoft.com/office/drawing/2014/chart" uri="{C3380CC4-5D6E-409C-BE32-E72D297353CC}">
              <c16:uniqueId val="{00000001-3FDD-4F6E-900C-704B8E11FB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ABD-4B26-9682-76A62B3073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0.12</c:v>
                </c:pt>
                <c:pt idx="4" formatCode="#,##0.00;&quot;△&quot;#,##0.00;&quot;-&quot;">
                  <c:v>0.28999999999999998</c:v>
                </c:pt>
              </c:numCache>
            </c:numRef>
          </c:val>
          <c:smooth val="0"/>
          <c:extLst>
            <c:ext xmlns:c16="http://schemas.microsoft.com/office/drawing/2014/chart" uri="{C3380CC4-5D6E-409C-BE32-E72D297353CC}">
              <c16:uniqueId val="{00000001-5ABD-4B26-9682-76A62B3073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296.85000000000002</c:v>
                </c:pt>
                <c:pt idx="2">
                  <c:v>181.33</c:v>
                </c:pt>
                <c:pt idx="3" formatCode="#,##0.00;&quot;△&quot;#,##0.00">
                  <c:v>0</c:v>
                </c:pt>
                <c:pt idx="4" formatCode="#,##0.00;&quot;△&quot;#,##0.00">
                  <c:v>0</c:v>
                </c:pt>
              </c:numCache>
            </c:numRef>
          </c:val>
          <c:extLst>
            <c:ext xmlns:c16="http://schemas.microsoft.com/office/drawing/2014/chart" uri="{C3380CC4-5D6E-409C-BE32-E72D297353CC}">
              <c16:uniqueId val="{00000000-50B9-4107-B085-586EBCF663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11.56</c:v>
                </c:pt>
                <c:pt idx="2">
                  <c:v>7.23</c:v>
                </c:pt>
                <c:pt idx="3">
                  <c:v>0.1</c:v>
                </c:pt>
                <c:pt idx="4" formatCode="#,##0.00;&quot;△&quot;#,##0.00">
                  <c:v>0</c:v>
                </c:pt>
              </c:numCache>
            </c:numRef>
          </c:val>
          <c:smooth val="0"/>
          <c:extLst>
            <c:ext xmlns:c16="http://schemas.microsoft.com/office/drawing/2014/chart" uri="{C3380CC4-5D6E-409C-BE32-E72D297353CC}">
              <c16:uniqueId val="{00000001-50B9-4107-B085-586EBCF663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67.239999999999995</c:v>
                </c:pt>
                <c:pt idx="2">
                  <c:v>77.52</c:v>
                </c:pt>
                <c:pt idx="3">
                  <c:v>72.34</c:v>
                </c:pt>
                <c:pt idx="4">
                  <c:v>107.42</c:v>
                </c:pt>
              </c:numCache>
            </c:numRef>
          </c:val>
          <c:extLst>
            <c:ext xmlns:c16="http://schemas.microsoft.com/office/drawing/2014/chart" uri="{C3380CC4-5D6E-409C-BE32-E72D297353CC}">
              <c16:uniqueId val="{00000000-E8EF-49FB-B1F8-4DF04F43B6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54.41</c:v>
                </c:pt>
                <c:pt idx="2">
                  <c:v>38.76</c:v>
                </c:pt>
                <c:pt idx="3">
                  <c:v>49.21</c:v>
                </c:pt>
                <c:pt idx="4">
                  <c:v>62.92</c:v>
                </c:pt>
              </c:numCache>
            </c:numRef>
          </c:val>
          <c:smooth val="0"/>
          <c:extLst>
            <c:ext xmlns:c16="http://schemas.microsoft.com/office/drawing/2014/chart" uri="{C3380CC4-5D6E-409C-BE32-E72D297353CC}">
              <c16:uniqueId val="{00000001-E8EF-49FB-B1F8-4DF04F43B6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formatCode="#,##0.00;&quot;△&quot;#,##0.00;&quot;-&quot;">
                  <c:v>4847.95</c:v>
                </c:pt>
                <c:pt idx="3" formatCode="#,##0.00;&quot;△&quot;#,##0.00;&quot;-&quot;">
                  <c:v>4431.8900000000003</c:v>
                </c:pt>
                <c:pt idx="4" formatCode="#,##0.00;&quot;△&quot;#,##0.00;&quot;-&quot;">
                  <c:v>4027.61</c:v>
                </c:pt>
              </c:numCache>
            </c:numRef>
          </c:val>
          <c:extLst>
            <c:ext xmlns:c16="http://schemas.microsoft.com/office/drawing/2014/chart" uri="{C3380CC4-5D6E-409C-BE32-E72D297353CC}">
              <c16:uniqueId val="{00000000-6038-47B7-B05C-8550D83401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1105.9100000000001</c:v>
                </c:pt>
                <c:pt idx="2">
                  <c:v>1303.55</c:v>
                </c:pt>
                <c:pt idx="3">
                  <c:v>1172.21</c:v>
                </c:pt>
                <c:pt idx="4">
                  <c:v>1122.71</c:v>
                </c:pt>
              </c:numCache>
            </c:numRef>
          </c:val>
          <c:smooth val="0"/>
          <c:extLst>
            <c:ext xmlns:c16="http://schemas.microsoft.com/office/drawing/2014/chart" uri="{C3380CC4-5D6E-409C-BE32-E72D297353CC}">
              <c16:uniqueId val="{00000001-6038-47B7-B05C-8550D83401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51.34</c:v>
                </c:pt>
                <c:pt idx="2">
                  <c:v>41.92</c:v>
                </c:pt>
                <c:pt idx="3">
                  <c:v>35.24</c:v>
                </c:pt>
                <c:pt idx="4">
                  <c:v>47.27</c:v>
                </c:pt>
              </c:numCache>
            </c:numRef>
          </c:val>
          <c:extLst>
            <c:ext xmlns:c16="http://schemas.microsoft.com/office/drawing/2014/chart" uri="{C3380CC4-5D6E-409C-BE32-E72D297353CC}">
              <c16:uniqueId val="{00000000-4E94-4AFA-A44A-2937755792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4E94-4AFA-A44A-2937755792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174.26</c:v>
                </c:pt>
                <c:pt idx="2">
                  <c:v>205.95</c:v>
                </c:pt>
                <c:pt idx="3">
                  <c:v>246.24</c:v>
                </c:pt>
                <c:pt idx="4">
                  <c:v>187.85</c:v>
                </c:pt>
              </c:numCache>
            </c:numRef>
          </c:val>
          <c:extLst>
            <c:ext xmlns:c16="http://schemas.microsoft.com/office/drawing/2014/chart" uri="{C3380CC4-5D6E-409C-BE32-E72D297353CC}">
              <c16:uniqueId val="{00000000-97EF-4F97-8B85-F41BD3F60F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97EF-4F97-8B85-F41BD3F60F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石垣市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49530</v>
      </c>
      <c r="AM8" s="46"/>
      <c r="AN8" s="46"/>
      <c r="AO8" s="46"/>
      <c r="AP8" s="46"/>
      <c r="AQ8" s="46"/>
      <c r="AR8" s="46"/>
      <c r="AS8" s="46"/>
      <c r="AT8" s="45">
        <f>データ!T6</f>
        <v>229.15</v>
      </c>
      <c r="AU8" s="45"/>
      <c r="AV8" s="45"/>
      <c r="AW8" s="45"/>
      <c r="AX8" s="45"/>
      <c r="AY8" s="45"/>
      <c r="AZ8" s="45"/>
      <c r="BA8" s="45"/>
      <c r="BB8" s="45">
        <f>データ!U6</f>
        <v>216.15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66.94</v>
      </c>
      <c r="J10" s="45"/>
      <c r="K10" s="45"/>
      <c r="L10" s="45"/>
      <c r="M10" s="45"/>
      <c r="N10" s="45"/>
      <c r="O10" s="45"/>
      <c r="P10" s="45">
        <f>データ!P6</f>
        <v>31.55</v>
      </c>
      <c r="Q10" s="45"/>
      <c r="R10" s="45"/>
      <c r="S10" s="45"/>
      <c r="T10" s="45"/>
      <c r="U10" s="45"/>
      <c r="V10" s="45"/>
      <c r="W10" s="45">
        <f>データ!Q6</f>
        <v>103.26</v>
      </c>
      <c r="X10" s="45"/>
      <c r="Y10" s="45"/>
      <c r="Z10" s="45"/>
      <c r="AA10" s="45"/>
      <c r="AB10" s="45"/>
      <c r="AC10" s="45"/>
      <c r="AD10" s="46">
        <f>データ!R6</f>
        <v>1430</v>
      </c>
      <c r="AE10" s="46"/>
      <c r="AF10" s="46"/>
      <c r="AG10" s="46"/>
      <c r="AH10" s="46"/>
      <c r="AI10" s="46"/>
      <c r="AJ10" s="46"/>
      <c r="AK10" s="2"/>
      <c r="AL10" s="46">
        <f>データ!V6</f>
        <v>15544</v>
      </c>
      <c r="AM10" s="46"/>
      <c r="AN10" s="46"/>
      <c r="AO10" s="46"/>
      <c r="AP10" s="46"/>
      <c r="AQ10" s="46"/>
      <c r="AR10" s="46"/>
      <c r="AS10" s="46"/>
      <c r="AT10" s="45">
        <f>データ!W6</f>
        <v>2.4700000000000002</v>
      </c>
      <c r="AU10" s="45"/>
      <c r="AV10" s="45"/>
      <c r="AW10" s="45"/>
      <c r="AX10" s="45"/>
      <c r="AY10" s="45"/>
      <c r="AZ10" s="45"/>
      <c r="BA10" s="45"/>
      <c r="BB10" s="45">
        <f>データ!X6</f>
        <v>6293.12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zPLGEefvY64Q4ZWbxWxVU5TgK7j96nD2LYc115VeIxPut49vCbiq+6P4kKSb+KnfLXLUfFKKJ26qTgjGucmOA==" saltValue="pFXYDR6FAj5MAA+sY+45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472077</v>
      </c>
      <c r="D6" s="19">
        <f t="shared" si="3"/>
        <v>46</v>
      </c>
      <c r="E6" s="19">
        <f t="shared" si="3"/>
        <v>17</v>
      </c>
      <c r="F6" s="19">
        <f t="shared" si="3"/>
        <v>1</v>
      </c>
      <c r="G6" s="19">
        <f t="shared" si="3"/>
        <v>0</v>
      </c>
      <c r="H6" s="19" t="str">
        <f t="shared" si="3"/>
        <v>沖縄県　石垣市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66.94</v>
      </c>
      <c r="P6" s="20">
        <f t="shared" si="3"/>
        <v>31.55</v>
      </c>
      <c r="Q6" s="20">
        <f t="shared" si="3"/>
        <v>103.26</v>
      </c>
      <c r="R6" s="20">
        <f t="shared" si="3"/>
        <v>1430</v>
      </c>
      <c r="S6" s="20">
        <f t="shared" si="3"/>
        <v>49530</v>
      </c>
      <c r="T6" s="20">
        <f t="shared" si="3"/>
        <v>229.15</v>
      </c>
      <c r="U6" s="20">
        <f t="shared" si="3"/>
        <v>216.15</v>
      </c>
      <c r="V6" s="20">
        <f t="shared" si="3"/>
        <v>15544</v>
      </c>
      <c r="W6" s="20">
        <f t="shared" si="3"/>
        <v>2.4700000000000002</v>
      </c>
      <c r="X6" s="20">
        <f t="shared" si="3"/>
        <v>6293.12</v>
      </c>
      <c r="Y6" s="21" t="str">
        <f>IF(Y7="",NA(),Y7)</f>
        <v>-</v>
      </c>
      <c r="Z6" s="21">
        <f t="shared" ref="Z6:AH6" si="4">IF(Z7="",NA(),Z7)</f>
        <v>94.08</v>
      </c>
      <c r="AA6" s="21">
        <f t="shared" si="4"/>
        <v>120.5</v>
      </c>
      <c r="AB6" s="21">
        <f t="shared" si="4"/>
        <v>148.63999999999999</v>
      </c>
      <c r="AC6" s="21">
        <f t="shared" si="4"/>
        <v>125.97</v>
      </c>
      <c r="AD6" s="21" t="str">
        <f t="shared" si="4"/>
        <v>-</v>
      </c>
      <c r="AE6" s="21">
        <f t="shared" si="4"/>
        <v>105.14</v>
      </c>
      <c r="AF6" s="21">
        <f t="shared" si="4"/>
        <v>106.75</v>
      </c>
      <c r="AG6" s="21">
        <f t="shared" si="4"/>
        <v>109.7</v>
      </c>
      <c r="AH6" s="21">
        <f t="shared" si="4"/>
        <v>109.07</v>
      </c>
      <c r="AI6" s="20" t="str">
        <f>IF(AI7="","",IF(AI7="-","【-】","【"&amp;SUBSTITUTE(TEXT(AI7,"#,##0.00"),"-","△")&amp;"】"))</f>
        <v>【106.11】</v>
      </c>
      <c r="AJ6" s="21" t="str">
        <f>IF(AJ7="",NA(),AJ7)</f>
        <v>-</v>
      </c>
      <c r="AK6" s="21">
        <f t="shared" ref="AK6:AS6" si="5">IF(AK7="",NA(),AK7)</f>
        <v>296.85000000000002</v>
      </c>
      <c r="AL6" s="21">
        <f t="shared" si="5"/>
        <v>181.33</v>
      </c>
      <c r="AM6" s="20">
        <f t="shared" si="5"/>
        <v>0</v>
      </c>
      <c r="AN6" s="20">
        <f t="shared" si="5"/>
        <v>0</v>
      </c>
      <c r="AO6" s="21" t="str">
        <f t="shared" si="5"/>
        <v>-</v>
      </c>
      <c r="AP6" s="21">
        <f t="shared" si="5"/>
        <v>11.56</v>
      </c>
      <c r="AQ6" s="21">
        <f t="shared" si="5"/>
        <v>7.23</v>
      </c>
      <c r="AR6" s="21">
        <f t="shared" si="5"/>
        <v>0.1</v>
      </c>
      <c r="AS6" s="20">
        <f t="shared" si="5"/>
        <v>0</v>
      </c>
      <c r="AT6" s="20" t="str">
        <f>IF(AT7="","",IF(AT7="-","【-】","【"&amp;SUBSTITUTE(TEXT(AT7,"#,##0.00"),"-","△")&amp;"】"))</f>
        <v>【3.15】</v>
      </c>
      <c r="AU6" s="21" t="str">
        <f>IF(AU7="",NA(),AU7)</f>
        <v>-</v>
      </c>
      <c r="AV6" s="21">
        <f t="shared" ref="AV6:BD6" si="6">IF(AV7="",NA(),AV7)</f>
        <v>67.239999999999995</v>
      </c>
      <c r="AW6" s="21">
        <f t="shared" si="6"/>
        <v>77.52</v>
      </c>
      <c r="AX6" s="21">
        <f t="shared" si="6"/>
        <v>72.34</v>
      </c>
      <c r="AY6" s="21">
        <f t="shared" si="6"/>
        <v>107.42</v>
      </c>
      <c r="AZ6" s="21" t="str">
        <f t="shared" si="6"/>
        <v>-</v>
      </c>
      <c r="BA6" s="21">
        <f t="shared" si="6"/>
        <v>54.41</v>
      </c>
      <c r="BB6" s="21">
        <f t="shared" si="6"/>
        <v>38.76</v>
      </c>
      <c r="BC6" s="21">
        <f t="shared" si="6"/>
        <v>49.21</v>
      </c>
      <c r="BD6" s="21">
        <f t="shared" si="6"/>
        <v>62.92</v>
      </c>
      <c r="BE6" s="20" t="str">
        <f>IF(BE7="","",IF(BE7="-","【-】","【"&amp;SUBSTITUTE(TEXT(BE7,"#,##0.00"),"-","△")&amp;"】"))</f>
        <v>【73.44】</v>
      </c>
      <c r="BF6" s="21" t="str">
        <f>IF(BF7="",NA(),BF7)</f>
        <v>-</v>
      </c>
      <c r="BG6" s="20">
        <f t="shared" ref="BG6:BO6" si="7">IF(BG7="",NA(),BG7)</f>
        <v>0</v>
      </c>
      <c r="BH6" s="21">
        <f t="shared" si="7"/>
        <v>4847.95</v>
      </c>
      <c r="BI6" s="21">
        <f t="shared" si="7"/>
        <v>4431.8900000000003</v>
      </c>
      <c r="BJ6" s="21">
        <f t="shared" si="7"/>
        <v>4027.61</v>
      </c>
      <c r="BK6" s="21" t="str">
        <f t="shared" si="7"/>
        <v>-</v>
      </c>
      <c r="BL6" s="21">
        <f t="shared" si="7"/>
        <v>1105.9100000000001</v>
      </c>
      <c r="BM6" s="21">
        <f t="shared" si="7"/>
        <v>1303.55</v>
      </c>
      <c r="BN6" s="21">
        <f t="shared" si="7"/>
        <v>1172.21</v>
      </c>
      <c r="BO6" s="21">
        <f t="shared" si="7"/>
        <v>1122.71</v>
      </c>
      <c r="BP6" s="20" t="str">
        <f>IF(BP7="","",IF(BP7="-","【-】","【"&amp;SUBSTITUTE(TEXT(BP7,"#,##0.00"),"-","△")&amp;"】"))</f>
        <v>【652.82】</v>
      </c>
      <c r="BQ6" s="21" t="str">
        <f>IF(BQ7="",NA(),BQ7)</f>
        <v>-</v>
      </c>
      <c r="BR6" s="21">
        <f t="shared" ref="BR6:BZ6" si="8">IF(BR7="",NA(),BR7)</f>
        <v>51.34</v>
      </c>
      <c r="BS6" s="21">
        <f t="shared" si="8"/>
        <v>41.92</v>
      </c>
      <c r="BT6" s="21">
        <f t="shared" si="8"/>
        <v>35.24</v>
      </c>
      <c r="BU6" s="21">
        <f t="shared" si="8"/>
        <v>47.27</v>
      </c>
      <c r="BV6" s="21" t="str">
        <f t="shared" si="8"/>
        <v>-</v>
      </c>
      <c r="BW6" s="21">
        <f t="shared" si="8"/>
        <v>76.319999999999993</v>
      </c>
      <c r="BX6" s="21">
        <f t="shared" si="8"/>
        <v>78.510000000000005</v>
      </c>
      <c r="BY6" s="21">
        <f t="shared" si="8"/>
        <v>79.55</v>
      </c>
      <c r="BZ6" s="21">
        <f t="shared" si="8"/>
        <v>76.87</v>
      </c>
      <c r="CA6" s="20" t="str">
        <f>IF(CA7="","",IF(CA7="-","【-】","【"&amp;SUBSTITUTE(TEXT(CA7,"#,##0.00"),"-","△")&amp;"】"))</f>
        <v>【97.61】</v>
      </c>
      <c r="CB6" s="21" t="str">
        <f>IF(CB7="",NA(),CB7)</f>
        <v>-</v>
      </c>
      <c r="CC6" s="21">
        <f t="shared" ref="CC6:CK6" si="9">IF(CC7="",NA(),CC7)</f>
        <v>174.26</v>
      </c>
      <c r="CD6" s="21">
        <f t="shared" si="9"/>
        <v>205.95</v>
      </c>
      <c r="CE6" s="21">
        <f t="shared" si="9"/>
        <v>246.24</v>
      </c>
      <c r="CF6" s="21">
        <f t="shared" si="9"/>
        <v>187.85</v>
      </c>
      <c r="CG6" s="21" t="str">
        <f t="shared" si="9"/>
        <v>-</v>
      </c>
      <c r="CH6" s="21">
        <f t="shared" si="9"/>
        <v>171.08</v>
      </c>
      <c r="CI6" s="21">
        <f t="shared" si="9"/>
        <v>160.44999999999999</v>
      </c>
      <c r="CJ6" s="21">
        <f t="shared" si="9"/>
        <v>161.13</v>
      </c>
      <c r="CK6" s="21">
        <f t="shared" si="9"/>
        <v>161.19999999999999</v>
      </c>
      <c r="CL6" s="20" t="str">
        <f>IF(CL7="","",IF(CL7="-","【-】","【"&amp;SUBSTITUTE(TEXT(CL7,"#,##0.00"),"-","△")&amp;"】"))</f>
        <v>【138.29】</v>
      </c>
      <c r="CM6" s="21" t="str">
        <f>IF(CM7="",NA(),CM7)</f>
        <v>-</v>
      </c>
      <c r="CN6" s="21">
        <f t="shared" ref="CN6:CV6" si="10">IF(CN7="",NA(),CN7)</f>
        <v>28.79</v>
      </c>
      <c r="CO6" s="21">
        <f t="shared" si="10"/>
        <v>27.32</v>
      </c>
      <c r="CP6" s="21">
        <f t="shared" si="10"/>
        <v>27.78</v>
      </c>
      <c r="CQ6" s="21">
        <f t="shared" si="10"/>
        <v>30.62</v>
      </c>
      <c r="CR6" s="21" t="str">
        <f t="shared" si="10"/>
        <v>-</v>
      </c>
      <c r="CS6" s="21">
        <f t="shared" si="10"/>
        <v>50.06</v>
      </c>
      <c r="CT6" s="21">
        <f t="shared" si="10"/>
        <v>46.3</v>
      </c>
      <c r="CU6" s="21">
        <f t="shared" si="10"/>
        <v>47.23</v>
      </c>
      <c r="CV6" s="21">
        <f t="shared" si="10"/>
        <v>54.22</v>
      </c>
      <c r="CW6" s="20" t="str">
        <f>IF(CW7="","",IF(CW7="-","【-】","【"&amp;SUBSTITUTE(TEXT(CW7,"#,##0.00"),"-","△")&amp;"】"))</f>
        <v>【59.10】</v>
      </c>
      <c r="CX6" s="21" t="str">
        <f>IF(CX7="",NA(),CX7)</f>
        <v>-</v>
      </c>
      <c r="CY6" s="21">
        <f t="shared" ref="CY6:DG6" si="11">IF(CY7="",NA(),CY7)</f>
        <v>62.69</v>
      </c>
      <c r="CZ6" s="21">
        <f t="shared" si="11"/>
        <v>67.23</v>
      </c>
      <c r="DA6" s="21">
        <f t="shared" si="11"/>
        <v>64.06</v>
      </c>
      <c r="DB6" s="21">
        <f t="shared" si="11"/>
        <v>66.02</v>
      </c>
      <c r="DC6" s="21" t="str">
        <f t="shared" si="11"/>
        <v>-</v>
      </c>
      <c r="DD6" s="21">
        <f t="shared" si="11"/>
        <v>85.79</v>
      </c>
      <c r="DE6" s="21">
        <f t="shared" si="11"/>
        <v>85.01</v>
      </c>
      <c r="DF6" s="21">
        <f t="shared" si="11"/>
        <v>85.55</v>
      </c>
      <c r="DG6" s="21">
        <f t="shared" si="11"/>
        <v>85.22</v>
      </c>
      <c r="DH6" s="20" t="str">
        <f>IF(DH7="","",IF(DH7="-","【-】","【"&amp;SUBSTITUTE(TEXT(DH7,"#,##0.00"),"-","△")&amp;"】"))</f>
        <v>【95.82】</v>
      </c>
      <c r="DI6" s="21" t="str">
        <f>IF(DI7="",NA(),DI7)</f>
        <v>-</v>
      </c>
      <c r="DJ6" s="21">
        <f t="shared" ref="DJ6:DR6" si="12">IF(DJ7="",NA(),DJ7)</f>
        <v>3.77</v>
      </c>
      <c r="DK6" s="21">
        <f t="shared" si="12"/>
        <v>7.38</v>
      </c>
      <c r="DL6" s="21">
        <f t="shared" si="12"/>
        <v>8.49</v>
      </c>
      <c r="DM6" s="21">
        <f t="shared" si="12"/>
        <v>11.36</v>
      </c>
      <c r="DN6" s="21" t="str">
        <f t="shared" si="12"/>
        <v>-</v>
      </c>
      <c r="DO6" s="21">
        <f t="shared" si="12"/>
        <v>18.04</v>
      </c>
      <c r="DP6" s="21">
        <f t="shared" si="12"/>
        <v>9.0399999999999991</v>
      </c>
      <c r="DQ6" s="21">
        <f t="shared" si="12"/>
        <v>9.35</v>
      </c>
      <c r="DR6" s="21">
        <f t="shared" si="12"/>
        <v>12.44</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0.12</v>
      </c>
      <c r="EC6" s="21">
        <f t="shared" si="13"/>
        <v>0.28999999999999998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0.34</v>
      </c>
      <c r="EL6" s="21">
        <f t="shared" si="14"/>
        <v>0.04</v>
      </c>
      <c r="EM6" s="21">
        <f t="shared" si="14"/>
        <v>0.06</v>
      </c>
      <c r="EN6" s="21">
        <f t="shared" si="14"/>
        <v>0.01</v>
      </c>
      <c r="EO6" s="20" t="str">
        <f>IF(EO7="","",IF(EO7="-","【-】","【"&amp;SUBSTITUTE(TEXT(EO7,"#,##0.00"),"-","△")&amp;"】"))</f>
        <v>【0.23】</v>
      </c>
    </row>
    <row r="7" spans="1:148" s="22" customFormat="1" x14ac:dyDescent="0.15">
      <c r="A7" s="14"/>
      <c r="B7" s="23">
        <v>2022</v>
      </c>
      <c r="C7" s="23">
        <v>472077</v>
      </c>
      <c r="D7" s="23">
        <v>46</v>
      </c>
      <c r="E7" s="23">
        <v>17</v>
      </c>
      <c r="F7" s="23">
        <v>1</v>
      </c>
      <c r="G7" s="23">
        <v>0</v>
      </c>
      <c r="H7" s="23" t="s">
        <v>96</v>
      </c>
      <c r="I7" s="23" t="s">
        <v>97</v>
      </c>
      <c r="J7" s="23" t="s">
        <v>98</v>
      </c>
      <c r="K7" s="23" t="s">
        <v>99</v>
      </c>
      <c r="L7" s="23" t="s">
        <v>100</v>
      </c>
      <c r="M7" s="23" t="s">
        <v>101</v>
      </c>
      <c r="N7" s="24" t="s">
        <v>102</v>
      </c>
      <c r="O7" s="24">
        <v>66.94</v>
      </c>
      <c r="P7" s="24">
        <v>31.55</v>
      </c>
      <c r="Q7" s="24">
        <v>103.26</v>
      </c>
      <c r="R7" s="24">
        <v>1430</v>
      </c>
      <c r="S7" s="24">
        <v>49530</v>
      </c>
      <c r="T7" s="24">
        <v>229.15</v>
      </c>
      <c r="U7" s="24">
        <v>216.15</v>
      </c>
      <c r="V7" s="24">
        <v>15544</v>
      </c>
      <c r="W7" s="24">
        <v>2.4700000000000002</v>
      </c>
      <c r="X7" s="24">
        <v>6293.12</v>
      </c>
      <c r="Y7" s="24" t="s">
        <v>102</v>
      </c>
      <c r="Z7" s="24">
        <v>94.08</v>
      </c>
      <c r="AA7" s="24">
        <v>120.5</v>
      </c>
      <c r="AB7" s="24">
        <v>148.63999999999999</v>
      </c>
      <c r="AC7" s="24">
        <v>125.97</v>
      </c>
      <c r="AD7" s="24" t="s">
        <v>102</v>
      </c>
      <c r="AE7" s="24">
        <v>105.14</v>
      </c>
      <c r="AF7" s="24">
        <v>106.75</v>
      </c>
      <c r="AG7" s="24">
        <v>109.7</v>
      </c>
      <c r="AH7" s="24">
        <v>109.07</v>
      </c>
      <c r="AI7" s="24">
        <v>106.11</v>
      </c>
      <c r="AJ7" s="24" t="s">
        <v>102</v>
      </c>
      <c r="AK7" s="24">
        <v>296.85000000000002</v>
      </c>
      <c r="AL7" s="24">
        <v>181.33</v>
      </c>
      <c r="AM7" s="24">
        <v>0</v>
      </c>
      <c r="AN7" s="24">
        <v>0</v>
      </c>
      <c r="AO7" s="24" t="s">
        <v>102</v>
      </c>
      <c r="AP7" s="24">
        <v>11.56</v>
      </c>
      <c r="AQ7" s="24">
        <v>7.23</v>
      </c>
      <c r="AR7" s="24">
        <v>0.1</v>
      </c>
      <c r="AS7" s="24">
        <v>0</v>
      </c>
      <c r="AT7" s="24">
        <v>3.15</v>
      </c>
      <c r="AU7" s="24" t="s">
        <v>102</v>
      </c>
      <c r="AV7" s="24">
        <v>67.239999999999995</v>
      </c>
      <c r="AW7" s="24">
        <v>77.52</v>
      </c>
      <c r="AX7" s="24">
        <v>72.34</v>
      </c>
      <c r="AY7" s="24">
        <v>107.42</v>
      </c>
      <c r="AZ7" s="24" t="s">
        <v>102</v>
      </c>
      <c r="BA7" s="24">
        <v>54.41</v>
      </c>
      <c r="BB7" s="24">
        <v>38.76</v>
      </c>
      <c r="BC7" s="24">
        <v>49.21</v>
      </c>
      <c r="BD7" s="24">
        <v>62.92</v>
      </c>
      <c r="BE7" s="24">
        <v>73.44</v>
      </c>
      <c r="BF7" s="24" t="s">
        <v>102</v>
      </c>
      <c r="BG7" s="24">
        <v>0</v>
      </c>
      <c r="BH7" s="24">
        <v>4847.95</v>
      </c>
      <c r="BI7" s="24">
        <v>4431.8900000000003</v>
      </c>
      <c r="BJ7" s="24">
        <v>4027.61</v>
      </c>
      <c r="BK7" s="24" t="s">
        <v>102</v>
      </c>
      <c r="BL7" s="24">
        <v>1105.9100000000001</v>
      </c>
      <c r="BM7" s="24">
        <v>1303.55</v>
      </c>
      <c r="BN7" s="24">
        <v>1172.21</v>
      </c>
      <c r="BO7" s="24">
        <v>1122.71</v>
      </c>
      <c r="BP7" s="24">
        <v>652.82000000000005</v>
      </c>
      <c r="BQ7" s="24" t="s">
        <v>102</v>
      </c>
      <c r="BR7" s="24">
        <v>51.34</v>
      </c>
      <c r="BS7" s="24">
        <v>41.92</v>
      </c>
      <c r="BT7" s="24">
        <v>35.24</v>
      </c>
      <c r="BU7" s="24">
        <v>47.27</v>
      </c>
      <c r="BV7" s="24" t="s">
        <v>102</v>
      </c>
      <c r="BW7" s="24">
        <v>76.319999999999993</v>
      </c>
      <c r="BX7" s="24">
        <v>78.510000000000005</v>
      </c>
      <c r="BY7" s="24">
        <v>79.55</v>
      </c>
      <c r="BZ7" s="24">
        <v>76.87</v>
      </c>
      <c r="CA7" s="24">
        <v>97.61</v>
      </c>
      <c r="CB7" s="24" t="s">
        <v>102</v>
      </c>
      <c r="CC7" s="24">
        <v>174.26</v>
      </c>
      <c r="CD7" s="24">
        <v>205.95</v>
      </c>
      <c r="CE7" s="24">
        <v>246.24</v>
      </c>
      <c r="CF7" s="24">
        <v>187.85</v>
      </c>
      <c r="CG7" s="24" t="s">
        <v>102</v>
      </c>
      <c r="CH7" s="24">
        <v>171.08</v>
      </c>
      <c r="CI7" s="24">
        <v>160.44999999999999</v>
      </c>
      <c r="CJ7" s="24">
        <v>161.13</v>
      </c>
      <c r="CK7" s="24">
        <v>161.19999999999999</v>
      </c>
      <c r="CL7" s="24">
        <v>138.29</v>
      </c>
      <c r="CM7" s="24" t="s">
        <v>102</v>
      </c>
      <c r="CN7" s="24">
        <v>28.79</v>
      </c>
      <c r="CO7" s="24">
        <v>27.32</v>
      </c>
      <c r="CP7" s="24">
        <v>27.78</v>
      </c>
      <c r="CQ7" s="24">
        <v>30.62</v>
      </c>
      <c r="CR7" s="24" t="s">
        <v>102</v>
      </c>
      <c r="CS7" s="24">
        <v>50.06</v>
      </c>
      <c r="CT7" s="24">
        <v>46.3</v>
      </c>
      <c r="CU7" s="24">
        <v>47.23</v>
      </c>
      <c r="CV7" s="24">
        <v>54.22</v>
      </c>
      <c r="CW7" s="24">
        <v>59.1</v>
      </c>
      <c r="CX7" s="24" t="s">
        <v>102</v>
      </c>
      <c r="CY7" s="24">
        <v>62.69</v>
      </c>
      <c r="CZ7" s="24">
        <v>67.23</v>
      </c>
      <c r="DA7" s="24">
        <v>64.06</v>
      </c>
      <c r="DB7" s="24">
        <v>66.02</v>
      </c>
      <c r="DC7" s="24" t="s">
        <v>102</v>
      </c>
      <c r="DD7" s="24">
        <v>85.79</v>
      </c>
      <c r="DE7" s="24">
        <v>85.01</v>
      </c>
      <c r="DF7" s="24">
        <v>85.55</v>
      </c>
      <c r="DG7" s="24">
        <v>85.22</v>
      </c>
      <c r="DH7" s="24">
        <v>95.82</v>
      </c>
      <c r="DI7" s="24" t="s">
        <v>102</v>
      </c>
      <c r="DJ7" s="24">
        <v>3.77</v>
      </c>
      <c r="DK7" s="24">
        <v>7.38</v>
      </c>
      <c r="DL7" s="24">
        <v>8.49</v>
      </c>
      <c r="DM7" s="24">
        <v>11.36</v>
      </c>
      <c r="DN7" s="24" t="s">
        <v>102</v>
      </c>
      <c r="DO7" s="24">
        <v>18.04</v>
      </c>
      <c r="DP7" s="24">
        <v>9.0399999999999991</v>
      </c>
      <c r="DQ7" s="24">
        <v>9.35</v>
      </c>
      <c r="DR7" s="24">
        <v>12.44</v>
      </c>
      <c r="DS7" s="24">
        <v>39.74</v>
      </c>
      <c r="DT7" s="24" t="s">
        <v>102</v>
      </c>
      <c r="DU7" s="24">
        <v>0</v>
      </c>
      <c r="DV7" s="24">
        <v>0</v>
      </c>
      <c r="DW7" s="24">
        <v>0</v>
      </c>
      <c r="DX7" s="24">
        <v>0</v>
      </c>
      <c r="DY7" s="24" t="s">
        <v>102</v>
      </c>
      <c r="DZ7" s="24">
        <v>0</v>
      </c>
      <c r="EA7" s="24">
        <v>0</v>
      </c>
      <c r="EB7" s="24">
        <v>0.12</v>
      </c>
      <c r="EC7" s="24">
        <v>0.28999999999999998</v>
      </c>
      <c r="ED7" s="24">
        <v>7.62</v>
      </c>
      <c r="EE7" s="24" t="s">
        <v>102</v>
      </c>
      <c r="EF7" s="24">
        <v>0</v>
      </c>
      <c r="EG7" s="24">
        <v>0</v>
      </c>
      <c r="EH7" s="24">
        <v>0</v>
      </c>
      <c r="EI7" s="24">
        <v>0</v>
      </c>
      <c r="EJ7" s="24" t="s">
        <v>102</v>
      </c>
      <c r="EK7" s="24">
        <v>0.34</v>
      </c>
      <c r="EL7" s="24">
        <v>0.04</v>
      </c>
      <c r="EM7" s="24">
        <v>0.06</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2024-01-31T23:20:13Z</cp:lastPrinted>
  <dcterms:created xsi:type="dcterms:W3CDTF">2023-12-12T00:52:30Z</dcterms:created>
  <dcterms:modified xsi:type="dcterms:W3CDTF">2024-01-31T23:20:15Z</dcterms:modified>
  <cp:category/>
</cp:coreProperties>
</file>