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Z:\企財)財政課\data - Zs-it-sv-01\data(新)\120　決算に関すること\070　財務書類に関すること\（H28～）統一基準による地方公会計\R5（R4決算）\01_県照会・通知\08_103〆切(総務省準備完了の連絡）〆切9月16日【総務省財務調査課】令和３年度財政状況資料集の作成について（2回目・地方公会計関係）①\03_県へ提出\"/>
    </mc:Choice>
  </mc:AlternateContent>
  <xr:revisionPtr revIDLastSave="0" documentId="13_ncr:1_{5308B35B-5B01-4A80-B690-13903819EAE8}" xr6:coauthVersionLast="45" xr6:coauthVersionMax="45" xr10:uidLastSave="{00000000-0000-0000-0000-000000000000}"/>
  <bookViews>
    <workbookView xWindow="-19320" yWindow="765" windowWidth="19440" windowHeight="15000" firstSheet="12" activeTab="13"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B102" i="12" l="1"/>
  <c r="CW102" i="12"/>
  <c r="CR102" i="12"/>
  <c r="AU88" i="12"/>
  <c r="AP88" i="12"/>
  <c r="AF88" i="12"/>
  <c r="AA77" i="12"/>
  <c r="AA76" i="12"/>
  <c r="AA75" i="12"/>
  <c r="AA73" i="12"/>
  <c r="AA68" i="12"/>
  <c r="AU63" i="12"/>
  <c r="AP63" i="12"/>
  <c r="AA32" i="12"/>
  <c r="AA31" i="12"/>
  <c r="AA30" i="12"/>
  <c r="AA29" i="12"/>
  <c r="AA28" i="12"/>
  <c r="AP23" i="12"/>
  <c r="AA23" i="12"/>
  <c r="V23" i="12"/>
  <c r="Q23" i="12"/>
  <c r="AA11" i="12"/>
  <c r="AA9" i="12"/>
  <c r="AA8" i="12"/>
  <c r="AA7" i="12"/>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BE37" i="10"/>
  <c r="AM37" i="10"/>
  <c r="U37" i="10"/>
  <c r="BE36" i="10"/>
  <c r="AM36" i="10"/>
  <c r="BE35" i="10"/>
  <c r="CO34" i="10"/>
  <c r="CO35" i="10" s="1"/>
  <c r="CO36" i="10" s="1"/>
  <c r="CO37" i="10" s="1"/>
  <c r="BW34" i="10"/>
  <c r="BW35" i="10" s="1"/>
  <c r="BW36" i="10" s="1"/>
  <c r="BW37" i="10" s="1"/>
  <c r="BW38" i="10" s="1"/>
  <c r="BW39" i="10" s="1"/>
  <c r="BW40" i="10" s="1"/>
  <c r="BW41" i="10" s="1"/>
  <c r="BW42" i="10" s="1"/>
  <c r="BW43" i="10" s="1"/>
  <c r="BE34" i="10"/>
  <c r="C34" i="10"/>
  <c r="C35" i="10" s="1"/>
  <c r="C36" i="10" l="1"/>
  <c r="C37" i="10" s="1"/>
  <c r="C38" i="10" s="1"/>
  <c r="U34" i="10"/>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alcChain>
</file>

<file path=xl/sharedStrings.xml><?xml version="1.0" encoding="utf-8"?>
<sst xmlns="http://schemas.openxmlformats.org/spreadsheetml/2006/main" count="1101" uniqueCount="613">
  <si>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</si>
  <si>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</si>
  <si>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</si>
  <si>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</si>
  <si>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</si>
  <si>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</si>
  <si>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</si>
  <si>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</si>
  <si>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</si>
  <si>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</si>
  <si>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</si>
  <si>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</si>
  <si>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</si>
  <si>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</si>
  <si>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</si>
  <si>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</si>
  <si>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</si>
  <si>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</si>
  <si>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</si>
  <si>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</si>
  <si>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</si>
  <si>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</si>
  <si>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</si>
  <si>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</si>
  <si>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</si>
  <si>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</si>
  <si>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</si>
  <si>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</si>
  <si>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</si>
  <si>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</si>
  <si>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</si>
  <si>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</si>
  <si>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</si>
  <si>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</si>
  <si>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</si>
  <si>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</si>
  <si>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</si>
  <si>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</si>
  <si>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</si>
  <si>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</si>
  <si>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</si>
  <si>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</si>
  <si>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</si>
  <si>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</si>
  <si>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</si>
  <si>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</si>
  <si>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</si>
  <si>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</si>
  <si>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</si>
  <si>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</si>
  <si>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</si>
  <si>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(当該欄に積立額が多い上位５基金の基金名を入力して下さい(R03年度末現在))</t>
    <phoneticPr fontId="5"/>
  </si>
  <si>
    <t>(当該欄に積立額が多い上位５基金の基金名を入力して下さい(R03年度末現在))</t>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</si>
  <si>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</si>
  <si>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</si>
  <si>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</si>
  <si>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</si>
  <si>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</si>
  <si>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</si>
  <si>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</si>
  <si>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</si>
  <si>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</si>
  <si>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</si>
  <si>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</si>
  <si>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</si>
  <si>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</si>
  <si>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</si>
  <si>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</si>
  <si>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</si>
  <si>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</si>
  <si>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</si>
  <si>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</si>
  <si>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</si>
  <si>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</si>
  <si>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</si>
  <si>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</si>
  <si>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</si>
  <si>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</si>
  <si>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</si>
  <si>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</si>
  <si>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</si>
  <si>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</si>
  <si>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</si>
  <si>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</si>
  <si>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</si>
  <si>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沖縄県</t>
    <phoneticPr fontId="5"/>
  </si>
  <si>
    <t>市町村類型</t>
    <phoneticPr fontId="5"/>
  </si>
  <si>
    <t>中核市</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</si>
  <si>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</si>
  <si>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</si>
  <si>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</si>
  <si>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</si>
  <si>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</si>
  <si>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</si>
  <si>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</si>
  <si>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</si>
  <si>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</si>
  <si>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</si>
  <si>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</si>
  <si>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</si>
  <si>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那覇市</t>
    <phoneticPr fontId="5"/>
  </si>
  <si>
    <t>地方交付税種地</t>
    <rPh sb="0" eb="2">
      <t>チホウ</t>
    </rPh>
    <rPh sb="2" eb="5">
      <t>コウフゼイ</t>
    </rPh>
    <rPh sb="5" eb="6">
      <t>シュ</t>
    </rPh>
    <rPh sb="6" eb="7">
      <t>チ</t>
    </rPh>
    <phoneticPr fontId="5"/>
  </si>
  <si>
    <t>1-6</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</si>
  <si>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</si>
  <si>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</si>
  <si>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</si>
  <si>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</si>
  <si>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</si>
  <si>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</si>
  <si>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</si>
  <si>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</si>
  <si>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</si>
  <si>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</si>
  <si>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</si>
  <si>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</si>
  <si>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</si>
  <si>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</si>
  <si>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</si>
  <si>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</si>
  <si>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</si>
  <si>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</si>
  <si>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</si>
  <si>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</si>
  <si>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</si>
  <si>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</si>
  <si>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</si>
  <si>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</si>
  <si>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-0.6</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</si>
  <si>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</si>
  <si>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</si>
  <si>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</si>
  <si>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</si>
  <si>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</si>
  <si>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</si>
  <si>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</si>
  <si>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</si>
  <si>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</si>
  <si>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</si>
  <si>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</si>
  <si>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</si>
  <si>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</si>
  <si>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</si>
  <si>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</si>
  <si>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</si>
  <si>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</si>
  <si>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</si>
  <si>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</si>
  <si>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</si>
  <si>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</si>
  <si>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</si>
  <si>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</si>
  <si>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</si>
  <si>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</si>
  <si>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</si>
  <si>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</si>
  <si>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25"/>
  </si>
  <si>
    <t>うち日本人(％)</t>
    <phoneticPr fontId="5"/>
  </si>
  <si>
    <t>-0.5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</si>
  <si>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</si>
  <si>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</si>
  <si>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</si>
  <si>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</si>
  <si>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</si>
  <si>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</si>
  <si>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</si>
  <si>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</si>
  <si>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</si>
  <si>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</si>
  <si>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</si>
  <si>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</si>
  <si>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</si>
  <si>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</si>
  <si>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</si>
  <si>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</si>
  <si>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</si>
  <si>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</si>
  <si>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</si>
  <si>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</si>
  <si>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</si>
  <si>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</si>
  <si>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</si>
  <si>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</si>
  <si>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</si>
  <si>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</si>
  <si>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</si>
  <si>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</si>
  <si>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</si>
  <si>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</si>
  <si>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</si>
  <si>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</si>
  <si>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</si>
  <si>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</si>
  <si>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</si>
  <si>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</si>
  <si>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</si>
  <si>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</si>
  <si>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</si>
  <si>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</si>
  <si>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</si>
  <si>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</si>
  <si>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</si>
  <si>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</si>
  <si>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</si>
  <si>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</si>
  <si>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</si>
  <si>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</si>
  <si>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</si>
  <si>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</si>
  <si>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</si>
  <si>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</si>
  <si>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</si>
  <si>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</si>
  <si>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</si>
  <si>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</si>
  <si>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</si>
  <si>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</si>
  <si>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</si>
  <si>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</si>
  <si>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沖縄県那覇市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</si>
  <si>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</si>
  <si>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</si>
  <si>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</si>
  <si>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</si>
  <si>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</si>
  <si>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</si>
  <si>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</si>
  <si>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</si>
  <si>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</si>
  <si>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</si>
  <si>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</si>
  <si>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</si>
  <si>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</si>
  <si>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</si>
  <si>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</si>
  <si>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</si>
  <si>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</si>
  <si>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</si>
  <si>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</si>
  <si>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</si>
  <si>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</si>
  <si>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</si>
  <si>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</si>
  <si>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</si>
  <si>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</si>
  <si>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</si>
  <si>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</si>
  <si>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</si>
  <si>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</si>
  <si>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</si>
  <si>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</si>
  <si>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</si>
  <si>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</si>
  <si>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</si>
  <si>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</si>
  <si>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</si>
  <si>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</si>
  <si>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</si>
  <si>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</si>
  <si>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</si>
  <si>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</si>
  <si>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</si>
  <si>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</si>
  <si>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</si>
  <si>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</si>
  <si>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</si>
  <si>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</si>
  <si>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</si>
  <si>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</si>
  <si>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</si>
  <si>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</si>
  <si>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</si>
  <si>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</si>
  <si>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</si>
  <si>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</si>
  <si>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</si>
  <si>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</si>
  <si>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</si>
  <si>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</si>
  <si>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</si>
  <si>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</si>
  <si>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</si>
  <si>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</si>
  <si>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</si>
  <si>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</si>
  <si>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</si>
  <si>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</si>
  <si>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</si>
  <si>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</si>
  <si>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</si>
  <si>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</si>
  <si>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</si>
  <si>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</si>
  <si>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</si>
  <si>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</si>
  <si>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</si>
  <si>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</si>
  <si>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</si>
  <si>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</si>
  <si>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</si>
  <si>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</si>
  <si>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</si>
  <si>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</si>
  <si>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</si>
  <si>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</si>
  <si>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</si>
  <si>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</si>
  <si>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</si>
  <si>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</si>
  <si>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</si>
  <si>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</si>
  <si>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</si>
  <si>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</si>
  <si>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</si>
  <si>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</si>
  <si>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</si>
  <si>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</si>
  <si>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</si>
  <si>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</si>
  <si>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</si>
  <si>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</si>
  <si>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</si>
  <si>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</si>
  <si>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</si>
  <si>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</si>
  <si>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</si>
  <si>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</si>
  <si>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</si>
  <si>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</si>
  <si>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</si>
  <si>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</si>
  <si>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</si>
  <si>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</si>
  <si>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</si>
  <si>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</si>
  <si>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</si>
  <si>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</si>
  <si>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</si>
  <si>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</si>
  <si>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</si>
  <si>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</si>
  <si>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</si>
  <si>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</si>
  <si>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</si>
  <si>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</si>
  <si>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</si>
  <si>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工業用水道</t>
    <phoneticPr fontId="5"/>
  </si>
  <si>
    <t>被保険者数(人)</t>
  </si>
  <si>
    <t>　積立金</t>
    <phoneticPr fontId="5"/>
  </si>
  <si>
    <t>地方債</t>
  </si>
  <si>
    <t>交通</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</si>
  <si>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</si>
  <si>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</si>
  <si>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</si>
  <si>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</si>
  <si>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</si>
  <si>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</si>
  <si>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</si>
  <si>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</si>
  <si>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</si>
  <si>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</si>
  <si>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</si>
  <si>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</si>
  <si>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</si>
  <si>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</si>
  <si>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</si>
  <si>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</si>
  <si>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</si>
  <si>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</si>
  <si>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</si>
  <si>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</si>
  <si>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</si>
  <si>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</si>
  <si>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</si>
  <si>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</si>
  <si>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</si>
  <si>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沖縄県那覇市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</si>
  <si>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</si>
  <si>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</si>
  <si>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</si>
  <si>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</si>
  <si>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</si>
  <si>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</si>
  <si>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</si>
  <si>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</si>
  <si>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</si>
  <si>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</si>
  <si>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</si>
  <si>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</si>
  <si>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</si>
  <si>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</si>
  <si>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</si>
  <si>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</si>
  <si>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</si>
  <si>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</si>
  <si>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</si>
  <si>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</si>
  <si>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土地区画整理事業特別会計</t>
    <phoneticPr fontId="5"/>
  </si>
  <si>
    <t>市街地再開発事業特別会計</t>
    <phoneticPr fontId="5"/>
  </si>
  <si>
    <t>病院事業債管理特別会計</t>
    <phoneticPr fontId="5"/>
  </si>
  <si>
    <t>-</t>
    <phoneticPr fontId="5"/>
  </si>
  <si>
    <t>母子父子寡婦福祉資金貸付事業特別会計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</si>
  <si>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</si>
  <si>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</si>
  <si>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</si>
  <si>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</si>
  <si>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</si>
  <si>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</si>
  <si>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</si>
  <si>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</si>
  <si>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</si>
  <si>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</si>
  <si>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</si>
  <si>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</si>
  <si>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</si>
  <si>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</si>
  <si>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</si>
  <si>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</si>
  <si>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</si>
  <si>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水道事業会計</t>
    <phoneticPr fontId="5"/>
  </si>
  <si>
    <t>法適用企業</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</si>
  <si>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</si>
  <si>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</si>
  <si>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</si>
  <si>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</si>
  <si>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</si>
  <si>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</si>
  <si>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</si>
  <si>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</si>
  <si>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</si>
  <si>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</si>
  <si>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</si>
  <si>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</si>
  <si>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</si>
  <si>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</si>
  <si>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</si>
  <si>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</si>
  <si>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</si>
  <si>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</si>
  <si>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</si>
  <si>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</si>
  <si>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</si>
  <si>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</si>
  <si>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</si>
  <si>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</si>
  <si>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</si>
  <si>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</si>
  <si>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</si>
  <si>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</si>
  <si>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</si>
  <si>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</si>
  <si>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</si>
  <si>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</si>
  <si>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</si>
  <si>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</si>
  <si>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</si>
  <si>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</si>
  <si>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</si>
  <si>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</si>
  <si>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</si>
  <si>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</si>
  <si>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</si>
  <si>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</si>
  <si>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</si>
  <si>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</si>
  <si>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</si>
  <si>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</si>
  <si>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</si>
  <si>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</si>
  <si>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</si>
  <si>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</si>
  <si>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</si>
  <si>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</si>
  <si>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</si>
  <si>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</si>
  <si>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</si>
  <si>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</si>
  <si>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</si>
  <si>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</si>
  <si>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</si>
  <si>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</si>
  <si>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</si>
  <si>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</si>
  <si>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介護保険事業特別会計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</si>
  <si>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</si>
  <si>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</si>
  <si>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国民健康保険事業特別会計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</si>
  <si>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</si>
  <si>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</si>
  <si>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</si>
  <si>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</si>
  <si>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</si>
  <si>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</si>
  <si>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</si>
  <si>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</si>
  <si>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</si>
  <si>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</si>
  <si>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</si>
  <si>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</si>
  <si>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</si>
  <si>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</si>
  <si>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</si>
  <si>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</si>
  <si>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</si>
  <si>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</si>
  <si>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</si>
  <si>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</si>
  <si>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</si>
  <si>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</si>
  <si>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</si>
  <si>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</si>
  <si>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</si>
  <si>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</si>
  <si>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</si>
  <si>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</si>
  <si>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</si>
  <si>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</si>
  <si>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</si>
  <si>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</si>
  <si>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</si>
  <si>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</si>
  <si>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</si>
  <si>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</si>
  <si>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</si>
  <si>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</si>
  <si>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</si>
  <si>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</si>
  <si>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</si>
  <si>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</si>
  <si>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</si>
  <si>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</si>
  <si>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</si>
  <si>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</si>
  <si>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</si>
  <si>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</si>
  <si>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</si>
  <si>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</si>
  <si>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</si>
  <si>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</si>
  <si>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</si>
  <si>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</si>
  <si>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</si>
  <si>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</si>
  <si>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</si>
  <si>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</si>
  <si>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</si>
  <si>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</si>
  <si>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</si>
  <si>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</si>
  <si>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</si>
  <si>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</si>
  <si>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</si>
  <si>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</si>
  <si>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</si>
  <si>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</si>
  <si>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</si>
  <si>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</si>
  <si>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</si>
  <si>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</si>
  <si>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</si>
  <si>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</si>
  <si>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</si>
  <si>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</si>
  <si>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</si>
  <si>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</si>
  <si>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</si>
  <si>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</si>
  <si>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</si>
  <si>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</si>
  <si>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</si>
  <si>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1.14</t>
  </si>
  <si>
    <t>▲ 1.20</t>
  </si>
  <si>
    <t>水道事業会計</t>
  </si>
  <si>
    <t>一般会計</t>
  </si>
  <si>
    <t>下水道事業会計</t>
  </si>
  <si>
    <t>介護保険事業特別会計</t>
  </si>
  <si>
    <t>国民健康保険事業特別会計</t>
  </si>
  <si>
    <t>後期高齢者医療特別会計</t>
  </si>
  <si>
    <t>土地区画整理事業特別会計</t>
  </si>
  <si>
    <t>母子父子寡婦福祉資金貸付事業特別会計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</si>
  <si>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</si>
  <si>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</si>
  <si>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</si>
  <si>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</si>
  <si>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</si>
  <si>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</si>
  <si>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</si>
  <si>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</si>
  <si>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t>
    <phoneticPr fontId="2"/>
  </si>
  <si>
    <t>沖縄県市町村自治会館管理組合</t>
    <rPh sb="0" eb="3">
      <t>オキナワケン</t>
    </rPh>
    <rPh sb="3" eb="6">
      <t>シチョウソン</t>
    </rPh>
    <rPh sb="6" eb="8">
      <t>ジチ</t>
    </rPh>
    <rPh sb="8" eb="9">
      <t>カイ</t>
    </rPh>
    <rPh sb="9" eb="10">
      <t>カン</t>
    </rPh>
    <rPh sb="10" eb="12">
      <t>カンリ</t>
    </rPh>
    <rPh sb="12" eb="14">
      <t>クミアイ</t>
    </rPh>
    <phoneticPr fontId="12"/>
  </si>
  <si>
    <t>南部広域市町村圏事務組合（一般会計）</t>
    <rPh sb="0" eb="2">
      <t>ナンブ</t>
    </rPh>
    <rPh sb="2" eb="4">
      <t>コウイキ</t>
    </rPh>
    <rPh sb="4" eb="7">
      <t>シチョウソン</t>
    </rPh>
    <rPh sb="7" eb="8">
      <t>ケン</t>
    </rPh>
    <rPh sb="8" eb="10">
      <t>ジム</t>
    </rPh>
    <rPh sb="10" eb="12">
      <t>クミアイ</t>
    </rPh>
    <rPh sb="13" eb="15">
      <t>イッパン</t>
    </rPh>
    <rPh sb="15" eb="17">
      <t>カイケイ</t>
    </rPh>
    <phoneticPr fontId="12"/>
  </si>
  <si>
    <t>南部広域市町村圏事務組合（ふるさと市町村圏基金特別会計）</t>
    <rPh sb="0" eb="2">
      <t>ナンブ</t>
    </rPh>
    <rPh sb="2" eb="4">
      <t>コウイキ</t>
    </rPh>
    <rPh sb="4" eb="7">
      <t>シチョウソン</t>
    </rPh>
    <rPh sb="7" eb="8">
      <t>ケン</t>
    </rPh>
    <rPh sb="8" eb="10">
      <t>ジム</t>
    </rPh>
    <rPh sb="10" eb="12">
      <t>クミアイ</t>
    </rPh>
    <rPh sb="17" eb="20">
      <t>シチョウソン</t>
    </rPh>
    <rPh sb="20" eb="21">
      <t>ケン</t>
    </rPh>
    <rPh sb="21" eb="23">
      <t>キキン</t>
    </rPh>
    <rPh sb="23" eb="25">
      <t>トクベツ</t>
    </rPh>
    <rPh sb="25" eb="27">
      <t>カイケイ</t>
    </rPh>
    <phoneticPr fontId="12"/>
  </si>
  <si>
    <t>南部広域市町村圏事務組合（いなんせ斎苑特別会計）</t>
    <rPh sb="0" eb="2">
      <t>ナンブ</t>
    </rPh>
    <rPh sb="2" eb="4">
      <t>コウイキ</t>
    </rPh>
    <rPh sb="4" eb="7">
      <t>シチョウソン</t>
    </rPh>
    <rPh sb="7" eb="8">
      <t>ケン</t>
    </rPh>
    <rPh sb="8" eb="10">
      <t>ジム</t>
    </rPh>
    <rPh sb="10" eb="12">
      <t>クミアイ</t>
    </rPh>
    <rPh sb="17" eb="18">
      <t>サイ</t>
    </rPh>
    <rPh sb="18" eb="19">
      <t>エン</t>
    </rPh>
    <rPh sb="19" eb="21">
      <t>トクベツ</t>
    </rPh>
    <rPh sb="21" eb="23">
      <t>カイケイ</t>
    </rPh>
    <phoneticPr fontId="12"/>
  </si>
  <si>
    <t>南部広域市町村圏事務組合（南斎場特別会計）</t>
    <rPh sb="0" eb="2">
      <t>ナンブ</t>
    </rPh>
    <rPh sb="2" eb="4">
      <t>コウイキ</t>
    </rPh>
    <rPh sb="4" eb="7">
      <t>シチョウソン</t>
    </rPh>
    <rPh sb="7" eb="8">
      <t>ケン</t>
    </rPh>
    <rPh sb="8" eb="10">
      <t>ジム</t>
    </rPh>
    <rPh sb="10" eb="12">
      <t>クミアイ</t>
    </rPh>
    <rPh sb="13" eb="14">
      <t>ミナミ</t>
    </rPh>
    <rPh sb="14" eb="16">
      <t>サイジョウ</t>
    </rPh>
    <rPh sb="16" eb="18">
      <t>トクベツ</t>
    </rPh>
    <rPh sb="18" eb="20">
      <t>カイケイ</t>
    </rPh>
    <phoneticPr fontId="12"/>
  </si>
  <si>
    <t>那覇市・南風原町環境施設組合</t>
    <rPh sb="0" eb="3">
      <t>ナハシ</t>
    </rPh>
    <rPh sb="4" eb="7">
      <t>ハエバル</t>
    </rPh>
    <rPh sb="7" eb="8">
      <t>チョウ</t>
    </rPh>
    <rPh sb="8" eb="10">
      <t>カンキョウ</t>
    </rPh>
    <rPh sb="10" eb="12">
      <t>シセツ</t>
    </rPh>
    <rPh sb="12" eb="14">
      <t>クミアイ</t>
    </rPh>
    <phoneticPr fontId="12"/>
  </si>
  <si>
    <t>那覇港管理組合（一般会計）</t>
    <rPh sb="0" eb="3">
      <t>ナハコウ</t>
    </rPh>
    <rPh sb="3" eb="5">
      <t>カンリ</t>
    </rPh>
    <rPh sb="5" eb="7">
      <t>クミアイ</t>
    </rPh>
    <rPh sb="8" eb="10">
      <t>イッパン</t>
    </rPh>
    <rPh sb="10" eb="12">
      <t>カイケイ</t>
    </rPh>
    <phoneticPr fontId="12"/>
  </si>
  <si>
    <t>那覇港管理組合（特別会計）</t>
    <rPh sb="0" eb="3">
      <t>ナハコウ</t>
    </rPh>
    <rPh sb="3" eb="5">
      <t>カンリ</t>
    </rPh>
    <rPh sb="5" eb="7">
      <t>クミアイ</t>
    </rPh>
    <rPh sb="8" eb="10">
      <t>トクベツ</t>
    </rPh>
    <rPh sb="10" eb="12">
      <t>カイケイ</t>
    </rPh>
    <phoneticPr fontId="12"/>
  </si>
  <si>
    <t>沖縄県後期高齢者医療広域連合（一般会計）</t>
    <rPh sb="0" eb="3">
      <t>オキナワケン</t>
    </rPh>
    <rPh sb="3" eb="5">
      <t>コウキ</t>
    </rPh>
    <rPh sb="5" eb="8">
      <t>コウレイシャ</t>
    </rPh>
    <rPh sb="8" eb="10">
      <t>イリョウ</t>
    </rPh>
    <rPh sb="10" eb="12">
      <t>コウイキ</t>
    </rPh>
    <rPh sb="12" eb="14">
      <t>レンゴウ</t>
    </rPh>
    <rPh sb="15" eb="17">
      <t>イッパン</t>
    </rPh>
    <rPh sb="17" eb="19">
      <t>カイケイ</t>
    </rPh>
    <phoneticPr fontId="12"/>
  </si>
  <si>
    <t>沖縄県後期高齢者医療広域連合（特別会計）</t>
    <rPh sb="0" eb="3">
      <t>オキナワケン</t>
    </rPh>
    <rPh sb="3" eb="5">
      <t>コウキ</t>
    </rPh>
    <rPh sb="5" eb="8">
      <t>コウレイシャ</t>
    </rPh>
    <rPh sb="8" eb="10">
      <t>イリョウ</t>
    </rPh>
    <rPh sb="10" eb="12">
      <t>コウイキ</t>
    </rPh>
    <rPh sb="12" eb="14">
      <t>レンゴウ</t>
    </rPh>
    <rPh sb="15" eb="17">
      <t>トクベツ</t>
    </rPh>
    <rPh sb="17" eb="19">
      <t>カイケイ</t>
    </rPh>
    <phoneticPr fontId="12"/>
  </si>
  <si>
    <t>泊ふ頭開発株式会社</t>
    <rPh sb="0" eb="1">
      <t>ト</t>
    </rPh>
    <rPh sb="2" eb="3">
      <t>アタマ</t>
    </rPh>
    <rPh sb="3" eb="5">
      <t>カイハツ</t>
    </rPh>
    <rPh sb="5" eb="7">
      <t>カブシキ</t>
    </rPh>
    <rPh sb="7" eb="9">
      <t>カイシャ</t>
    </rPh>
    <phoneticPr fontId="12"/>
  </si>
  <si>
    <t>那覇市土地開発公社</t>
    <rPh sb="0" eb="3">
      <t>ナハシ</t>
    </rPh>
    <rPh sb="3" eb="5">
      <t>トチ</t>
    </rPh>
    <rPh sb="5" eb="7">
      <t>カイハツ</t>
    </rPh>
    <rPh sb="7" eb="9">
      <t>コウシャ</t>
    </rPh>
    <phoneticPr fontId="12"/>
  </si>
  <si>
    <t>地方独立行政法人那覇市立病院</t>
    <rPh sb="0" eb="2">
      <t>チホウ</t>
    </rPh>
    <rPh sb="2" eb="4">
      <t>ドクリツ</t>
    </rPh>
    <rPh sb="4" eb="6">
      <t>ギョウセイ</t>
    </rPh>
    <rPh sb="6" eb="8">
      <t>ホウジン</t>
    </rPh>
    <rPh sb="8" eb="12">
      <t>ナハシリツ</t>
    </rPh>
    <rPh sb="12" eb="14">
      <t>ビョウイン</t>
    </rPh>
    <phoneticPr fontId="12"/>
  </si>
  <si>
    <t>沖縄都市モノレール株式会社</t>
    <rPh sb="0" eb="2">
      <t>オキナワ</t>
    </rPh>
    <rPh sb="2" eb="4">
      <t>トシ</t>
    </rPh>
    <rPh sb="9" eb="13">
      <t>カブシキガイシャ</t>
    </rPh>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</si>
  <si>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</si>
  <si>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</si>
  <si>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有形固定資産減価償却率は類似団体平均に比べ低いが、将来負担比率は高い数値となっている。公共施設の老朽化が進み、施設更新となった場合、財源確保で地方債を活用することになるが、そうなると将来負担比率の上昇が予想される。今後も２つの比率のバランスに注視する必要がある。</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</si>
  <si>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</si>
  <si>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</si>
  <si>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</si>
  <si>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</si>
  <si>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</si>
  <si>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</si>
  <si>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xml:space="preserve"> 標準財政規模の増および元利償還金の微減により、実質公債費比率が1.0ポイント減少している。将来負担比率については那覇文化芸術劇場なはーと、市立病院の建替事業等により地方債残高増となったが、充当可能財源等である基金残高の増加により12.6ポイント改善している。
　将来負担比率、実質公債費比率どちらも類似団体平均よりも高い数値となっているため、財政余力が小さくならないよう、地方債を財源とする事業については、今後も精査していく必要がある。</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</si>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</sst>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9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78" fontId="20" fillId="0" borderId="84" xfId="11" applyNumberFormat="1" applyFon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40"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pplyAlignment="1">
      <alignment vertical="center"/>
    </xf>
    <xf numFmtId="0" fontId="24" fillId="0" borderId="0" xfId="11" applyFont="1" applyBorder="1" applyAlignment="1">
      <alignment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C8B8920E-0EB3-4A00-B31A-03E3D7356292}"/>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48088</c:v>
                </c:pt>
                <c:pt idx="1">
                  <c:v>46457</c:v>
                </c:pt>
                <c:pt idx="2">
                  <c:v>51849</c:v>
                </c:pt>
                <c:pt idx="3">
                  <c:v>52191</c:v>
                </c:pt>
                <c:pt idx="4">
                  <c:v>48105</c:v>
                </c:pt>
              </c:numCache>
            </c:numRef>
          </c:val>
          <c:smooth val="0"/>
          <c:extLst>
            <c:ext xmlns:c16="http://schemas.microsoft.com/office/drawing/2014/chart" uri="{C3380CC4-5D6E-409C-BE32-E72D297353CC}">
              <c16:uniqueId val="{00000000-2F03-4437-9459-32F7BB5E65B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66915</c:v>
                </c:pt>
                <c:pt idx="1">
                  <c:v>54685</c:v>
                </c:pt>
                <c:pt idx="2">
                  <c:v>67428</c:v>
                </c:pt>
                <c:pt idx="3">
                  <c:v>72052</c:v>
                </c:pt>
                <c:pt idx="4">
                  <c:v>58689</c:v>
                </c:pt>
              </c:numCache>
            </c:numRef>
          </c:val>
          <c:smooth val="0"/>
          <c:extLst>
            <c:ext xmlns:c16="http://schemas.microsoft.com/office/drawing/2014/chart" uri="{C3380CC4-5D6E-409C-BE32-E72D297353CC}">
              <c16:uniqueId val="{00000001-2F03-4437-9459-32F7BB5E65B6}"/>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6.34</c:v>
                </c:pt>
                <c:pt idx="1">
                  <c:v>6.49</c:v>
                </c:pt>
                <c:pt idx="2">
                  <c:v>5.34</c:v>
                </c:pt>
                <c:pt idx="3">
                  <c:v>11.3</c:v>
                </c:pt>
                <c:pt idx="4">
                  <c:v>8.74</c:v>
                </c:pt>
              </c:numCache>
            </c:numRef>
          </c:val>
          <c:extLst>
            <c:ext xmlns:c16="http://schemas.microsoft.com/office/drawing/2014/chart" uri="{C3380CC4-5D6E-409C-BE32-E72D297353CC}">
              <c16:uniqueId val="{00000000-9A89-4B95-8A72-F46A3D7BD9D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9.27</c:v>
                </c:pt>
                <c:pt idx="1">
                  <c:v>7.88</c:v>
                </c:pt>
                <c:pt idx="2">
                  <c:v>7.66</c:v>
                </c:pt>
                <c:pt idx="3">
                  <c:v>4.34</c:v>
                </c:pt>
                <c:pt idx="4">
                  <c:v>8.77</c:v>
                </c:pt>
              </c:numCache>
            </c:numRef>
          </c:val>
          <c:extLst>
            <c:ext xmlns:c16="http://schemas.microsoft.com/office/drawing/2014/chart" uri="{C3380CC4-5D6E-409C-BE32-E72D297353CC}">
              <c16:uniqueId val="{00000001-9A89-4B95-8A72-F46A3D7BD9D9}"/>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0.83</c:v>
                </c:pt>
                <c:pt idx="1">
                  <c:v>-1.1399999999999999</c:v>
                </c:pt>
                <c:pt idx="2">
                  <c:v>-1.2</c:v>
                </c:pt>
                <c:pt idx="3">
                  <c:v>3</c:v>
                </c:pt>
                <c:pt idx="4">
                  <c:v>4.2</c:v>
                </c:pt>
              </c:numCache>
            </c:numRef>
          </c:val>
          <c:smooth val="0"/>
          <c:extLst>
            <c:ext xmlns:c16="http://schemas.microsoft.com/office/drawing/2014/chart" uri="{C3380CC4-5D6E-409C-BE32-E72D297353CC}">
              <c16:uniqueId val="{00000002-9A89-4B95-8A72-F46A3D7BD9D9}"/>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AF56-4E0B-9704-EA3B1F25914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F56-4E0B-9704-EA3B1F259141}"/>
            </c:ext>
          </c:extLst>
        </c:ser>
        <c:ser>
          <c:idx val="2"/>
          <c:order val="2"/>
          <c:tx>
            <c:strRef>
              <c:f>データシート!$A$29</c:f>
              <c:strCache>
                <c:ptCount val="1"/>
                <c:pt idx="0">
                  <c:v>母子父子寡婦福祉資金貸付事業特別会計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AF56-4E0B-9704-EA3B1F259141}"/>
            </c:ext>
          </c:extLst>
        </c:ser>
        <c:ser>
          <c:idx val="3"/>
          <c:order val="3"/>
          <c:tx>
            <c:strRef>
              <c:f>データシート!$A$30</c:f>
              <c:strCache>
                <c:ptCount val="1"/>
                <c:pt idx="0">
                  <c:v>土地区画整理事業特別会計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0.02</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AF56-4E0B-9704-EA3B1F259141}"/>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0.03</c:v>
                </c:pt>
                <c:pt idx="2">
                  <c:v>#N/A</c:v>
                </c:pt>
                <c:pt idx="3">
                  <c:v>0.03</c:v>
                </c:pt>
                <c:pt idx="4">
                  <c:v>#N/A</c:v>
                </c:pt>
                <c:pt idx="5">
                  <c:v>0.02</c:v>
                </c:pt>
                <c:pt idx="6">
                  <c:v>#N/A</c:v>
                </c:pt>
                <c:pt idx="7">
                  <c:v>0.02</c:v>
                </c:pt>
                <c:pt idx="8">
                  <c:v>#N/A</c:v>
                </c:pt>
                <c:pt idx="9">
                  <c:v>0.02</c:v>
                </c:pt>
              </c:numCache>
            </c:numRef>
          </c:val>
          <c:extLst>
            <c:ext xmlns:c16="http://schemas.microsoft.com/office/drawing/2014/chart" uri="{C3380CC4-5D6E-409C-BE32-E72D297353CC}">
              <c16:uniqueId val="{00000004-AF56-4E0B-9704-EA3B1F259141}"/>
            </c:ext>
          </c:extLst>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1.02</c:v>
                </c:pt>
                <c:pt idx="2">
                  <c:v>#N/A</c:v>
                </c:pt>
                <c:pt idx="3">
                  <c:v>0.42</c:v>
                </c:pt>
                <c:pt idx="4">
                  <c:v>#N/A</c:v>
                </c:pt>
                <c:pt idx="5">
                  <c:v>0.71</c:v>
                </c:pt>
                <c:pt idx="6">
                  <c:v>#N/A</c:v>
                </c:pt>
                <c:pt idx="7">
                  <c:v>7.0000000000000007E-2</c:v>
                </c:pt>
                <c:pt idx="8">
                  <c:v>#N/A</c:v>
                </c:pt>
                <c:pt idx="9">
                  <c:v>0.08</c:v>
                </c:pt>
              </c:numCache>
            </c:numRef>
          </c:val>
          <c:extLst>
            <c:ext xmlns:c16="http://schemas.microsoft.com/office/drawing/2014/chart" uri="{C3380CC4-5D6E-409C-BE32-E72D297353CC}">
              <c16:uniqueId val="{00000005-AF56-4E0B-9704-EA3B1F259141}"/>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1.02</c:v>
                </c:pt>
                <c:pt idx="2">
                  <c:v>#N/A</c:v>
                </c:pt>
                <c:pt idx="3">
                  <c:v>1.31</c:v>
                </c:pt>
                <c:pt idx="4">
                  <c:v>#N/A</c:v>
                </c:pt>
                <c:pt idx="5">
                  <c:v>0.97</c:v>
                </c:pt>
                <c:pt idx="6">
                  <c:v>#N/A</c:v>
                </c:pt>
                <c:pt idx="7">
                  <c:v>1.61</c:v>
                </c:pt>
                <c:pt idx="8">
                  <c:v>#N/A</c:v>
                </c:pt>
                <c:pt idx="9">
                  <c:v>1.48</c:v>
                </c:pt>
              </c:numCache>
            </c:numRef>
          </c:val>
          <c:extLst>
            <c:ext xmlns:c16="http://schemas.microsoft.com/office/drawing/2014/chart" uri="{C3380CC4-5D6E-409C-BE32-E72D297353CC}">
              <c16:uniqueId val="{00000006-AF56-4E0B-9704-EA3B1F259141}"/>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5</c:v>
                </c:pt>
                <c:pt idx="2">
                  <c:v>#N/A</c:v>
                </c:pt>
                <c:pt idx="3">
                  <c:v>5.51</c:v>
                </c:pt>
                <c:pt idx="4">
                  <c:v>#N/A</c:v>
                </c:pt>
                <c:pt idx="5">
                  <c:v>6.25</c:v>
                </c:pt>
                <c:pt idx="6">
                  <c:v>#N/A</c:v>
                </c:pt>
                <c:pt idx="7">
                  <c:v>6.31</c:v>
                </c:pt>
                <c:pt idx="8">
                  <c:v>#N/A</c:v>
                </c:pt>
                <c:pt idx="9">
                  <c:v>6.11</c:v>
                </c:pt>
              </c:numCache>
            </c:numRef>
          </c:val>
          <c:extLst>
            <c:ext xmlns:c16="http://schemas.microsoft.com/office/drawing/2014/chart" uri="{C3380CC4-5D6E-409C-BE32-E72D297353CC}">
              <c16:uniqueId val="{00000007-AF56-4E0B-9704-EA3B1F259141}"/>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6.31</c:v>
                </c:pt>
                <c:pt idx="2">
                  <c:v>#N/A</c:v>
                </c:pt>
                <c:pt idx="3">
                  <c:v>6.48</c:v>
                </c:pt>
                <c:pt idx="4">
                  <c:v>#N/A</c:v>
                </c:pt>
                <c:pt idx="5">
                  <c:v>5.33</c:v>
                </c:pt>
                <c:pt idx="6">
                  <c:v>#N/A</c:v>
                </c:pt>
                <c:pt idx="7">
                  <c:v>11.29</c:v>
                </c:pt>
                <c:pt idx="8">
                  <c:v>#N/A</c:v>
                </c:pt>
                <c:pt idx="9">
                  <c:v>8.73</c:v>
                </c:pt>
              </c:numCache>
            </c:numRef>
          </c:val>
          <c:extLst>
            <c:ext xmlns:c16="http://schemas.microsoft.com/office/drawing/2014/chart" uri="{C3380CC4-5D6E-409C-BE32-E72D297353CC}">
              <c16:uniqueId val="{00000008-AF56-4E0B-9704-EA3B1F259141}"/>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16.559999999999999</c:v>
                </c:pt>
                <c:pt idx="2">
                  <c:v>#N/A</c:v>
                </c:pt>
                <c:pt idx="3">
                  <c:v>17.34</c:v>
                </c:pt>
                <c:pt idx="4">
                  <c:v>#N/A</c:v>
                </c:pt>
                <c:pt idx="5">
                  <c:v>17.760000000000002</c:v>
                </c:pt>
                <c:pt idx="6">
                  <c:v>#N/A</c:v>
                </c:pt>
                <c:pt idx="7">
                  <c:v>16.48</c:v>
                </c:pt>
                <c:pt idx="8">
                  <c:v>#N/A</c:v>
                </c:pt>
                <c:pt idx="9">
                  <c:v>13.36</c:v>
                </c:pt>
              </c:numCache>
            </c:numRef>
          </c:val>
          <c:extLst>
            <c:ext xmlns:c16="http://schemas.microsoft.com/office/drawing/2014/chart" uri="{C3380CC4-5D6E-409C-BE32-E72D297353CC}">
              <c16:uniqueId val="{00000009-AF56-4E0B-9704-EA3B1F259141}"/>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7712</c:v>
                </c:pt>
                <c:pt idx="5">
                  <c:v>7760</c:v>
                </c:pt>
                <c:pt idx="8">
                  <c:v>7758</c:v>
                </c:pt>
                <c:pt idx="11">
                  <c:v>7321</c:v>
                </c:pt>
                <c:pt idx="14">
                  <c:v>7517</c:v>
                </c:pt>
              </c:numCache>
            </c:numRef>
          </c:val>
          <c:extLst>
            <c:ext xmlns:c16="http://schemas.microsoft.com/office/drawing/2014/chart" uri="{C3380CC4-5D6E-409C-BE32-E72D297353CC}">
              <c16:uniqueId val="{00000000-2A39-4E98-A904-A6FB0324F37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2</c:v>
                </c:pt>
                <c:pt idx="3">
                  <c:v>0</c:v>
                </c:pt>
                <c:pt idx="6">
                  <c:v>0</c:v>
                </c:pt>
                <c:pt idx="9">
                  <c:v>0</c:v>
                </c:pt>
                <c:pt idx="12">
                  <c:v>0</c:v>
                </c:pt>
              </c:numCache>
            </c:numRef>
          </c:val>
          <c:extLst>
            <c:ext xmlns:c16="http://schemas.microsoft.com/office/drawing/2014/chart" uri="{C3380CC4-5D6E-409C-BE32-E72D297353CC}">
              <c16:uniqueId val="{00000001-2A39-4E98-A904-A6FB0324F37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295</c:v>
                </c:pt>
                <c:pt idx="3">
                  <c:v>263</c:v>
                </c:pt>
                <c:pt idx="6">
                  <c:v>238</c:v>
                </c:pt>
                <c:pt idx="9">
                  <c:v>211</c:v>
                </c:pt>
                <c:pt idx="12">
                  <c:v>182</c:v>
                </c:pt>
              </c:numCache>
            </c:numRef>
          </c:val>
          <c:extLst>
            <c:ext xmlns:c16="http://schemas.microsoft.com/office/drawing/2014/chart" uri="{C3380CC4-5D6E-409C-BE32-E72D297353CC}">
              <c16:uniqueId val="{00000002-2A39-4E98-A904-A6FB0324F37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883</c:v>
                </c:pt>
                <c:pt idx="3">
                  <c:v>850</c:v>
                </c:pt>
                <c:pt idx="6">
                  <c:v>697</c:v>
                </c:pt>
                <c:pt idx="9">
                  <c:v>376</c:v>
                </c:pt>
                <c:pt idx="12">
                  <c:v>279</c:v>
                </c:pt>
              </c:numCache>
            </c:numRef>
          </c:val>
          <c:extLst>
            <c:ext xmlns:c16="http://schemas.microsoft.com/office/drawing/2014/chart" uri="{C3380CC4-5D6E-409C-BE32-E72D297353CC}">
              <c16:uniqueId val="{00000003-2A39-4E98-A904-A6FB0324F37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739</c:v>
                </c:pt>
                <c:pt idx="3">
                  <c:v>730</c:v>
                </c:pt>
                <c:pt idx="6">
                  <c:v>651</c:v>
                </c:pt>
                <c:pt idx="9">
                  <c:v>595</c:v>
                </c:pt>
                <c:pt idx="12">
                  <c:v>610</c:v>
                </c:pt>
              </c:numCache>
            </c:numRef>
          </c:val>
          <c:extLst>
            <c:ext xmlns:c16="http://schemas.microsoft.com/office/drawing/2014/chart" uri="{C3380CC4-5D6E-409C-BE32-E72D297353CC}">
              <c16:uniqueId val="{00000004-2A39-4E98-A904-A6FB0324F37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A39-4E98-A904-A6FB0324F37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2A39-4E98-A904-A6FB0324F37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12814</c:v>
                </c:pt>
                <c:pt idx="3">
                  <c:v>12636</c:v>
                </c:pt>
                <c:pt idx="6">
                  <c:v>12062</c:v>
                </c:pt>
                <c:pt idx="9">
                  <c:v>11787</c:v>
                </c:pt>
                <c:pt idx="12">
                  <c:v>11624</c:v>
                </c:pt>
              </c:numCache>
            </c:numRef>
          </c:val>
          <c:extLst>
            <c:ext xmlns:c16="http://schemas.microsoft.com/office/drawing/2014/chart" uri="{C3380CC4-5D6E-409C-BE32-E72D297353CC}">
              <c16:uniqueId val="{00000007-2A39-4E98-A904-A6FB0324F37F}"/>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7021</c:v>
                </c:pt>
                <c:pt idx="2">
                  <c:v>#N/A</c:v>
                </c:pt>
                <c:pt idx="3">
                  <c:v>#N/A</c:v>
                </c:pt>
                <c:pt idx="4">
                  <c:v>6719</c:v>
                </c:pt>
                <c:pt idx="5">
                  <c:v>#N/A</c:v>
                </c:pt>
                <c:pt idx="6">
                  <c:v>#N/A</c:v>
                </c:pt>
                <c:pt idx="7">
                  <c:v>5890</c:v>
                </c:pt>
                <c:pt idx="8">
                  <c:v>#N/A</c:v>
                </c:pt>
                <c:pt idx="9">
                  <c:v>#N/A</c:v>
                </c:pt>
                <c:pt idx="10">
                  <c:v>5648</c:v>
                </c:pt>
                <c:pt idx="11">
                  <c:v>#N/A</c:v>
                </c:pt>
                <c:pt idx="12">
                  <c:v>#N/A</c:v>
                </c:pt>
                <c:pt idx="13">
                  <c:v>5178</c:v>
                </c:pt>
                <c:pt idx="14">
                  <c:v>#N/A</c:v>
                </c:pt>
              </c:numCache>
            </c:numRef>
          </c:val>
          <c:smooth val="0"/>
          <c:extLst>
            <c:ext xmlns:c16="http://schemas.microsoft.com/office/drawing/2014/chart" uri="{C3380CC4-5D6E-409C-BE32-E72D297353CC}">
              <c16:uniqueId val="{00000008-2A39-4E98-A904-A6FB0324F37F}"/>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77871</c:v>
                </c:pt>
                <c:pt idx="5">
                  <c:v>78441</c:v>
                </c:pt>
                <c:pt idx="8">
                  <c:v>79149</c:v>
                </c:pt>
                <c:pt idx="11">
                  <c:v>81430</c:v>
                </c:pt>
                <c:pt idx="14">
                  <c:v>82302</c:v>
                </c:pt>
              </c:numCache>
            </c:numRef>
          </c:val>
          <c:extLst>
            <c:ext xmlns:c16="http://schemas.microsoft.com/office/drawing/2014/chart" uri="{C3380CC4-5D6E-409C-BE32-E72D297353CC}">
              <c16:uniqueId val="{00000000-7626-445F-ADD1-EC73678AE8D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20383</c:v>
                </c:pt>
                <c:pt idx="5">
                  <c:v>19998</c:v>
                </c:pt>
                <c:pt idx="8">
                  <c:v>19785</c:v>
                </c:pt>
                <c:pt idx="11">
                  <c:v>19613</c:v>
                </c:pt>
                <c:pt idx="14">
                  <c:v>19893</c:v>
                </c:pt>
              </c:numCache>
            </c:numRef>
          </c:val>
          <c:extLst>
            <c:ext xmlns:c16="http://schemas.microsoft.com/office/drawing/2014/chart" uri="{C3380CC4-5D6E-409C-BE32-E72D297353CC}">
              <c16:uniqueId val="{00000001-7626-445F-ADD1-EC73678AE8D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19690</c:v>
                </c:pt>
                <c:pt idx="5">
                  <c:v>18158</c:v>
                </c:pt>
                <c:pt idx="8">
                  <c:v>21021</c:v>
                </c:pt>
                <c:pt idx="11">
                  <c:v>18871</c:v>
                </c:pt>
                <c:pt idx="14">
                  <c:v>24551</c:v>
                </c:pt>
              </c:numCache>
            </c:numRef>
          </c:val>
          <c:extLst>
            <c:ext xmlns:c16="http://schemas.microsoft.com/office/drawing/2014/chart" uri="{C3380CC4-5D6E-409C-BE32-E72D297353CC}">
              <c16:uniqueId val="{00000002-7626-445F-ADD1-EC73678AE8D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626-445F-ADD1-EC73678AE8D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626-445F-ADD1-EC73678AE8D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6</c:v>
                </c:pt>
                <c:pt idx="3">
                  <c:v>3</c:v>
                </c:pt>
                <c:pt idx="6">
                  <c:v>3</c:v>
                </c:pt>
                <c:pt idx="9">
                  <c:v>2</c:v>
                </c:pt>
                <c:pt idx="12">
                  <c:v>0</c:v>
                </c:pt>
              </c:numCache>
            </c:numRef>
          </c:val>
          <c:extLst>
            <c:ext xmlns:c16="http://schemas.microsoft.com/office/drawing/2014/chart" uri="{C3380CC4-5D6E-409C-BE32-E72D297353CC}">
              <c16:uniqueId val="{00000005-7626-445F-ADD1-EC73678AE8D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15315</c:v>
                </c:pt>
                <c:pt idx="3">
                  <c:v>15080</c:v>
                </c:pt>
                <c:pt idx="6">
                  <c:v>14853</c:v>
                </c:pt>
                <c:pt idx="9">
                  <c:v>14214</c:v>
                </c:pt>
                <c:pt idx="12">
                  <c:v>13543</c:v>
                </c:pt>
              </c:numCache>
            </c:numRef>
          </c:val>
          <c:extLst>
            <c:ext xmlns:c16="http://schemas.microsoft.com/office/drawing/2014/chart" uri="{C3380CC4-5D6E-409C-BE32-E72D297353CC}">
              <c16:uniqueId val="{00000006-7626-445F-ADD1-EC73678AE8D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6192</c:v>
                </c:pt>
                <c:pt idx="3">
                  <c:v>5371</c:v>
                </c:pt>
                <c:pt idx="6">
                  <c:v>4815</c:v>
                </c:pt>
                <c:pt idx="9">
                  <c:v>4714</c:v>
                </c:pt>
                <c:pt idx="12">
                  <c:v>4377</c:v>
                </c:pt>
              </c:numCache>
            </c:numRef>
          </c:val>
          <c:extLst>
            <c:ext xmlns:c16="http://schemas.microsoft.com/office/drawing/2014/chart" uri="{C3380CC4-5D6E-409C-BE32-E72D297353CC}">
              <c16:uniqueId val="{00000007-7626-445F-ADD1-EC73678AE8D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7653</c:v>
                </c:pt>
                <c:pt idx="3">
                  <c:v>7462</c:v>
                </c:pt>
                <c:pt idx="6">
                  <c:v>7242</c:v>
                </c:pt>
                <c:pt idx="9">
                  <c:v>6912</c:v>
                </c:pt>
                <c:pt idx="12">
                  <c:v>7004</c:v>
                </c:pt>
              </c:numCache>
            </c:numRef>
          </c:val>
          <c:extLst>
            <c:ext xmlns:c16="http://schemas.microsoft.com/office/drawing/2014/chart" uri="{C3380CC4-5D6E-409C-BE32-E72D297353CC}">
              <c16:uniqueId val="{00000008-7626-445F-ADD1-EC73678AE8D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1129</c:v>
                </c:pt>
                <c:pt idx="3">
                  <c:v>890</c:v>
                </c:pt>
                <c:pt idx="6">
                  <c:v>669</c:v>
                </c:pt>
                <c:pt idx="9">
                  <c:v>471</c:v>
                </c:pt>
                <c:pt idx="12">
                  <c:v>297</c:v>
                </c:pt>
              </c:numCache>
            </c:numRef>
          </c:val>
          <c:extLst>
            <c:ext xmlns:c16="http://schemas.microsoft.com/office/drawing/2014/chart" uri="{C3380CC4-5D6E-409C-BE32-E72D297353CC}">
              <c16:uniqueId val="{00000009-7626-445F-ADD1-EC73678AE8D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135733</c:v>
                </c:pt>
                <c:pt idx="3">
                  <c:v>134136</c:v>
                </c:pt>
                <c:pt idx="6">
                  <c:v>133436</c:v>
                </c:pt>
                <c:pt idx="9">
                  <c:v>136123</c:v>
                </c:pt>
                <c:pt idx="12">
                  <c:v>137114</c:v>
                </c:pt>
              </c:numCache>
            </c:numRef>
          </c:val>
          <c:extLst>
            <c:ext xmlns:c16="http://schemas.microsoft.com/office/drawing/2014/chart" uri="{C3380CC4-5D6E-409C-BE32-E72D297353CC}">
              <c16:uniqueId val="{0000000A-7626-445F-ADD1-EC73678AE8D4}"/>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48085</c:v>
                </c:pt>
                <c:pt idx="2">
                  <c:v>#N/A</c:v>
                </c:pt>
                <c:pt idx="3">
                  <c:v>#N/A</c:v>
                </c:pt>
                <c:pt idx="4">
                  <c:v>46343</c:v>
                </c:pt>
                <c:pt idx="5">
                  <c:v>#N/A</c:v>
                </c:pt>
                <c:pt idx="6">
                  <c:v>#N/A</c:v>
                </c:pt>
                <c:pt idx="7">
                  <c:v>41064</c:v>
                </c:pt>
                <c:pt idx="8">
                  <c:v>#N/A</c:v>
                </c:pt>
                <c:pt idx="9">
                  <c:v>#N/A</c:v>
                </c:pt>
                <c:pt idx="10">
                  <c:v>42521</c:v>
                </c:pt>
                <c:pt idx="11">
                  <c:v>#N/A</c:v>
                </c:pt>
                <c:pt idx="12">
                  <c:v>#N/A</c:v>
                </c:pt>
                <c:pt idx="13">
                  <c:v>35590</c:v>
                </c:pt>
                <c:pt idx="14">
                  <c:v>#N/A</c:v>
                </c:pt>
              </c:numCache>
            </c:numRef>
          </c:val>
          <c:smooth val="0"/>
          <c:extLst>
            <c:ext xmlns:c16="http://schemas.microsoft.com/office/drawing/2014/chart" uri="{C3380CC4-5D6E-409C-BE32-E72D297353CC}">
              <c16:uniqueId val="{0000000B-7626-445F-ADD1-EC73678AE8D4}"/>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5331</c:v>
                </c:pt>
                <c:pt idx="1">
                  <c:v>3105</c:v>
                </c:pt>
                <c:pt idx="2">
                  <c:v>6500</c:v>
                </c:pt>
              </c:numCache>
            </c:numRef>
          </c:val>
          <c:extLst>
            <c:ext xmlns:c16="http://schemas.microsoft.com/office/drawing/2014/chart" uri="{C3380CC4-5D6E-409C-BE32-E72D297353CC}">
              <c16:uniqueId val="{00000000-A549-459D-9CF7-5428EF5F33A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5321</c:v>
                </c:pt>
                <c:pt idx="1">
                  <c:v>5322</c:v>
                </c:pt>
                <c:pt idx="2">
                  <c:v>7202</c:v>
                </c:pt>
              </c:numCache>
            </c:numRef>
          </c:val>
          <c:extLst>
            <c:ext xmlns:c16="http://schemas.microsoft.com/office/drawing/2014/chart" uri="{C3380CC4-5D6E-409C-BE32-E72D297353CC}">
              <c16:uniqueId val="{00000001-A549-459D-9CF7-5428EF5F33A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8628</c:v>
                </c:pt>
                <c:pt idx="1">
                  <c:v>8238</c:v>
                </c:pt>
                <c:pt idx="2">
                  <c:v>8074</c:v>
                </c:pt>
              </c:numCache>
            </c:numRef>
          </c:val>
          <c:extLst>
            <c:ext xmlns:c16="http://schemas.microsoft.com/office/drawing/2014/chart" uri="{C3380CC4-5D6E-409C-BE32-E72D297353CC}">
              <c16:uniqueId val="{00000002-A549-459D-9CF7-5428EF5F33A4}"/>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0"/>
                  <c:y val="3.5460917326776004E-3"/>
                </c:manualLayout>
              </c:layout>
              <c:tx>
                <c:strRef>
                  <c:f>公会計指標分析・財政指標組合せ分析表!$BP$50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{E5C1FC0C-BE88-41F6-90CF-42E0CF7F1084}</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FE19-4A08-955F-323FF262492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{EE6BA4F3-91C3-44EF-AF5D-3F8DC6B109C5}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E19-4A08-955F-323FF262492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{BEC99EF7-5EDD-4EAA-8A43-318078C132B3}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E19-4A08-955F-323FF262492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{DB53D9ED-4D67-4F14-BFD9-4D08C60B08E1}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E19-4A08-955F-323FF262492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{A11910F4-632E-4FFE-97ED-C82A4838B8FD}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E19-4A08-955F-323FF262492F}"/>
                </c:ext>
              </c:extLst>
            </c:dLbl>
            <c:dLbl>
              <c:idx val="8"/>
              <c:layout>
                <c:manualLayout>
                  <c:x val="0"/>
                  <c:y val="-3.5460917326774351E-3"/>
                </c:manualLayout>
              </c:layout>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{7F590005-FD6E-4AA4-BEA7-59153D4C9EF0}</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FE19-4A08-955F-323FF262492F}"/>
                </c:ext>
              </c:extLst>
            </c:dLbl>
            <c:dLbl>
              <c:idx val="16"/>
              <c:layout>
                <c:manualLayout>
                  <c:x val="0"/>
                  <c:y val="-1.9137527969987259E-2"/>
                </c:manualLayout>
              </c:layout>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{E6099925-1402-44D2-9296-7C396BC7CC54}</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FE19-4A08-955F-323FF262492F}"/>
                </c:ext>
              </c:extLst>
            </c:dLbl>
            <c:dLbl>
              <c:idx val="24"/>
              <c:layout>
                <c:manualLayout>
                  <c:x val="0"/>
                  <c:y val="1.9137527969987259E-2"/>
                </c:manualLayout>
              </c:layout>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{5D41C544-B2AA-4BD3-8F05-EE72CB063F03}</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FE19-4A08-955F-323FF262492F}"/>
                </c:ext>
              </c:extLst>
            </c:dLbl>
            <c:dLbl>
              <c:idx val="32"/>
              <c:tx>
                <c:strRef>
                  <c:f>公会計指標分析・財政指標組合せ分析表!$CV$50</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{83C92AA3-38E8-40F2-81BD-5B21D840DAC1}</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FE19-4A08-955F-323FF262492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41.4</c:v>
                </c:pt>
                <c:pt idx="8">
                  <c:v>41.6</c:v>
                </c:pt>
                <c:pt idx="16">
                  <c:v>42.4</c:v>
                </c:pt>
                <c:pt idx="24">
                  <c:v>42.8</c:v>
                </c:pt>
                <c:pt idx="32">
                  <c:v>41.4</c:v>
                </c:pt>
              </c:numCache>
            </c:numRef>
          </c:xVal>
          <c:yVal>
            <c:numRef>
              <c:f>公会計指標分析・財政指標組合せ分析表!$BP$51:$DC$51</c:f>
              <c:numCache>
                <c:formatCode>#,##0.0;"▲ "#,##0.0</c:formatCode>
                <c:ptCount val="40"/>
                <c:pt idx="0">
                  <c:v>77.5</c:v>
                </c:pt>
                <c:pt idx="8">
                  <c:v>74.2</c:v>
                </c:pt>
                <c:pt idx="16">
                  <c:v>64.900000000000006</c:v>
                </c:pt>
                <c:pt idx="24">
                  <c:v>65</c:v>
                </c:pt>
                <c:pt idx="32">
                  <c:v>52.4</c:v>
                </c:pt>
              </c:numCache>
            </c:numRef>
          </c:yVal>
          <c:smooth val="0"/>
          <c:extLst>
            <c:ext xmlns:c16="http://schemas.microsoft.com/office/drawing/2014/chart" uri="{C3380CC4-5D6E-409C-BE32-E72D297353CC}">
              <c16:uniqueId val="{00000009-FE19-4A08-955F-323FF262492F}"/>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manualLayout>
                  <c:x val="-3.0287034952616157E-2"/>
                  <c:y val="-6.4739042105865174E-2"/>
                </c:manualLayout>
              </c:layout>
              <c:tx>
                <c:strRef>
                  <c:f>公会計指標分析・財政指標組合せ分析表!$BP$50</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{A3A2D3DD-DC0D-4060-9872-3F4EA2CAD516}</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FE19-4A08-955F-323FF262492F}"/>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{AC6E7BF3-1BEF-4901-B508-16CA5EB4D408}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E19-4A08-955F-323FF262492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{DC546126-40E1-4A02-A2F5-A7C703E914CC}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E19-4A08-955F-323FF262492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{93878190-43CF-4EFC-BACD-8AF8E09D47D5}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E19-4A08-955F-323FF262492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{303F528A-E5A8-47AF-B049-DA240B69B18C}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E19-4A08-955F-323FF262492F}"/>
                </c:ext>
              </c:extLst>
            </c:dLbl>
            <c:dLbl>
              <c:idx val="8"/>
              <c:layout>
                <c:manualLayout>
                  <c:x val="-3.4003365986528519E-2"/>
                  <c:y val="-3.6851290784495311E-2"/>
                </c:manualLayout>
              </c:layout>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{B735DBB2-B8CC-4489-8008-BC8A23E745E0}</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FE19-4A08-955F-323FF262492F}"/>
                </c:ext>
              </c:extLst>
            </c:dLbl>
            <c:dLbl>
              <c:idx val="16"/>
              <c:layout>
                <c:manualLayout>
                  <c:x val="-3.2015750650234161E-2"/>
                  <c:y val="-7.075132385648536E-2"/>
                </c:manualLayout>
              </c:layout>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{08BB2C70-B309-4066-B8C9-CA7D71838805}</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FE19-4A08-955F-323FF262492F}"/>
                </c:ext>
              </c:extLst>
            </c:dLbl>
            <c:dLbl>
              <c:idx val="24"/>
              <c:layout>
                <c:manualLayout>
                  <c:x val="-3.2015750650234161E-2"/>
                  <c:y val="-8.661380121496047E-2"/>
                </c:manualLayout>
              </c:layout>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{99E37D11-B20F-4423-AB02-B5F0D9F38718}</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FE19-4A08-955F-323FF262492F}"/>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{EC40CADC-A196-490B-8E8A-B6B9E8D70775}</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FE19-4A08-955F-323FF262492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60</c:v>
                </c:pt>
                <c:pt idx="8">
                  <c:v>61.1</c:v>
                </c:pt>
                <c:pt idx="16">
                  <c:v>61.9</c:v>
                </c:pt>
                <c:pt idx="24">
                  <c:v>62.7</c:v>
                </c:pt>
                <c:pt idx="32">
                  <c:v>63.9</c:v>
                </c:pt>
              </c:numCache>
            </c:numRef>
          </c:xVal>
          <c:yVal>
            <c:numRef>
              <c:f>公会計指標分析・財政指標組合せ分析表!$BP$55:$DC$55</c:f>
              <c:numCache>
                <c:formatCode>#,##0.0;"▲ "#,##0.0</c:formatCode>
                <c:ptCount val="40"/>
                <c:pt idx="0">
                  <c:v>37.6</c:v>
                </c:pt>
                <c:pt idx="8">
                  <c:v>34</c:v>
                </c:pt>
                <c:pt idx="16">
                  <c:v>33.9</c:v>
                </c:pt>
                <c:pt idx="24">
                  <c:v>31.5</c:v>
                </c:pt>
                <c:pt idx="32">
                  <c:v>23.4</c:v>
                </c:pt>
              </c:numCache>
            </c:numRef>
          </c:yVal>
          <c:smooth val="0"/>
          <c:extLst>
            <c:ext xmlns:c16="http://schemas.microsoft.com/office/drawing/2014/chart" uri="{C3380CC4-5D6E-409C-BE32-E72D297353CC}">
              <c16:uniqueId val="{00000013-FE19-4A08-955F-323FF262492F}"/>
            </c:ext>
          </c:extLst>
        </c:ser>
        <c:dLbls>
          <c:showLegendKey val="0"/>
          <c:showVal val="1"/>
          <c:showCatName val="0"/>
          <c:showSerName val="0"/>
          <c:showPercent val="0"/>
          <c:showBubbleSize val="0"/>
        </c:dLbls>
        <c:axId val="46179840"/>
        <c:axId val="46181760"/>
      </c:scatterChart>
      <c:valAx>
        <c:axId val="46179840"/>
        <c:scaling>
          <c:orientation val="maxMin"/>
          <c:max val="70"/>
          <c:min val="3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9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{390CA77E-64F4-4F81-A83C-305693F1212E}</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B8AA-4DC3-A047-BE3D260C25B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{4043C172-ECDA-4FD7-86DC-3A419372D9F0}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8AA-4DC3-A047-BE3D260C25B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{0A5BC753-5A4A-4648-8B68-F04B54A6F67E}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8AA-4DC3-A047-BE3D260C25B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{D412FC5F-13EA-4813-9286-7A807E5BE858}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8AA-4DC3-A047-BE3D260C25B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{381F95D6-1B37-4CEE-930D-E945E3073446}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8AA-4DC3-A047-BE3D260C25BF}"/>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{4B2A5E2C-2653-4C79-BFEA-8040438D438A}</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B8AA-4DC3-A047-BE3D260C25BF}"/>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{14D5C8CA-B163-4C67-9D8F-C45CAF8589E0}</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B8AA-4DC3-A047-BE3D260C25BF}"/>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{F4462E42-6C1B-4DEC-AFCA-1EC08A75B750}</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B8AA-4DC3-A047-BE3D260C25BF}"/>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{10475DCE-FC6D-47EB-A6BC-977B676F23E7}</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B8AA-4DC3-A047-BE3D260C25B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12.2</c:v>
                </c:pt>
                <c:pt idx="8">
                  <c:v>11.5</c:v>
                </c:pt>
                <c:pt idx="16">
                  <c:v>10.4</c:v>
                </c:pt>
                <c:pt idx="24">
                  <c:v>9.5</c:v>
                </c:pt>
                <c:pt idx="32">
                  <c:v>8.5</c:v>
                </c:pt>
              </c:numCache>
            </c:numRef>
          </c:xVal>
          <c:yVal>
            <c:numRef>
              <c:f>公会計指標分析・財政指標組合せ分析表!$BP$73:$DC$73</c:f>
              <c:numCache>
                <c:formatCode>#,##0.0;"▲ "#,##0.0</c:formatCode>
                <c:ptCount val="40"/>
                <c:pt idx="0">
                  <c:v>77.5</c:v>
                </c:pt>
                <c:pt idx="8">
                  <c:v>74.2</c:v>
                </c:pt>
                <c:pt idx="16">
                  <c:v>64.900000000000006</c:v>
                </c:pt>
                <c:pt idx="24">
                  <c:v>65</c:v>
                </c:pt>
                <c:pt idx="32">
                  <c:v>52.4</c:v>
                </c:pt>
              </c:numCache>
            </c:numRef>
          </c:yVal>
          <c:smooth val="0"/>
          <c:extLst>
            <c:ext xmlns:c16="http://schemas.microsoft.com/office/drawing/2014/chart" uri="{C3380CC4-5D6E-409C-BE32-E72D297353CC}">
              <c16:uniqueId val="{00000009-B8AA-4DC3-A047-BE3D260C25BF}"/>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3.5743269787445207E-2"/>
                  <c:y val="-6.1026490043543873E-2"/>
                </c:manualLayout>
              </c:layout>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{CF40ED7F-E013-47F7-832F-C781E1BA8888}</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B8AA-4DC3-A047-BE3D260C25BF}"/>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{D5C418B4-7FC9-464A-B51D-A0DFEAFF69B8}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8AA-4DC3-A047-BE3D260C25B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{402FACA8-1255-4E93-9978-046054DF6CF4}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8AA-4DC3-A047-BE3D260C25B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{34029EFF-E652-44F6-9B8A-9D2EA6196B6A}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8AA-4DC3-A047-BE3D260C25B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{F92BE10A-38F2-492E-8948-802BC8D9D59A}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8AA-4DC3-A047-BE3D260C25BF}"/>
                </c:ext>
              </c:extLst>
            </c:dLbl>
            <c:dLbl>
              <c:idx val="8"/>
              <c:layout>
                <c:manualLayout>
                  <c:x val="-2.7652713450776058E-2"/>
                  <c:y val="-8.2519468705883364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{5D6FCC99-B44C-481C-B0B3-9E99BE3C7A1E}</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B8AA-4DC3-A047-BE3D260C25BF}"/>
                </c:ext>
              </c:extLst>
            </c:dLbl>
            <c:dLbl>
              <c:idx val="16"/>
              <c:layout>
                <c:manualLayout>
                  <c:x val="-3.1570342725075584E-2"/>
                  <c:y val="-4.3703982513954659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{DE7DB507-1C07-421E-9C93-A66A93E2C708}</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B8AA-4DC3-A047-BE3D260C25BF}"/>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{460FCD56-5EA6-42AF-880C-713D0B715535}</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B8AA-4DC3-A047-BE3D260C25BF}"/>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{768D9630-28D6-424C-B5A9-7ED9D9CFA5EB}</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B8AA-4DC3-A047-BE3D260C25B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6.1</c:v>
                </c:pt>
                <c:pt idx="8">
                  <c:v>5.9</c:v>
                </c:pt>
                <c:pt idx="16">
                  <c:v>5.7</c:v>
                </c:pt>
                <c:pt idx="24">
                  <c:v>5.4</c:v>
                </c:pt>
                <c:pt idx="32">
                  <c:v>5.2</c:v>
                </c:pt>
              </c:numCache>
            </c:numRef>
          </c:xVal>
          <c:yVal>
            <c:numRef>
              <c:f>公会計指標分析・財政指標組合せ分析表!$BP$77:$DC$77</c:f>
              <c:numCache>
                <c:formatCode>#,##0.0;"▲ "#,##0.0</c:formatCode>
                <c:ptCount val="40"/>
                <c:pt idx="0">
                  <c:v>37.6</c:v>
                </c:pt>
                <c:pt idx="8">
                  <c:v>34</c:v>
                </c:pt>
                <c:pt idx="16">
                  <c:v>33.9</c:v>
                </c:pt>
                <c:pt idx="24">
                  <c:v>31.5</c:v>
                </c:pt>
                <c:pt idx="32">
                  <c:v>23.4</c:v>
                </c:pt>
              </c:numCache>
            </c:numRef>
          </c:yVal>
          <c:smooth val="0"/>
          <c:extLst>
            <c:ext xmlns:c16="http://schemas.microsoft.com/office/drawing/2014/chart" uri="{C3380CC4-5D6E-409C-BE32-E72D297353CC}">
              <c16:uniqueId val="{00000013-B8AA-4DC3-A047-BE3D260C25BF}"/>
            </c:ext>
          </c:extLst>
        </c:ser>
        <c:dLbls>
          <c:showLegendKey val="0"/>
          <c:showVal val="1"/>
          <c:showCatName val="0"/>
          <c:showSerName val="0"/>
          <c:showPercent val="0"/>
          <c:showBubbleSize val="0"/>
        </c:dLbls>
        <c:axId val="84219776"/>
        <c:axId val="84234240"/>
      </c:scatterChart>
      <c:valAx>
        <c:axId val="84219776"/>
        <c:scaling>
          <c:orientation val="maxMin"/>
          <c:max val="13"/>
          <c:min val="4"/>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9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沖縄県那覇市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地方債の元利償還金等が</a:t>
          </a:r>
          <a:r>
            <a:rPr kumimoji="1" lang="en-US" altLang="ja-JP" sz="1100">
              <a:solidFill>
                <a:schemeClr val="dk1"/>
              </a:solidFill>
              <a:effectLst/>
              <a:latin typeface="+mn-lt"/>
              <a:ea typeface="+mn-ea"/>
              <a:cs typeface="+mn-cs"/>
            </a:rPr>
            <a:t>163</a:t>
          </a:r>
          <a:r>
            <a:rPr kumimoji="1" lang="ja-JP" altLang="ja-JP" sz="1100">
              <a:solidFill>
                <a:schemeClr val="dk1"/>
              </a:solidFill>
              <a:effectLst/>
              <a:latin typeface="+mn-lt"/>
              <a:ea typeface="+mn-ea"/>
              <a:cs typeface="+mn-cs"/>
            </a:rPr>
            <a:t>百万円減となったことに加え、一部事務組合の負担金の</a:t>
          </a:r>
          <a:r>
            <a:rPr kumimoji="1" lang="en-US" altLang="ja-JP" sz="1100">
              <a:solidFill>
                <a:schemeClr val="dk1"/>
              </a:solidFill>
              <a:effectLst/>
              <a:latin typeface="+mn-lt"/>
              <a:ea typeface="+mn-ea"/>
              <a:cs typeface="+mn-cs"/>
            </a:rPr>
            <a:t>97</a:t>
          </a:r>
          <a:r>
            <a:rPr kumimoji="1" lang="ja-JP" altLang="ja-JP" sz="1100">
              <a:solidFill>
                <a:schemeClr val="dk1"/>
              </a:solidFill>
              <a:effectLst/>
              <a:latin typeface="+mn-lt"/>
              <a:ea typeface="+mn-ea"/>
              <a:cs typeface="+mn-cs"/>
            </a:rPr>
            <a:t>百万円減（ごみ処理施設事務組合の建設負担金の減）となったこと、公営住宅使用料や臨時財政対策債償還費の増により算入公債費等が</a:t>
          </a:r>
          <a:r>
            <a:rPr kumimoji="1" lang="en-US" altLang="ja-JP" sz="1100">
              <a:solidFill>
                <a:schemeClr val="dk1"/>
              </a:solidFill>
              <a:effectLst/>
              <a:latin typeface="+mn-lt"/>
              <a:ea typeface="+mn-ea"/>
              <a:cs typeface="+mn-cs"/>
            </a:rPr>
            <a:t>196</a:t>
          </a:r>
          <a:r>
            <a:rPr kumimoji="1" lang="ja-JP" altLang="ja-JP" sz="1100">
              <a:solidFill>
                <a:schemeClr val="dk1"/>
              </a:solidFill>
              <a:effectLst/>
              <a:latin typeface="+mn-lt"/>
              <a:ea typeface="+mn-ea"/>
              <a:cs typeface="+mn-cs"/>
            </a:rPr>
            <a:t>百万円増となったことから、対前年度</a:t>
          </a:r>
          <a:r>
            <a:rPr kumimoji="1" lang="en-US" altLang="ja-JP" sz="1100">
              <a:solidFill>
                <a:schemeClr val="dk1"/>
              </a:solidFill>
              <a:effectLst/>
              <a:latin typeface="+mn-lt"/>
              <a:ea typeface="+mn-ea"/>
              <a:cs typeface="+mn-cs"/>
            </a:rPr>
            <a:t>470</a:t>
          </a:r>
          <a:r>
            <a:rPr kumimoji="1" lang="ja-JP" altLang="ja-JP" sz="1100">
              <a:solidFill>
                <a:schemeClr val="dk1"/>
              </a:solidFill>
              <a:effectLst/>
              <a:latin typeface="+mn-lt"/>
              <a:ea typeface="+mn-ea"/>
              <a:cs typeface="+mn-cs"/>
            </a:rPr>
            <a:t>百万円の減となっている。</a:t>
          </a:r>
          <a:endParaRPr lang="ja-JP" altLang="ja-JP" sz="1400">
            <a:effectLst/>
          </a:endParaRPr>
        </a:p>
        <a:p>
          <a:r>
            <a:rPr kumimoji="1" lang="ja-JP" altLang="ja-JP" sz="1100">
              <a:solidFill>
                <a:schemeClr val="dk1"/>
              </a:solidFill>
              <a:effectLst/>
              <a:latin typeface="+mn-lt"/>
              <a:ea typeface="+mn-ea"/>
              <a:cs typeface="+mn-cs"/>
            </a:rPr>
            <a:t>　今後、新市民会館建設、市立病院の建替により、元利償還金増が予定されており、元金償還額範囲内での起債を行うなど、地方債発行抑制に努める必要がある。</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利用なし</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沖縄県那覇市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新市民会館建設事業の完了に伴い、将来負担額のうち一般会計等に係る地方債の現在高が増加したものの、財政調整基金や減債基金への積立による充当可能基金の増などにより、充当可能財源等が大きく増加したことから将来負担比率の分子は大きく減少した。</a:t>
          </a:r>
          <a:endParaRPr lang="ja-JP" altLang="ja-JP" sz="1400">
            <a:effectLst/>
          </a:endParaRPr>
        </a:p>
        <a:p>
          <a:r>
            <a:rPr kumimoji="1" lang="ja-JP" altLang="ja-JP" sz="1100">
              <a:solidFill>
                <a:schemeClr val="dk1"/>
              </a:solidFill>
              <a:effectLst/>
              <a:latin typeface="+mn-lt"/>
              <a:ea typeface="+mn-ea"/>
              <a:cs typeface="+mn-cs"/>
            </a:rPr>
            <a:t>　今後は新市民会館建設、市立病院の建替事業による地方債残高増から、比率上昇が予想されるため、事業厳選による地方債発行額抑制や充当可能基金積立金増など財源確保対策を図る。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沖縄県那覇市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令和</a:t>
          </a:r>
          <a:r>
            <a:rPr kumimoji="1" lang="ja-JP" altLang="ja-JP" sz="1100">
              <a:solidFill>
                <a:schemeClr val="dk1"/>
              </a:solidFill>
              <a:effectLst/>
              <a:latin typeface="+mn-lt"/>
              <a:ea typeface="+mn-ea"/>
              <a:cs typeface="+mn-cs"/>
            </a:rPr>
            <a:t>２年度は新型コロナウィルス感染症対応のため財政調整基金から多く取崩したため基金全体で</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千</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百万円の減となったが、令和３年度は市税、地方消費税交付金、地方交付税、決算剰余金等の増により財政調整金を約</a:t>
          </a:r>
          <a:r>
            <a:rPr kumimoji="1" lang="en-US" altLang="ja-JP" sz="1100">
              <a:solidFill>
                <a:schemeClr val="dk1"/>
              </a:solidFill>
              <a:effectLst/>
              <a:latin typeface="+mn-lt"/>
              <a:ea typeface="+mn-ea"/>
              <a:cs typeface="+mn-cs"/>
            </a:rPr>
            <a:t>34</a:t>
          </a:r>
          <a:r>
            <a:rPr kumimoji="1" lang="ja-JP" altLang="ja-JP" sz="1100">
              <a:solidFill>
                <a:schemeClr val="dk1"/>
              </a:solidFill>
              <a:effectLst/>
              <a:latin typeface="+mn-lt"/>
              <a:ea typeface="+mn-ea"/>
              <a:cs typeface="+mn-cs"/>
            </a:rPr>
            <a:t>億円、減債基金を約</a:t>
          </a: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億円積み立てる等、基金全体で</a:t>
          </a:r>
          <a:r>
            <a:rPr kumimoji="1" lang="en-US" altLang="ja-JP" sz="1100">
              <a:solidFill>
                <a:schemeClr val="dk1"/>
              </a:solidFill>
              <a:effectLst/>
              <a:latin typeface="+mn-lt"/>
              <a:ea typeface="+mn-ea"/>
              <a:cs typeface="+mn-cs"/>
            </a:rPr>
            <a:t>51</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千</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百万円の増となった。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新型コロナウイルス感染症への対応、生活保護費、障害福祉サービス等給付費、認定こども園施設型給付費など扶助費の増や、老朽化した公共施設の更新のため、減少傾向に転じる恐れがある。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今後も事業の見直しや必要経費の適正化を行い、歳出削減できるよう努める。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施設整備基金：那覇市有の施設（建物及びそれに付随するものに限る。）の整備資金に充てるための基金</a:t>
          </a:r>
          <a:endParaRPr lang="ja-JP" altLang="ja-JP" sz="1400">
            <a:effectLst/>
          </a:endParaRPr>
        </a:p>
        <a:p>
          <a:r>
            <a:rPr kumimoji="1" lang="ja-JP" altLang="ja-JP" sz="1100">
              <a:solidFill>
                <a:schemeClr val="dk1"/>
              </a:solidFill>
              <a:effectLst/>
              <a:latin typeface="+mn-lt"/>
              <a:ea typeface="+mn-ea"/>
              <a:cs typeface="+mn-cs"/>
            </a:rPr>
            <a:t>　市営住宅基金：那覇市営住宅及び共同施設の円滑な運営に資するための基金</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新市民会館建設基金：新市民会館建設のための基金</a:t>
          </a:r>
          <a:endParaRPr lang="ja-JP" altLang="ja-JP" sz="1400">
            <a:effectLst/>
          </a:endParaRPr>
        </a:p>
        <a:p>
          <a:r>
            <a:rPr kumimoji="1" lang="ja-JP" altLang="ja-JP" sz="1100">
              <a:solidFill>
                <a:schemeClr val="dk1"/>
              </a:solidFill>
              <a:effectLst/>
              <a:latin typeface="+mn-lt"/>
              <a:ea typeface="+mn-ea"/>
              <a:cs typeface="+mn-cs"/>
            </a:rPr>
            <a:t>　地域福祉基金：地域における在宅福祉、健康及び生きがいづくり、民間活動の活発化等の施策を推進することにより高齢者等の保健福祉の向上を図るための基金</a:t>
          </a:r>
          <a:endParaRPr lang="ja-JP" altLang="ja-JP" sz="1400">
            <a:effectLst/>
          </a:endParaRPr>
        </a:p>
        <a:p>
          <a:r>
            <a:rPr kumimoji="1" lang="ja-JP" altLang="ja-JP" sz="1100">
              <a:solidFill>
                <a:schemeClr val="dk1"/>
              </a:solidFill>
              <a:effectLst/>
              <a:latin typeface="+mn-lt"/>
              <a:ea typeface="+mn-ea"/>
              <a:cs typeface="+mn-cs"/>
            </a:rPr>
            <a:t>　こどものみらい応援ﾌﾟﾛｼﾞｪｸﾄ推進基金：こどもの貧困対策を推進する事業の実施に資するための基金</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主に新市民会館建設事業等に伴う基金取崩しによる減。</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適宜、目的に沿った基金利用および取崩しを行い活用していく。</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決算剰余金や市税、地方消費税交付金等が増となったため、約</a:t>
          </a:r>
          <a:r>
            <a:rPr kumimoji="1" lang="en-US" altLang="ja-JP" sz="1100">
              <a:solidFill>
                <a:schemeClr val="dk1"/>
              </a:solidFill>
              <a:effectLst/>
              <a:latin typeface="+mn-lt"/>
              <a:ea typeface="+mn-ea"/>
              <a:cs typeface="+mn-cs"/>
            </a:rPr>
            <a:t>33</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9</a:t>
          </a:r>
          <a:r>
            <a:rPr kumimoji="1" lang="ja-JP" altLang="ja-JP" sz="1100">
              <a:solidFill>
                <a:schemeClr val="dk1"/>
              </a:solidFill>
              <a:effectLst/>
              <a:latin typeface="+mn-lt"/>
              <a:ea typeface="+mn-ea"/>
              <a:cs typeface="+mn-cs"/>
            </a:rPr>
            <a:t>千</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百万円の増となっている。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新型コロナウイルス感染症拡大や物価高騰の影響を受けた市民や事業者に向けた支援など新たな財政需要が想定され</a:t>
          </a:r>
          <a:r>
            <a:rPr kumimoji="1" lang="ja-JP" altLang="ja-JP" sz="1100">
              <a:solidFill>
                <a:schemeClr val="dk1"/>
              </a:solidFill>
              <a:effectLst/>
              <a:latin typeface="+mn-lt"/>
              <a:ea typeface="+mn-ea"/>
              <a:cs typeface="+mn-cs"/>
            </a:rPr>
            <a:t>、収支不足の際は基金を取り崩して対応する見込みである。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令和３年度補正予算（第１号）に伴う臨時財政対策債償還基金費</a:t>
          </a:r>
          <a:r>
            <a:rPr kumimoji="1" lang="en-US" altLang="ja-JP" sz="1100">
              <a:solidFill>
                <a:schemeClr val="dk1"/>
              </a:solidFill>
              <a:effectLst/>
              <a:latin typeface="+mn-lt"/>
              <a:ea typeface="+mn-ea"/>
              <a:cs typeface="+mn-cs"/>
            </a:rPr>
            <a:t>16</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千万円を含め、</a:t>
          </a:r>
          <a:r>
            <a:rPr kumimoji="1" lang="en-US" altLang="ja-JP" sz="1100">
              <a:solidFill>
                <a:schemeClr val="dk1"/>
              </a:solidFill>
              <a:effectLst/>
              <a:latin typeface="+mn-lt"/>
              <a:ea typeface="+mn-ea"/>
              <a:cs typeface="+mn-cs"/>
            </a:rPr>
            <a:t>R3</a:t>
          </a:r>
          <a:r>
            <a:rPr kumimoji="1" lang="ja-JP" altLang="ja-JP" sz="1100">
              <a:solidFill>
                <a:schemeClr val="dk1"/>
              </a:solidFill>
              <a:effectLst/>
              <a:latin typeface="+mn-lt"/>
              <a:ea typeface="+mn-ea"/>
              <a:cs typeface="+mn-cs"/>
            </a:rPr>
            <a:t>年度では基金へ</a:t>
          </a:r>
          <a:r>
            <a:rPr kumimoji="1" lang="en-US" altLang="ja-JP" sz="1100">
              <a:solidFill>
                <a:schemeClr val="dk1"/>
              </a:solidFill>
              <a:effectLst/>
              <a:latin typeface="+mn-lt"/>
              <a:ea typeface="+mn-ea"/>
              <a:cs typeface="+mn-cs"/>
            </a:rPr>
            <a:t>18</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8</a:t>
          </a:r>
          <a:r>
            <a:rPr kumimoji="1" lang="ja-JP" altLang="ja-JP" sz="1100">
              <a:solidFill>
                <a:schemeClr val="dk1"/>
              </a:solidFill>
              <a:effectLst/>
              <a:latin typeface="+mn-lt"/>
              <a:ea typeface="+mn-ea"/>
              <a:cs typeface="+mn-cs"/>
            </a:rPr>
            <a:t>千万円の増となっている。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公債費（元金）償還の財源として基金を取り崩して対応する見込みである。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A2A98EB2-6A30-430D-ACA8-AB9FB5474E1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10D7B66F-0D05-4CA4-8F83-EA3C06C4D56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B31AF1BC-52C5-4CB9-85FE-1B150E1C95AC}"/>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B905DE55-316D-4DBF-A6E6-1ECEC37FF177}"/>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11E09576-2090-47D9-A45B-31188AB702A9}"/>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0BA7A2DC-A687-49F4-9673-FE99162945AC}"/>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沖縄県那覇市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B1EB8CC4-54F0-4AC4-BFA2-9ACA07DC4343}"/>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2BB9072C-B086-40EE-8553-A42704E66422}"/>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E76C06FF-F1BC-4BCD-B79E-21297C6F39BF}"/>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CBF28886-B43F-4B24-B917-9DC607065AE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6A6D9F14-7995-4B9E-86B4-FAAE625B5E3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6CA5BF77-DF3F-4AEE-AFCE-B7DE444DAD6D}"/>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318,339
313,761
41.42
182,556,310
171,159,091
6,478,256
74,090,639
136,672,177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2003D0F7-9F72-4EC0-BDDD-7BD4EA0B3C17}"/>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3983BB08-CEB4-4F15-AE48-BA7A599439BF}"/>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E930CC40-90D5-48D5-869A-A53A8D4E0851}"/>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52.4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C677F7C1-6172-404A-A191-AF4ED3636F8D}"/>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7D0977E4-DA50-4EFD-86E5-49339942EF6E}"/>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65CDE267-ACD7-40FE-838B-C0179E77B4A1}"/>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9F65CA1D-8F89-4D3B-966C-8849E4C56929}"/>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7D127B84-1621-4E78-81AC-2A2F74F191E9}"/>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C869967F-4577-4CB8-9075-405CA86FC6A4}"/>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EA01E67B-C935-4A85-8362-627E25E8A71C}"/>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2B58304D-C8DA-4343-B297-2453000489E2}"/>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A31EE1AC-4494-4F9B-93B8-20E78B0DD58E}"/>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94133D2-C0C4-4DF3-8A19-759015B0B6B5}"/>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25DB6BB9-3A68-40EA-AE92-4BA696EE2E19}"/>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F176240-E57D-4B1C-ADDB-31DEC5CFC5F3}"/>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E7356E86-43A3-4CBB-BB9F-9CEF786DE49B}"/>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1E8E65F-CCDC-4D3B-97C3-56F8E240DC7A}"/>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7C79A847-4459-4AB9-8A51-DA33286ACDE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FD62D79D-BA4A-46A2-9D55-B290BF695FF9}"/>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D93AC07A-9AED-4CEC-AFCF-FA2DA134F000}"/>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0257CBF2-FBDD-4301-ADE2-D48D5B746F68}"/>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C9516352-6C8C-4231-9198-7E5AF164D59D}"/>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7EE20863-6AD8-4D14-808B-0CF4A80151A2}"/>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C8D79070-FBEC-4986-BAD1-6CE9786C624E}"/>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DAE343E7-A789-42D1-A475-5DFDA629398E}"/>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[ 41.4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AD07E683-B61C-452A-9286-7B97DC95085F}"/>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6EC6974B-1507-4202-83BE-42B3D4CEEB8C}"/>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E3D3527A-3B6C-4958-B580-DB48821292A5}"/>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A76AA557-02D6-4972-9756-0839C0EF30C6}"/>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2E1C13E0-8E1D-4439-882B-A315CA2219A7}"/>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219D3F0A-5CE2-41A9-B5B0-58653F3AF62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C470AAC0-9B36-43C5-8F33-04E1F04C23CF}"/>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D82825B9-8293-41A0-A462-9FE844FA1D1F}"/>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03BA1142-4BB3-4EC2-9069-9A7BFD42AC8F}"/>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A1C231A4-D92E-47E3-8633-D58E5041A392}"/>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市営住宅や学校の改築が進み、有形固定資産が増えている。</a:t>
          </a:r>
          <a:r>
            <a:rPr kumimoji="1" lang="en-US" altLang="ja-JP" sz="1100">
              <a:solidFill>
                <a:schemeClr val="dk1"/>
              </a:solidFill>
              <a:effectLst/>
              <a:latin typeface="+mn-lt"/>
              <a:ea typeface="+mn-ea"/>
              <a:cs typeface="+mn-cs"/>
            </a:rPr>
            <a:t>R3</a:t>
          </a:r>
          <a:r>
            <a:rPr kumimoji="1" lang="ja-JP" altLang="ja-JP" sz="1100">
              <a:solidFill>
                <a:schemeClr val="dk1"/>
              </a:solidFill>
              <a:effectLst/>
              <a:latin typeface="+mn-lt"/>
              <a:ea typeface="+mn-ea"/>
              <a:cs typeface="+mn-cs"/>
            </a:rPr>
            <a:t>年度は大型施設である那覇文化芸術劇場なはーとの完成により、事業用資産が大きく増加したことにより減価償却率が前年度</a:t>
          </a:r>
          <a:r>
            <a:rPr kumimoji="1" lang="en-US" altLang="ja-JP" sz="1100">
              <a:solidFill>
                <a:schemeClr val="dk1"/>
              </a:solidFill>
              <a:effectLst/>
              <a:latin typeface="+mn-lt"/>
              <a:ea typeface="+mn-ea"/>
              <a:cs typeface="+mn-cs"/>
            </a:rPr>
            <a:t>1.4</a:t>
          </a:r>
          <a:r>
            <a:rPr kumimoji="1" lang="ja-JP" altLang="ja-JP" sz="1100">
              <a:solidFill>
                <a:schemeClr val="dk1"/>
              </a:solidFill>
              <a:effectLst/>
              <a:latin typeface="+mn-lt"/>
              <a:ea typeface="+mn-ea"/>
              <a:cs typeface="+mn-cs"/>
            </a:rPr>
            <a:t>ポイント減少した。減価償却率は</a:t>
          </a:r>
          <a:r>
            <a:rPr kumimoji="1" lang="en-US" altLang="ja-JP" sz="1100">
              <a:solidFill>
                <a:schemeClr val="dk1"/>
              </a:solidFill>
              <a:effectLst/>
              <a:latin typeface="+mn-lt"/>
              <a:ea typeface="+mn-ea"/>
              <a:cs typeface="+mn-cs"/>
            </a:rPr>
            <a:t>41.4</a:t>
          </a:r>
          <a:r>
            <a:rPr kumimoji="1" lang="ja-JP" altLang="ja-JP" sz="1100">
              <a:solidFill>
                <a:schemeClr val="dk1"/>
              </a:solidFill>
              <a:effectLst/>
              <a:latin typeface="+mn-lt"/>
              <a:ea typeface="+mn-ea"/>
              <a:cs typeface="+mn-cs"/>
            </a:rPr>
            <a:t>％と、全国平均・県内平均と比べても低い数値となっているため、これを維持していくとともに、公共施設の更新に活用する。</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E2F77FC4-986D-43A5-B5F6-69CF66AC4C5A}"/>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1A5EAD54-0C1A-429E-91E3-05A237D88517}"/>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id="{C3897E07-AAC4-40FD-B3FE-E25E90B31822}"/>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a:extLst>
            <a:ext uri="{FF2B5EF4-FFF2-40B4-BE49-F238E27FC236}">
              <a16:creationId xmlns:a16="http://schemas.microsoft.com/office/drawing/2014/main" id="{76E69E50-AC13-489C-BA6A-D41FF297ABDD}"/>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a:extLst>
            <a:ext uri="{FF2B5EF4-FFF2-40B4-BE49-F238E27FC236}">
              <a16:creationId xmlns:a16="http://schemas.microsoft.com/office/drawing/2014/main" id="{2FCBB448-955F-4D47-90D2-D3BEF5A0AA95}"/>
            </a:ext>
          </a:extLst>
        </xdr:cNvPr>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a:extLst>
            <a:ext uri="{FF2B5EF4-FFF2-40B4-BE49-F238E27FC236}">
              <a16:creationId xmlns:a16="http://schemas.microsoft.com/office/drawing/2014/main" id="{396CAF5B-7ECF-4FAE-8B53-C73A83340E51}"/>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a:extLst>
            <a:ext uri="{FF2B5EF4-FFF2-40B4-BE49-F238E27FC236}">
              <a16:creationId xmlns:a16="http://schemas.microsoft.com/office/drawing/2014/main" id="{70B86345-B471-4297-89EE-65B3C676D5A0}"/>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a:extLst>
            <a:ext uri="{FF2B5EF4-FFF2-40B4-BE49-F238E27FC236}">
              <a16:creationId xmlns:a16="http://schemas.microsoft.com/office/drawing/2014/main" id="{D3064A9C-D32F-4BEE-A97C-A1818BE473FE}"/>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a:extLst>
            <a:ext uri="{FF2B5EF4-FFF2-40B4-BE49-F238E27FC236}">
              <a16:creationId xmlns:a16="http://schemas.microsoft.com/office/drawing/2014/main" id="{04E9E5DC-AE66-41DE-A1F3-DFD64746D0D0}"/>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a:extLst>
            <a:ext uri="{FF2B5EF4-FFF2-40B4-BE49-F238E27FC236}">
              <a16:creationId xmlns:a16="http://schemas.microsoft.com/office/drawing/2014/main" id="{1CBBDF9A-E1D4-40F2-AFCF-04C56BDA9659}"/>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a:extLst>
            <a:ext uri="{FF2B5EF4-FFF2-40B4-BE49-F238E27FC236}">
              <a16:creationId xmlns:a16="http://schemas.microsoft.com/office/drawing/2014/main" id="{D38F1A50-9819-4FD0-9681-151564992BF2}"/>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a:extLst>
            <a:ext uri="{FF2B5EF4-FFF2-40B4-BE49-F238E27FC236}">
              <a16:creationId xmlns:a16="http://schemas.microsoft.com/office/drawing/2014/main" id="{9CD4EB37-D28C-4BAA-AA02-3C3046BDA492}"/>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a:extLst>
            <a:ext uri="{FF2B5EF4-FFF2-40B4-BE49-F238E27FC236}">
              <a16:creationId xmlns:a16="http://schemas.microsoft.com/office/drawing/2014/main" id="{28940B1D-E7DB-4130-9F1A-FE2EB310086E}"/>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a:extLst>
            <a:ext uri="{FF2B5EF4-FFF2-40B4-BE49-F238E27FC236}">
              <a16:creationId xmlns:a16="http://schemas.microsoft.com/office/drawing/2014/main" id="{5361F2C4-45A9-47E3-915F-1A29BB2C415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a:extLst>
            <a:ext uri="{FF2B5EF4-FFF2-40B4-BE49-F238E27FC236}">
              <a16:creationId xmlns:a16="http://schemas.microsoft.com/office/drawing/2014/main" id="{8E63A0BA-09D6-47EF-826C-FE37FD37D2D1}"/>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a:extLst>
            <a:ext uri="{FF2B5EF4-FFF2-40B4-BE49-F238E27FC236}">
              <a16:creationId xmlns:a16="http://schemas.microsoft.com/office/drawing/2014/main" id="{857E066A-4733-4D9D-A367-AF4733D13384}"/>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133985</xdr:rowOff>
    </xdr:from>
    <xdr:to>
      <xdr:col>23</xdr:col>
      <xdr:colOff>85090</xdr:colOff>
      <xdr:row>34</xdr:row>
      <xdr:rowOff>82973</xdr:rowOff>
    </xdr:to>
    <xdr:cxnSp macro="">
      <xdr:nvCxnSpPr>
        <xdr:cNvPr id="65" name="直線コネクタ 64">
          <a:extLst>
            <a:ext uri="{FF2B5EF4-FFF2-40B4-BE49-F238E27FC236}">
              <a16:creationId xmlns:a16="http://schemas.microsoft.com/office/drawing/2014/main" id="{E43021CC-BEF9-4C39-8D9C-678D3FBC7B63}"/>
            </a:ext>
          </a:extLst>
        </xdr:cNvPr>
        <xdr:cNvCxnSpPr/>
      </xdr:nvCxnSpPr>
      <xdr:spPr>
        <a:xfrm flipV="1">
          <a:off x="4760595" y="5363210"/>
          <a:ext cx="1270" cy="1320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86800</xdr:rowOff>
    </xdr:from>
    <xdr:ext cx="405111" cy="259045"/>
    <xdr:sp macro="" textlink="">
      <xdr:nvSpPr>
        <xdr:cNvPr id="66" name="有形固定資産減価償却率最小値テキスト">
          <a:extLst>
            <a:ext uri="{FF2B5EF4-FFF2-40B4-BE49-F238E27FC236}">
              <a16:creationId xmlns:a16="http://schemas.microsoft.com/office/drawing/2014/main" id="{0DD95AB7-116D-44EB-B049-FBFE298C5DEE}"/>
            </a:ext>
          </a:extLst>
        </xdr:cNvPr>
        <xdr:cNvSpPr txBox="1"/>
      </xdr:nvSpPr>
      <xdr:spPr>
        <a:xfrm>
          <a:off x="4813300" y="6687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82973</xdr:rowOff>
    </xdr:from>
    <xdr:to>
      <xdr:col>23</xdr:col>
      <xdr:colOff>174625</xdr:colOff>
      <xdr:row>34</xdr:row>
      <xdr:rowOff>82973</xdr:rowOff>
    </xdr:to>
    <xdr:cxnSp macro="">
      <xdr:nvCxnSpPr>
        <xdr:cNvPr id="67" name="直線コネクタ 66">
          <a:extLst>
            <a:ext uri="{FF2B5EF4-FFF2-40B4-BE49-F238E27FC236}">
              <a16:creationId xmlns:a16="http://schemas.microsoft.com/office/drawing/2014/main" id="{B1D1E94F-FAD2-422C-B9CD-04EB3BA542C4}"/>
            </a:ext>
          </a:extLst>
        </xdr:cNvPr>
        <xdr:cNvCxnSpPr/>
      </xdr:nvCxnSpPr>
      <xdr:spPr>
        <a:xfrm>
          <a:off x="4673600" y="6683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80662</xdr:rowOff>
    </xdr:from>
    <xdr:ext cx="405111" cy="259045"/>
    <xdr:sp macro="" textlink="">
      <xdr:nvSpPr>
        <xdr:cNvPr id="68" name="有形固定資産減価償却率最大値テキスト">
          <a:extLst>
            <a:ext uri="{FF2B5EF4-FFF2-40B4-BE49-F238E27FC236}">
              <a16:creationId xmlns:a16="http://schemas.microsoft.com/office/drawing/2014/main" id="{D6893327-A01C-4967-83CA-70B18C17516E}"/>
            </a:ext>
          </a:extLst>
        </xdr:cNvPr>
        <xdr:cNvSpPr txBox="1"/>
      </xdr:nvSpPr>
      <xdr:spPr>
        <a:xfrm>
          <a:off x="4813300" y="5138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133985</xdr:rowOff>
    </xdr:from>
    <xdr:to>
      <xdr:col>23</xdr:col>
      <xdr:colOff>174625</xdr:colOff>
      <xdr:row>26</xdr:row>
      <xdr:rowOff>133985</xdr:rowOff>
    </xdr:to>
    <xdr:cxnSp macro="">
      <xdr:nvCxnSpPr>
        <xdr:cNvPr id="69" name="直線コネクタ 68">
          <a:extLst>
            <a:ext uri="{FF2B5EF4-FFF2-40B4-BE49-F238E27FC236}">
              <a16:creationId xmlns:a16="http://schemas.microsoft.com/office/drawing/2014/main" id="{1A6D5ED2-3186-4C8B-B50E-5309621A8227}"/>
            </a:ext>
          </a:extLst>
        </xdr:cNvPr>
        <xdr:cNvCxnSpPr/>
      </xdr:nvCxnSpPr>
      <xdr:spPr>
        <a:xfrm>
          <a:off x="4673600" y="5363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13987</xdr:rowOff>
    </xdr:from>
    <xdr:ext cx="405111" cy="259045"/>
    <xdr:sp macro="" textlink="">
      <xdr:nvSpPr>
        <xdr:cNvPr id="70" name="有形固定資産減価償却率平均値テキスト">
          <a:extLst>
            <a:ext uri="{FF2B5EF4-FFF2-40B4-BE49-F238E27FC236}">
              <a16:creationId xmlns:a16="http://schemas.microsoft.com/office/drawing/2014/main" id="{1D12FE7B-C271-4DB4-BB07-3D986E7CF77C}"/>
            </a:ext>
          </a:extLst>
        </xdr:cNvPr>
        <xdr:cNvSpPr txBox="1"/>
      </xdr:nvSpPr>
      <xdr:spPr>
        <a:xfrm>
          <a:off x="4813300" y="61004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35560</xdr:rowOff>
    </xdr:from>
    <xdr:to>
      <xdr:col>23</xdr:col>
      <xdr:colOff>136525</xdr:colOff>
      <xdr:row>31</xdr:row>
      <xdr:rowOff>137160</xdr:rowOff>
    </xdr:to>
    <xdr:sp macro="" textlink="">
      <xdr:nvSpPr>
        <xdr:cNvPr id="71" name="フローチャート: 判断 70">
          <a:extLst>
            <a:ext uri="{FF2B5EF4-FFF2-40B4-BE49-F238E27FC236}">
              <a16:creationId xmlns:a16="http://schemas.microsoft.com/office/drawing/2014/main" id="{8FE15EEC-4288-4D6D-9EDD-25250DA6E03E}"/>
            </a:ext>
          </a:extLst>
        </xdr:cNvPr>
        <xdr:cNvSpPr/>
      </xdr:nvSpPr>
      <xdr:spPr>
        <a:xfrm>
          <a:off x="4711700" y="6122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163830</xdr:rowOff>
    </xdr:from>
    <xdr:to>
      <xdr:col>19</xdr:col>
      <xdr:colOff>187325</xdr:colOff>
      <xdr:row>31</xdr:row>
      <xdr:rowOff>93980</xdr:rowOff>
    </xdr:to>
    <xdr:sp macro="" textlink="">
      <xdr:nvSpPr>
        <xdr:cNvPr id="72" name="フローチャート: 判断 71">
          <a:extLst>
            <a:ext uri="{FF2B5EF4-FFF2-40B4-BE49-F238E27FC236}">
              <a16:creationId xmlns:a16="http://schemas.microsoft.com/office/drawing/2014/main" id="{C70E2D30-3014-426B-9A38-AC3343EA0717}"/>
            </a:ext>
          </a:extLst>
        </xdr:cNvPr>
        <xdr:cNvSpPr/>
      </xdr:nvSpPr>
      <xdr:spPr>
        <a:xfrm>
          <a:off x="4000500" y="6078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135043</xdr:rowOff>
    </xdr:from>
    <xdr:to>
      <xdr:col>15</xdr:col>
      <xdr:colOff>187325</xdr:colOff>
      <xdr:row>31</xdr:row>
      <xdr:rowOff>65193</xdr:rowOff>
    </xdr:to>
    <xdr:sp macro="" textlink="">
      <xdr:nvSpPr>
        <xdr:cNvPr id="73" name="フローチャート: 判断 72">
          <a:extLst>
            <a:ext uri="{FF2B5EF4-FFF2-40B4-BE49-F238E27FC236}">
              <a16:creationId xmlns:a16="http://schemas.microsoft.com/office/drawing/2014/main" id="{3E7C59D1-8C4B-49E8-BD80-43BA12E1BD46}"/>
            </a:ext>
          </a:extLst>
        </xdr:cNvPr>
        <xdr:cNvSpPr/>
      </xdr:nvSpPr>
      <xdr:spPr>
        <a:xfrm>
          <a:off x="3238500" y="6050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106257</xdr:rowOff>
    </xdr:from>
    <xdr:to>
      <xdr:col>11</xdr:col>
      <xdr:colOff>187325</xdr:colOff>
      <xdr:row>31</xdr:row>
      <xdr:rowOff>36407</xdr:rowOff>
    </xdr:to>
    <xdr:sp macro="" textlink="">
      <xdr:nvSpPr>
        <xdr:cNvPr id="74" name="フローチャート: 判断 73">
          <a:extLst>
            <a:ext uri="{FF2B5EF4-FFF2-40B4-BE49-F238E27FC236}">
              <a16:creationId xmlns:a16="http://schemas.microsoft.com/office/drawing/2014/main" id="{D3681BB5-4DBA-4695-AB32-C18B2CD799EC}"/>
            </a:ext>
          </a:extLst>
        </xdr:cNvPr>
        <xdr:cNvSpPr/>
      </xdr:nvSpPr>
      <xdr:spPr>
        <a:xfrm>
          <a:off x="2476500" y="6021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66675</xdr:rowOff>
    </xdr:from>
    <xdr:to>
      <xdr:col>7</xdr:col>
      <xdr:colOff>187325</xdr:colOff>
      <xdr:row>30</xdr:row>
      <xdr:rowOff>168275</xdr:rowOff>
    </xdr:to>
    <xdr:sp macro="" textlink="">
      <xdr:nvSpPr>
        <xdr:cNvPr id="75" name="フローチャート: 判断 74">
          <a:extLst>
            <a:ext uri="{FF2B5EF4-FFF2-40B4-BE49-F238E27FC236}">
              <a16:creationId xmlns:a16="http://schemas.microsoft.com/office/drawing/2014/main" id="{D6DB6AD9-8CA5-490D-927F-43C1D88A2354}"/>
            </a:ext>
          </a:extLst>
        </xdr:cNvPr>
        <xdr:cNvSpPr/>
      </xdr:nvSpPr>
      <xdr:spPr>
        <a:xfrm>
          <a:off x="17145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E091B4BC-D634-48A3-98F6-437D5C75D2E8}"/>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F21F35C0-B116-4C2A-9966-C8CEA5548C03}"/>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D2840F46-ED65-4C5E-A7D4-6C6240AB3819}"/>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1ECFB3AB-01D6-4FA4-A97A-EE9D0A9F3673}"/>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6EAE7383-FB47-47B7-927C-AC78D19B50A4}"/>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26</xdr:row>
      <xdr:rowOff>83185</xdr:rowOff>
    </xdr:from>
    <xdr:to>
      <xdr:col>23</xdr:col>
      <xdr:colOff>136525</xdr:colOff>
      <xdr:row>27</xdr:row>
      <xdr:rowOff>13335</xdr:rowOff>
    </xdr:to>
    <xdr:sp macro="" textlink="">
      <xdr:nvSpPr>
        <xdr:cNvPr id="81" name="楕円 80">
          <a:extLst>
            <a:ext uri="{FF2B5EF4-FFF2-40B4-BE49-F238E27FC236}">
              <a16:creationId xmlns:a16="http://schemas.microsoft.com/office/drawing/2014/main" id="{46862575-20BB-4B8D-BC6B-12555B0F5F34}"/>
            </a:ext>
          </a:extLst>
        </xdr:cNvPr>
        <xdr:cNvSpPr/>
      </xdr:nvSpPr>
      <xdr:spPr>
        <a:xfrm>
          <a:off x="4711700" y="5312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26</xdr:row>
      <xdr:rowOff>36212</xdr:rowOff>
    </xdr:from>
    <xdr:ext cx="405111" cy="259045"/>
    <xdr:sp macro="" textlink="">
      <xdr:nvSpPr>
        <xdr:cNvPr id="82" name="有形固定資産減価償却率該当値テキスト">
          <a:extLst>
            <a:ext uri="{FF2B5EF4-FFF2-40B4-BE49-F238E27FC236}">
              <a16:creationId xmlns:a16="http://schemas.microsoft.com/office/drawing/2014/main" id="{00CA3483-60CF-4743-835B-989130804CB0}"/>
            </a:ext>
          </a:extLst>
        </xdr:cNvPr>
        <xdr:cNvSpPr txBox="1"/>
      </xdr:nvSpPr>
      <xdr:spPr>
        <a:xfrm>
          <a:off x="4813300" y="5265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26</xdr:row>
      <xdr:rowOff>133562</xdr:rowOff>
    </xdr:from>
    <xdr:to>
      <xdr:col>19</xdr:col>
      <xdr:colOff>187325</xdr:colOff>
      <xdr:row>27</xdr:row>
      <xdr:rowOff>63712</xdr:rowOff>
    </xdr:to>
    <xdr:sp macro="" textlink="">
      <xdr:nvSpPr>
        <xdr:cNvPr id="83" name="楕円 82">
          <a:extLst>
            <a:ext uri="{FF2B5EF4-FFF2-40B4-BE49-F238E27FC236}">
              <a16:creationId xmlns:a16="http://schemas.microsoft.com/office/drawing/2014/main" id="{FFA3EFC9-EA88-47DB-8F11-3B3614639A84}"/>
            </a:ext>
          </a:extLst>
        </xdr:cNvPr>
        <xdr:cNvSpPr/>
      </xdr:nvSpPr>
      <xdr:spPr>
        <a:xfrm>
          <a:off x="4000500" y="5362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26</xdr:row>
      <xdr:rowOff>133985</xdr:rowOff>
    </xdr:from>
    <xdr:to>
      <xdr:col>23</xdr:col>
      <xdr:colOff>85725</xdr:colOff>
      <xdr:row>27</xdr:row>
      <xdr:rowOff>12912</xdr:rowOff>
    </xdr:to>
    <xdr:cxnSp macro="">
      <xdr:nvCxnSpPr>
        <xdr:cNvPr id="84" name="直線コネクタ 83">
          <a:extLst>
            <a:ext uri="{FF2B5EF4-FFF2-40B4-BE49-F238E27FC236}">
              <a16:creationId xmlns:a16="http://schemas.microsoft.com/office/drawing/2014/main" id="{908EAC4A-E2FF-43B0-839E-1765D370C337}"/>
            </a:ext>
          </a:extLst>
        </xdr:cNvPr>
        <xdr:cNvCxnSpPr/>
      </xdr:nvCxnSpPr>
      <xdr:spPr>
        <a:xfrm flipV="1">
          <a:off x="4051300" y="5363210"/>
          <a:ext cx="711200" cy="50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26</xdr:row>
      <xdr:rowOff>119168</xdr:rowOff>
    </xdr:from>
    <xdr:to>
      <xdr:col>15</xdr:col>
      <xdr:colOff>187325</xdr:colOff>
      <xdr:row>27</xdr:row>
      <xdr:rowOff>49318</xdr:rowOff>
    </xdr:to>
    <xdr:sp macro="" textlink="">
      <xdr:nvSpPr>
        <xdr:cNvPr id="85" name="楕円 84">
          <a:extLst>
            <a:ext uri="{FF2B5EF4-FFF2-40B4-BE49-F238E27FC236}">
              <a16:creationId xmlns:a16="http://schemas.microsoft.com/office/drawing/2014/main" id="{3B8AD51F-46AB-4C9D-9DB9-15B4B2758E58}"/>
            </a:ext>
          </a:extLst>
        </xdr:cNvPr>
        <xdr:cNvSpPr/>
      </xdr:nvSpPr>
      <xdr:spPr>
        <a:xfrm>
          <a:off x="3238500" y="5348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26</xdr:row>
      <xdr:rowOff>169968</xdr:rowOff>
    </xdr:from>
    <xdr:to>
      <xdr:col>19</xdr:col>
      <xdr:colOff>136525</xdr:colOff>
      <xdr:row>27</xdr:row>
      <xdr:rowOff>12912</xdr:rowOff>
    </xdr:to>
    <xdr:cxnSp macro="">
      <xdr:nvCxnSpPr>
        <xdr:cNvPr id="86" name="直線コネクタ 85">
          <a:extLst>
            <a:ext uri="{FF2B5EF4-FFF2-40B4-BE49-F238E27FC236}">
              <a16:creationId xmlns:a16="http://schemas.microsoft.com/office/drawing/2014/main" id="{FCAB48F2-2BA5-454D-B60E-8D9C4250B09F}"/>
            </a:ext>
          </a:extLst>
        </xdr:cNvPr>
        <xdr:cNvCxnSpPr/>
      </xdr:nvCxnSpPr>
      <xdr:spPr>
        <a:xfrm>
          <a:off x="3289300" y="5399193"/>
          <a:ext cx="762000" cy="14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26</xdr:row>
      <xdr:rowOff>90382</xdr:rowOff>
    </xdr:from>
    <xdr:to>
      <xdr:col>11</xdr:col>
      <xdr:colOff>187325</xdr:colOff>
      <xdr:row>27</xdr:row>
      <xdr:rowOff>20532</xdr:rowOff>
    </xdr:to>
    <xdr:sp macro="" textlink="">
      <xdr:nvSpPr>
        <xdr:cNvPr id="87" name="楕円 86">
          <a:extLst>
            <a:ext uri="{FF2B5EF4-FFF2-40B4-BE49-F238E27FC236}">
              <a16:creationId xmlns:a16="http://schemas.microsoft.com/office/drawing/2014/main" id="{3213A974-F7FF-4778-A18E-9A5E96DB18A6}"/>
            </a:ext>
          </a:extLst>
        </xdr:cNvPr>
        <xdr:cNvSpPr/>
      </xdr:nvSpPr>
      <xdr:spPr>
        <a:xfrm>
          <a:off x="2476500" y="5319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26</xdr:row>
      <xdr:rowOff>141182</xdr:rowOff>
    </xdr:from>
    <xdr:to>
      <xdr:col>15</xdr:col>
      <xdr:colOff>136525</xdr:colOff>
      <xdr:row>26</xdr:row>
      <xdr:rowOff>169968</xdr:rowOff>
    </xdr:to>
    <xdr:cxnSp macro="">
      <xdr:nvCxnSpPr>
        <xdr:cNvPr id="88" name="直線コネクタ 87">
          <a:extLst>
            <a:ext uri="{FF2B5EF4-FFF2-40B4-BE49-F238E27FC236}">
              <a16:creationId xmlns:a16="http://schemas.microsoft.com/office/drawing/2014/main" id="{7EA83A4C-9C68-45A5-B9F6-1643E9C8DE32}"/>
            </a:ext>
          </a:extLst>
        </xdr:cNvPr>
        <xdr:cNvCxnSpPr/>
      </xdr:nvCxnSpPr>
      <xdr:spPr>
        <a:xfrm>
          <a:off x="2527300" y="5370407"/>
          <a:ext cx="762000" cy="28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26</xdr:row>
      <xdr:rowOff>83185</xdr:rowOff>
    </xdr:from>
    <xdr:to>
      <xdr:col>7</xdr:col>
      <xdr:colOff>187325</xdr:colOff>
      <xdr:row>27</xdr:row>
      <xdr:rowOff>13335</xdr:rowOff>
    </xdr:to>
    <xdr:sp macro="" textlink="">
      <xdr:nvSpPr>
        <xdr:cNvPr id="89" name="楕円 88">
          <a:extLst>
            <a:ext uri="{FF2B5EF4-FFF2-40B4-BE49-F238E27FC236}">
              <a16:creationId xmlns:a16="http://schemas.microsoft.com/office/drawing/2014/main" id="{D7DC2F55-8620-4299-8298-525F7791B884}"/>
            </a:ext>
          </a:extLst>
        </xdr:cNvPr>
        <xdr:cNvSpPr/>
      </xdr:nvSpPr>
      <xdr:spPr>
        <a:xfrm>
          <a:off x="1714500" y="5312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26</xdr:row>
      <xdr:rowOff>133985</xdr:rowOff>
    </xdr:from>
    <xdr:to>
      <xdr:col>11</xdr:col>
      <xdr:colOff>136525</xdr:colOff>
      <xdr:row>26</xdr:row>
      <xdr:rowOff>141182</xdr:rowOff>
    </xdr:to>
    <xdr:cxnSp macro="">
      <xdr:nvCxnSpPr>
        <xdr:cNvPr id="90" name="直線コネクタ 89">
          <a:extLst>
            <a:ext uri="{FF2B5EF4-FFF2-40B4-BE49-F238E27FC236}">
              <a16:creationId xmlns:a16="http://schemas.microsoft.com/office/drawing/2014/main" id="{7ED74BA1-BAEC-45A7-87F2-D852C372A86C}"/>
            </a:ext>
          </a:extLst>
        </xdr:cNvPr>
        <xdr:cNvCxnSpPr/>
      </xdr:nvCxnSpPr>
      <xdr:spPr>
        <a:xfrm>
          <a:off x="1765300" y="5363210"/>
          <a:ext cx="762000" cy="7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85107</xdr:rowOff>
    </xdr:from>
    <xdr:ext cx="405111" cy="259045"/>
    <xdr:sp macro="" textlink="">
      <xdr:nvSpPr>
        <xdr:cNvPr id="91" name="n_1aveValue有形固定資産減価償却率">
          <a:extLst>
            <a:ext uri="{FF2B5EF4-FFF2-40B4-BE49-F238E27FC236}">
              <a16:creationId xmlns:a16="http://schemas.microsoft.com/office/drawing/2014/main" id="{0B71EA7A-D740-4193-9C00-8B859C45E662}"/>
            </a:ext>
          </a:extLst>
        </xdr:cNvPr>
        <xdr:cNvSpPr txBox="1"/>
      </xdr:nvSpPr>
      <xdr:spPr>
        <a:xfrm>
          <a:off x="3836044" y="6171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56320</xdr:rowOff>
    </xdr:from>
    <xdr:ext cx="405111" cy="259045"/>
    <xdr:sp macro="" textlink="">
      <xdr:nvSpPr>
        <xdr:cNvPr id="92" name="n_2aveValue有形固定資産減価償却率">
          <a:extLst>
            <a:ext uri="{FF2B5EF4-FFF2-40B4-BE49-F238E27FC236}">
              <a16:creationId xmlns:a16="http://schemas.microsoft.com/office/drawing/2014/main" id="{1D876D8A-6826-47FA-B7F6-6D6FFD7150A6}"/>
            </a:ext>
          </a:extLst>
        </xdr:cNvPr>
        <xdr:cNvSpPr txBox="1"/>
      </xdr:nvSpPr>
      <xdr:spPr>
        <a:xfrm>
          <a:off x="3086744" y="6142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27534</xdr:rowOff>
    </xdr:from>
    <xdr:ext cx="405111" cy="259045"/>
    <xdr:sp macro="" textlink="">
      <xdr:nvSpPr>
        <xdr:cNvPr id="93" name="n_3aveValue有形固定資産減価償却率">
          <a:extLst>
            <a:ext uri="{FF2B5EF4-FFF2-40B4-BE49-F238E27FC236}">
              <a16:creationId xmlns:a16="http://schemas.microsoft.com/office/drawing/2014/main" id="{DFF781A2-D57C-43EC-BDB6-CF25EBC86039}"/>
            </a:ext>
          </a:extLst>
        </xdr:cNvPr>
        <xdr:cNvSpPr txBox="1"/>
      </xdr:nvSpPr>
      <xdr:spPr>
        <a:xfrm>
          <a:off x="2324744" y="6114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159402</xdr:rowOff>
    </xdr:from>
    <xdr:ext cx="405111" cy="259045"/>
    <xdr:sp macro="" textlink="">
      <xdr:nvSpPr>
        <xdr:cNvPr id="94" name="n_4aveValue有形固定資産減価償却率">
          <a:extLst>
            <a:ext uri="{FF2B5EF4-FFF2-40B4-BE49-F238E27FC236}">
              <a16:creationId xmlns:a16="http://schemas.microsoft.com/office/drawing/2014/main" id="{BA805365-C830-4AF4-A840-ECC0F3CA4783}"/>
            </a:ext>
          </a:extLst>
        </xdr:cNvPr>
        <xdr:cNvSpPr txBox="1"/>
      </xdr:nvSpPr>
      <xdr:spPr>
        <a:xfrm>
          <a:off x="1562744" y="6074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25</xdr:row>
      <xdr:rowOff>80239</xdr:rowOff>
    </xdr:from>
    <xdr:ext cx="405111" cy="259045"/>
    <xdr:sp macro="" textlink="">
      <xdr:nvSpPr>
        <xdr:cNvPr id="95" name="n_1mainValue有形固定資産減価償却率">
          <a:extLst>
            <a:ext uri="{FF2B5EF4-FFF2-40B4-BE49-F238E27FC236}">
              <a16:creationId xmlns:a16="http://schemas.microsoft.com/office/drawing/2014/main" id="{B8D6BD85-7CBA-48FB-867E-BD8432E9FD5F}"/>
            </a:ext>
          </a:extLst>
        </xdr:cNvPr>
        <xdr:cNvSpPr txBox="1"/>
      </xdr:nvSpPr>
      <xdr:spPr>
        <a:xfrm>
          <a:off x="3836044" y="5138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25</xdr:row>
      <xdr:rowOff>65845</xdr:rowOff>
    </xdr:from>
    <xdr:ext cx="405111" cy="259045"/>
    <xdr:sp macro="" textlink="">
      <xdr:nvSpPr>
        <xdr:cNvPr id="96" name="n_2mainValue有形固定資産減価償却率">
          <a:extLst>
            <a:ext uri="{FF2B5EF4-FFF2-40B4-BE49-F238E27FC236}">
              <a16:creationId xmlns:a16="http://schemas.microsoft.com/office/drawing/2014/main" id="{8E698CEB-95E5-4CDD-90DD-0D55B9292FA4}"/>
            </a:ext>
          </a:extLst>
        </xdr:cNvPr>
        <xdr:cNvSpPr txBox="1"/>
      </xdr:nvSpPr>
      <xdr:spPr>
        <a:xfrm>
          <a:off x="3086744" y="51236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25</xdr:row>
      <xdr:rowOff>37059</xdr:rowOff>
    </xdr:from>
    <xdr:ext cx="405111" cy="259045"/>
    <xdr:sp macro="" textlink="">
      <xdr:nvSpPr>
        <xdr:cNvPr id="97" name="n_3mainValue有形固定資産減価償却率">
          <a:extLst>
            <a:ext uri="{FF2B5EF4-FFF2-40B4-BE49-F238E27FC236}">
              <a16:creationId xmlns:a16="http://schemas.microsoft.com/office/drawing/2014/main" id="{D9C388E0-2097-4020-A3F3-2E73F2A11627}"/>
            </a:ext>
          </a:extLst>
        </xdr:cNvPr>
        <xdr:cNvSpPr txBox="1"/>
      </xdr:nvSpPr>
      <xdr:spPr>
        <a:xfrm>
          <a:off x="2324744" y="50948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25</xdr:row>
      <xdr:rowOff>29862</xdr:rowOff>
    </xdr:from>
    <xdr:ext cx="405111" cy="259045"/>
    <xdr:sp macro="" textlink="">
      <xdr:nvSpPr>
        <xdr:cNvPr id="98" name="n_4mainValue有形固定資産減価償却率">
          <a:extLst>
            <a:ext uri="{FF2B5EF4-FFF2-40B4-BE49-F238E27FC236}">
              <a16:creationId xmlns:a16="http://schemas.microsoft.com/office/drawing/2014/main" id="{CD072A8D-B3D9-410C-AF9F-284F25E46E88}"/>
            </a:ext>
          </a:extLst>
        </xdr:cNvPr>
        <xdr:cNvSpPr txBox="1"/>
      </xdr:nvSpPr>
      <xdr:spPr>
        <a:xfrm>
          <a:off x="1562744" y="5087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a:extLst>
            <a:ext uri="{FF2B5EF4-FFF2-40B4-BE49-F238E27FC236}">
              <a16:creationId xmlns:a16="http://schemas.microsoft.com/office/drawing/2014/main" id="{068B7FF0-5193-467B-814B-0761C4503773}"/>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a:extLst>
            <a:ext uri="{FF2B5EF4-FFF2-40B4-BE49-F238E27FC236}">
              <a16:creationId xmlns:a16="http://schemas.microsoft.com/office/drawing/2014/main" id="{75B3DE73-6C85-4A2D-86D6-1FCCD3153228}"/>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a:extLst>
            <a:ext uri="{FF2B5EF4-FFF2-40B4-BE49-F238E27FC236}">
              <a16:creationId xmlns:a16="http://schemas.microsoft.com/office/drawing/2014/main" id="{9C009ED5-AFC9-4B89-80F6-96D349B0707C}"/>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[ 515.0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a:extLst>
            <a:ext uri="{FF2B5EF4-FFF2-40B4-BE49-F238E27FC236}">
              <a16:creationId xmlns:a16="http://schemas.microsoft.com/office/drawing/2014/main" id="{5BFCF23C-3FEC-4CA1-8F80-EE9A347EA467}"/>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a:extLst>
            <a:ext uri="{FF2B5EF4-FFF2-40B4-BE49-F238E27FC236}">
              <a16:creationId xmlns:a16="http://schemas.microsoft.com/office/drawing/2014/main" id="{0C3EAEFE-DD6F-425B-8F78-88C91B0EF3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a:extLst>
            <a:ext uri="{FF2B5EF4-FFF2-40B4-BE49-F238E27FC236}">
              <a16:creationId xmlns:a16="http://schemas.microsoft.com/office/drawing/2014/main" id="{C936618A-FA88-4A8D-90AD-E5180766A493}"/>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a:extLst>
            <a:ext uri="{FF2B5EF4-FFF2-40B4-BE49-F238E27FC236}">
              <a16:creationId xmlns:a16="http://schemas.microsoft.com/office/drawing/2014/main" id="{04267241-F65F-48B8-93C9-CA0677099905}"/>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a:extLst>
            <a:ext uri="{FF2B5EF4-FFF2-40B4-BE49-F238E27FC236}">
              <a16:creationId xmlns:a16="http://schemas.microsoft.com/office/drawing/2014/main" id="{314C83CA-90D9-4F76-99D8-90909A4875A8}"/>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a:extLst>
            <a:ext uri="{FF2B5EF4-FFF2-40B4-BE49-F238E27FC236}">
              <a16:creationId xmlns:a16="http://schemas.microsoft.com/office/drawing/2014/main" id="{38C80709-C4A5-4BD7-A0AB-20A9A41181E2}"/>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a:extLst>
            <a:ext uri="{FF2B5EF4-FFF2-40B4-BE49-F238E27FC236}">
              <a16:creationId xmlns:a16="http://schemas.microsoft.com/office/drawing/2014/main" id="{6C2E476B-5B59-40B6-AAB7-63104AE9A96B}"/>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a:extLst>
            <a:ext uri="{FF2B5EF4-FFF2-40B4-BE49-F238E27FC236}">
              <a16:creationId xmlns:a16="http://schemas.microsoft.com/office/drawing/2014/main" id="{BCA83645-038E-42BD-8F0A-1363803197CF}"/>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a:extLst>
            <a:ext uri="{FF2B5EF4-FFF2-40B4-BE49-F238E27FC236}">
              <a16:creationId xmlns:a16="http://schemas.microsoft.com/office/drawing/2014/main" id="{E9B911D9-1227-43A0-9C08-780AEF59E169}"/>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a:extLst>
            <a:ext uri="{FF2B5EF4-FFF2-40B4-BE49-F238E27FC236}">
              <a16:creationId xmlns:a16="http://schemas.microsoft.com/office/drawing/2014/main" id="{F1B729B6-191A-4F46-952F-1C049E416589}"/>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類似団体平均に比べ</a:t>
          </a:r>
          <a:r>
            <a:rPr kumimoji="1" lang="en-US" altLang="ja-JP" sz="1100">
              <a:solidFill>
                <a:schemeClr val="dk1"/>
              </a:solidFill>
              <a:effectLst/>
              <a:latin typeface="+mn-lt"/>
              <a:ea typeface="+mn-ea"/>
              <a:cs typeface="+mn-cs"/>
            </a:rPr>
            <a:t>9.1</a:t>
          </a:r>
          <a:r>
            <a:rPr kumimoji="1" lang="ja-JP" altLang="ja-JP" sz="1100">
              <a:solidFill>
                <a:schemeClr val="dk1"/>
              </a:solidFill>
              <a:effectLst/>
              <a:latin typeface="+mn-lt"/>
              <a:ea typeface="+mn-ea"/>
              <a:cs typeface="+mn-cs"/>
            </a:rPr>
            <a:t>％、県内平均に比べると</a:t>
          </a:r>
          <a:r>
            <a:rPr kumimoji="1" lang="en-US" altLang="ja-JP" sz="1100">
              <a:solidFill>
                <a:schemeClr val="dk1"/>
              </a:solidFill>
              <a:effectLst/>
              <a:latin typeface="+mn-lt"/>
              <a:ea typeface="+mn-ea"/>
              <a:cs typeface="+mn-cs"/>
            </a:rPr>
            <a:t>139.7</a:t>
          </a:r>
          <a:r>
            <a:rPr kumimoji="1" lang="ja-JP" altLang="ja-JP" sz="1100">
              <a:solidFill>
                <a:schemeClr val="dk1"/>
              </a:solidFill>
              <a:effectLst/>
              <a:latin typeface="+mn-lt"/>
              <a:ea typeface="+mn-ea"/>
              <a:cs typeface="+mn-cs"/>
            </a:rPr>
            <a:t>％高い。前年度より</a:t>
          </a:r>
          <a:r>
            <a:rPr kumimoji="1" lang="en-US" altLang="ja-JP" sz="1100">
              <a:solidFill>
                <a:schemeClr val="dk1"/>
              </a:solidFill>
              <a:effectLst/>
              <a:latin typeface="+mn-lt"/>
              <a:ea typeface="+mn-ea"/>
              <a:cs typeface="+mn-cs"/>
            </a:rPr>
            <a:t>24.2</a:t>
          </a:r>
          <a:r>
            <a:rPr kumimoji="1" lang="ja-JP" altLang="ja-JP" sz="1100">
              <a:solidFill>
                <a:schemeClr val="dk1"/>
              </a:solidFill>
              <a:effectLst/>
              <a:latin typeface="+mn-lt"/>
              <a:ea typeface="+mn-ea"/>
              <a:cs typeface="+mn-cs"/>
            </a:rPr>
            <a:t>％改善した要因としては、充当可能財源として基金積立が増加した影響がある。今後も財源の確保および起債圧縮を検討する</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2" name="テキスト ボックス 111">
          <a:extLst>
            <a:ext uri="{FF2B5EF4-FFF2-40B4-BE49-F238E27FC236}">
              <a16:creationId xmlns:a16="http://schemas.microsoft.com/office/drawing/2014/main" id="{D1CFBA64-CF61-4726-BDD7-DB2F2028ADF2}"/>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a:extLst>
            <a:ext uri="{FF2B5EF4-FFF2-40B4-BE49-F238E27FC236}">
              <a16:creationId xmlns:a16="http://schemas.microsoft.com/office/drawing/2014/main" id="{48FDC8E4-A112-4D26-9FBE-C754837C6F95}"/>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a:extLst>
            <a:ext uri="{FF2B5EF4-FFF2-40B4-BE49-F238E27FC236}">
              <a16:creationId xmlns:a16="http://schemas.microsoft.com/office/drawing/2014/main" id="{2515A4F5-2D9D-4A63-A292-9E8F60BAFA37}"/>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5" name="直線コネクタ 114">
          <a:extLst>
            <a:ext uri="{FF2B5EF4-FFF2-40B4-BE49-F238E27FC236}">
              <a16:creationId xmlns:a16="http://schemas.microsoft.com/office/drawing/2014/main" id="{11CE1595-2061-4EF4-86FC-C4B493881DA2}"/>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6" name="テキスト ボックス 115">
          <a:extLst>
            <a:ext uri="{FF2B5EF4-FFF2-40B4-BE49-F238E27FC236}">
              <a16:creationId xmlns:a16="http://schemas.microsoft.com/office/drawing/2014/main" id="{5D6794C6-BE58-4788-9F52-54E65FD95366}"/>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7" name="直線コネクタ 116">
          <a:extLst>
            <a:ext uri="{FF2B5EF4-FFF2-40B4-BE49-F238E27FC236}">
              <a16:creationId xmlns:a16="http://schemas.microsoft.com/office/drawing/2014/main" id="{0209A953-3CC8-46E0-9C8D-7627CCCEADCA}"/>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8" name="テキスト ボックス 117">
          <a:extLst>
            <a:ext uri="{FF2B5EF4-FFF2-40B4-BE49-F238E27FC236}">
              <a16:creationId xmlns:a16="http://schemas.microsoft.com/office/drawing/2014/main" id="{E9201428-63E8-47FB-A067-D86DDD128008}"/>
            </a:ext>
          </a:extLst>
        </xdr:cNvPr>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9" name="直線コネクタ 118">
          <a:extLst>
            <a:ext uri="{FF2B5EF4-FFF2-40B4-BE49-F238E27FC236}">
              <a16:creationId xmlns:a16="http://schemas.microsoft.com/office/drawing/2014/main" id="{4594C95A-312C-4A14-93AE-CC703EDAF336}"/>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0" name="テキスト ボックス 119">
          <a:extLst>
            <a:ext uri="{FF2B5EF4-FFF2-40B4-BE49-F238E27FC236}">
              <a16:creationId xmlns:a16="http://schemas.microsoft.com/office/drawing/2014/main" id="{4017B67A-F76F-4583-A7E4-E86389F4A0F0}"/>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1" name="直線コネクタ 120">
          <a:extLst>
            <a:ext uri="{FF2B5EF4-FFF2-40B4-BE49-F238E27FC236}">
              <a16:creationId xmlns:a16="http://schemas.microsoft.com/office/drawing/2014/main" id="{365BA55D-5CEC-48B8-808E-81B9B80E4331}"/>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2" name="テキスト ボックス 121">
          <a:extLst>
            <a:ext uri="{FF2B5EF4-FFF2-40B4-BE49-F238E27FC236}">
              <a16:creationId xmlns:a16="http://schemas.microsoft.com/office/drawing/2014/main" id="{478E8928-DCAA-4142-81C2-BDDCC81F56EC}"/>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3" name="直線コネクタ 122">
          <a:extLst>
            <a:ext uri="{FF2B5EF4-FFF2-40B4-BE49-F238E27FC236}">
              <a16:creationId xmlns:a16="http://schemas.microsoft.com/office/drawing/2014/main" id="{D53FB11D-4E16-4304-9D6E-1F1CDCBE2F2F}"/>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4" name="テキスト ボックス 123">
          <a:extLst>
            <a:ext uri="{FF2B5EF4-FFF2-40B4-BE49-F238E27FC236}">
              <a16:creationId xmlns:a16="http://schemas.microsoft.com/office/drawing/2014/main" id="{9B607FF6-0317-4D4D-968F-46F32EC0618A}"/>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5" name="直線コネクタ 124">
          <a:extLst>
            <a:ext uri="{FF2B5EF4-FFF2-40B4-BE49-F238E27FC236}">
              <a16:creationId xmlns:a16="http://schemas.microsoft.com/office/drawing/2014/main" id="{CEAFDF4E-EC6E-4552-A586-1F9887B98C8E}"/>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6" name="テキスト ボックス 125">
          <a:extLst>
            <a:ext uri="{FF2B5EF4-FFF2-40B4-BE49-F238E27FC236}">
              <a16:creationId xmlns:a16="http://schemas.microsoft.com/office/drawing/2014/main" id="{6F5BA906-5609-4F26-8C12-A6EA43DD349E}"/>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a:extLst>
            <a:ext uri="{FF2B5EF4-FFF2-40B4-BE49-F238E27FC236}">
              <a16:creationId xmlns:a16="http://schemas.microsoft.com/office/drawing/2014/main" id="{86A3F6D8-F6DB-414B-856E-2FFA041C248B}"/>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a:extLst>
            <a:ext uri="{FF2B5EF4-FFF2-40B4-BE49-F238E27FC236}">
              <a16:creationId xmlns:a16="http://schemas.microsoft.com/office/drawing/2014/main" id="{3044AE14-10AA-42C8-9552-DFC820456E3E}"/>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35</xdr:row>
      <xdr:rowOff>18805</xdr:rowOff>
    </xdr:to>
    <xdr:cxnSp macro="">
      <xdr:nvCxnSpPr>
        <xdr:cNvPr id="129" name="直線コネクタ 128">
          <a:extLst>
            <a:ext uri="{FF2B5EF4-FFF2-40B4-BE49-F238E27FC236}">
              <a16:creationId xmlns:a16="http://schemas.microsoft.com/office/drawing/2014/main" id="{25CF648E-925C-4B1F-A5C6-2259B5C24611}"/>
            </a:ext>
          </a:extLst>
        </xdr:cNvPr>
        <xdr:cNvCxnSpPr/>
      </xdr:nvCxnSpPr>
      <xdr:spPr>
        <a:xfrm flipV="1">
          <a:off x="14793595" y="5261428"/>
          <a:ext cx="1269" cy="1529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22632</xdr:rowOff>
    </xdr:from>
    <xdr:ext cx="469744" cy="259045"/>
    <xdr:sp macro="" textlink="">
      <xdr:nvSpPr>
        <xdr:cNvPr id="130" name="債務償還比率最小値テキスト">
          <a:extLst>
            <a:ext uri="{FF2B5EF4-FFF2-40B4-BE49-F238E27FC236}">
              <a16:creationId xmlns:a16="http://schemas.microsoft.com/office/drawing/2014/main" id="{1939B165-1F6C-4D83-BB2F-6118DFC7EA22}"/>
            </a:ext>
          </a:extLst>
        </xdr:cNvPr>
        <xdr:cNvSpPr txBox="1"/>
      </xdr:nvSpPr>
      <xdr:spPr>
        <a:xfrm>
          <a:off x="14846300" y="6794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18805</xdr:rowOff>
    </xdr:from>
    <xdr:to>
      <xdr:col>76</xdr:col>
      <xdr:colOff>111125</xdr:colOff>
      <xdr:row>35</xdr:row>
      <xdr:rowOff>18805</xdr:rowOff>
    </xdr:to>
    <xdr:cxnSp macro="">
      <xdr:nvCxnSpPr>
        <xdr:cNvPr id="131" name="直線コネクタ 130">
          <a:extLst>
            <a:ext uri="{FF2B5EF4-FFF2-40B4-BE49-F238E27FC236}">
              <a16:creationId xmlns:a16="http://schemas.microsoft.com/office/drawing/2014/main" id="{DA79E960-9C28-4904-B401-4D7CCB4B7A21}"/>
            </a:ext>
          </a:extLst>
        </xdr:cNvPr>
        <xdr:cNvCxnSpPr/>
      </xdr:nvCxnSpPr>
      <xdr:spPr>
        <a:xfrm>
          <a:off x="14706600" y="6791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2" name="債務償還比率最大値テキスト">
          <a:extLst>
            <a:ext uri="{FF2B5EF4-FFF2-40B4-BE49-F238E27FC236}">
              <a16:creationId xmlns:a16="http://schemas.microsoft.com/office/drawing/2014/main" id="{B9E67214-7C5B-4CB0-8C08-1909523074B8}"/>
            </a:ext>
          </a:extLst>
        </xdr:cNvPr>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3" name="直線コネクタ 132">
          <a:extLst>
            <a:ext uri="{FF2B5EF4-FFF2-40B4-BE49-F238E27FC236}">
              <a16:creationId xmlns:a16="http://schemas.microsoft.com/office/drawing/2014/main" id="{EDF4DC25-E9CE-444F-AA8F-71D37A4EBF56}"/>
            </a:ext>
          </a:extLst>
        </xdr:cNvPr>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98651</xdr:rowOff>
    </xdr:from>
    <xdr:ext cx="469744" cy="259045"/>
    <xdr:sp macro="" textlink="">
      <xdr:nvSpPr>
        <xdr:cNvPr id="134" name="債務償還比率平均値テキスト">
          <a:extLst>
            <a:ext uri="{FF2B5EF4-FFF2-40B4-BE49-F238E27FC236}">
              <a16:creationId xmlns:a16="http://schemas.microsoft.com/office/drawing/2014/main" id="{FBB9E604-5549-46ED-A9BB-2A5EABD00C18}"/>
            </a:ext>
          </a:extLst>
        </xdr:cNvPr>
        <xdr:cNvSpPr txBox="1"/>
      </xdr:nvSpPr>
      <xdr:spPr>
        <a:xfrm>
          <a:off x="14846300" y="58422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75774</xdr:rowOff>
    </xdr:from>
    <xdr:to>
      <xdr:col>76</xdr:col>
      <xdr:colOff>73025</xdr:colOff>
      <xdr:row>31</xdr:row>
      <xdr:rowOff>5924</xdr:rowOff>
    </xdr:to>
    <xdr:sp macro="" textlink="">
      <xdr:nvSpPr>
        <xdr:cNvPr id="135" name="フローチャート: 判断 134">
          <a:extLst>
            <a:ext uri="{FF2B5EF4-FFF2-40B4-BE49-F238E27FC236}">
              <a16:creationId xmlns:a16="http://schemas.microsoft.com/office/drawing/2014/main" id="{9CE94F93-6BE4-4076-B558-CCF389FAD503}"/>
            </a:ext>
          </a:extLst>
        </xdr:cNvPr>
        <xdr:cNvSpPr/>
      </xdr:nvSpPr>
      <xdr:spPr>
        <a:xfrm>
          <a:off x="14744700" y="5990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138267</xdr:rowOff>
    </xdr:from>
    <xdr:to>
      <xdr:col>72</xdr:col>
      <xdr:colOff>123825</xdr:colOff>
      <xdr:row>32</xdr:row>
      <xdr:rowOff>68417</xdr:rowOff>
    </xdr:to>
    <xdr:sp macro="" textlink="">
      <xdr:nvSpPr>
        <xdr:cNvPr id="136" name="フローチャート: 判断 135">
          <a:extLst>
            <a:ext uri="{FF2B5EF4-FFF2-40B4-BE49-F238E27FC236}">
              <a16:creationId xmlns:a16="http://schemas.microsoft.com/office/drawing/2014/main" id="{41608062-D21C-4B82-B723-08CDB829BB43}"/>
            </a:ext>
          </a:extLst>
        </xdr:cNvPr>
        <xdr:cNvSpPr/>
      </xdr:nvSpPr>
      <xdr:spPr>
        <a:xfrm>
          <a:off x="14033500" y="622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147365</xdr:rowOff>
    </xdr:from>
    <xdr:to>
      <xdr:col>68</xdr:col>
      <xdr:colOff>123825</xdr:colOff>
      <xdr:row>32</xdr:row>
      <xdr:rowOff>77515</xdr:rowOff>
    </xdr:to>
    <xdr:sp macro="" textlink="">
      <xdr:nvSpPr>
        <xdr:cNvPr id="137" name="フローチャート: 判断 136">
          <a:extLst>
            <a:ext uri="{FF2B5EF4-FFF2-40B4-BE49-F238E27FC236}">
              <a16:creationId xmlns:a16="http://schemas.microsoft.com/office/drawing/2014/main" id="{F42BA17E-3D04-46C8-AB76-00D7AEBEEF84}"/>
            </a:ext>
          </a:extLst>
        </xdr:cNvPr>
        <xdr:cNvSpPr/>
      </xdr:nvSpPr>
      <xdr:spPr>
        <a:xfrm>
          <a:off x="13271500" y="6233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114826</xdr:rowOff>
    </xdr:from>
    <xdr:to>
      <xdr:col>64</xdr:col>
      <xdr:colOff>123825</xdr:colOff>
      <xdr:row>32</xdr:row>
      <xdr:rowOff>44976</xdr:rowOff>
    </xdr:to>
    <xdr:sp macro="" textlink="">
      <xdr:nvSpPr>
        <xdr:cNvPr id="138" name="フローチャート: 判断 137">
          <a:extLst>
            <a:ext uri="{FF2B5EF4-FFF2-40B4-BE49-F238E27FC236}">
              <a16:creationId xmlns:a16="http://schemas.microsoft.com/office/drawing/2014/main" id="{407A3097-A418-4B78-BEE7-015609EDACE4}"/>
            </a:ext>
          </a:extLst>
        </xdr:cNvPr>
        <xdr:cNvSpPr/>
      </xdr:nvSpPr>
      <xdr:spPr>
        <a:xfrm>
          <a:off x="12509500" y="620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133949</xdr:rowOff>
    </xdr:from>
    <xdr:to>
      <xdr:col>60</xdr:col>
      <xdr:colOff>123825</xdr:colOff>
      <xdr:row>32</xdr:row>
      <xdr:rowOff>64099</xdr:rowOff>
    </xdr:to>
    <xdr:sp macro="" textlink="">
      <xdr:nvSpPr>
        <xdr:cNvPr id="139" name="フローチャート: 判断 138">
          <a:extLst>
            <a:ext uri="{FF2B5EF4-FFF2-40B4-BE49-F238E27FC236}">
              <a16:creationId xmlns:a16="http://schemas.microsoft.com/office/drawing/2014/main" id="{8BE2E9EE-6080-4C2C-B824-5DE415C704A3}"/>
            </a:ext>
          </a:extLst>
        </xdr:cNvPr>
        <xdr:cNvSpPr/>
      </xdr:nvSpPr>
      <xdr:spPr>
        <a:xfrm>
          <a:off x="11747500" y="6220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832DC7F4-BAE1-44E5-ADF1-1BD8643093F6}"/>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2F959F18-0756-4D40-8CDB-78A7692719DE}"/>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0F8A74CC-B3E0-4A92-9A2E-1AA6C353EBD3}"/>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751F0FF7-E561-4EC2-BE22-9B8848DBEEAC}"/>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785FDBE8-C18A-4AAE-92A4-DBC560B697B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89807</xdr:rowOff>
    </xdr:from>
    <xdr:to>
      <xdr:col>76</xdr:col>
      <xdr:colOff>73025</xdr:colOff>
      <xdr:row>31</xdr:row>
      <xdr:rowOff>19957</xdr:rowOff>
    </xdr:to>
    <xdr:sp macro="" textlink="">
      <xdr:nvSpPr>
        <xdr:cNvPr id="145" name="楕円 144">
          <a:extLst>
            <a:ext uri="{FF2B5EF4-FFF2-40B4-BE49-F238E27FC236}">
              <a16:creationId xmlns:a16="http://schemas.microsoft.com/office/drawing/2014/main" id="{510C6900-FA20-4D15-AE3C-5581420D38E9}"/>
            </a:ext>
          </a:extLst>
        </xdr:cNvPr>
        <xdr:cNvSpPr/>
      </xdr:nvSpPr>
      <xdr:spPr>
        <a:xfrm>
          <a:off x="14744700" y="6004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68234</xdr:rowOff>
    </xdr:from>
    <xdr:ext cx="469744" cy="259045"/>
    <xdr:sp macro="" textlink="">
      <xdr:nvSpPr>
        <xdr:cNvPr id="146" name="債務償還比率該当値テキスト">
          <a:extLst>
            <a:ext uri="{FF2B5EF4-FFF2-40B4-BE49-F238E27FC236}">
              <a16:creationId xmlns:a16="http://schemas.microsoft.com/office/drawing/2014/main" id="{2A971824-C0BE-45CF-9DA9-17D0BE79A483}"/>
            </a:ext>
          </a:extLst>
        </xdr:cNvPr>
        <xdr:cNvSpPr txBox="1"/>
      </xdr:nvSpPr>
      <xdr:spPr>
        <a:xfrm>
          <a:off x="14846300" y="5983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18170</xdr:rowOff>
    </xdr:from>
    <xdr:to>
      <xdr:col>72</xdr:col>
      <xdr:colOff>123825</xdr:colOff>
      <xdr:row>32</xdr:row>
      <xdr:rowOff>119770</xdr:rowOff>
    </xdr:to>
    <xdr:sp macro="" textlink="">
      <xdr:nvSpPr>
        <xdr:cNvPr id="147" name="楕円 146">
          <a:extLst>
            <a:ext uri="{FF2B5EF4-FFF2-40B4-BE49-F238E27FC236}">
              <a16:creationId xmlns:a16="http://schemas.microsoft.com/office/drawing/2014/main" id="{E8FAE4A9-59E2-4213-9438-D524B7662163}"/>
            </a:ext>
          </a:extLst>
        </xdr:cNvPr>
        <xdr:cNvSpPr/>
      </xdr:nvSpPr>
      <xdr:spPr>
        <a:xfrm>
          <a:off x="14033500" y="6276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140607</xdr:rowOff>
    </xdr:from>
    <xdr:to>
      <xdr:col>76</xdr:col>
      <xdr:colOff>22225</xdr:colOff>
      <xdr:row>32</xdr:row>
      <xdr:rowOff>68970</xdr:rowOff>
    </xdr:to>
    <xdr:cxnSp macro="">
      <xdr:nvCxnSpPr>
        <xdr:cNvPr id="148" name="直線コネクタ 147">
          <a:extLst>
            <a:ext uri="{FF2B5EF4-FFF2-40B4-BE49-F238E27FC236}">
              <a16:creationId xmlns:a16="http://schemas.microsoft.com/office/drawing/2014/main" id="{39FC9CB1-D577-43E2-90F5-89456A52416A}"/>
            </a:ext>
          </a:extLst>
        </xdr:cNvPr>
        <xdr:cNvCxnSpPr/>
      </xdr:nvCxnSpPr>
      <xdr:spPr>
        <a:xfrm flipV="1">
          <a:off x="14084300" y="6055632"/>
          <a:ext cx="711200" cy="271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155539</xdr:rowOff>
    </xdr:from>
    <xdr:to>
      <xdr:col>68</xdr:col>
      <xdr:colOff>123825</xdr:colOff>
      <xdr:row>32</xdr:row>
      <xdr:rowOff>85689</xdr:rowOff>
    </xdr:to>
    <xdr:sp macro="" textlink="">
      <xdr:nvSpPr>
        <xdr:cNvPr id="149" name="楕円 148">
          <a:extLst>
            <a:ext uri="{FF2B5EF4-FFF2-40B4-BE49-F238E27FC236}">
              <a16:creationId xmlns:a16="http://schemas.microsoft.com/office/drawing/2014/main" id="{D81C7F35-6007-4412-9499-1ED100F81AB9}"/>
            </a:ext>
          </a:extLst>
        </xdr:cNvPr>
        <xdr:cNvSpPr/>
      </xdr:nvSpPr>
      <xdr:spPr>
        <a:xfrm>
          <a:off x="13271500" y="6242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32</xdr:row>
      <xdr:rowOff>34889</xdr:rowOff>
    </xdr:from>
    <xdr:to>
      <xdr:col>72</xdr:col>
      <xdr:colOff>73025</xdr:colOff>
      <xdr:row>32</xdr:row>
      <xdr:rowOff>68970</xdr:rowOff>
    </xdr:to>
    <xdr:cxnSp macro="">
      <xdr:nvCxnSpPr>
        <xdr:cNvPr id="150" name="直線コネクタ 149">
          <a:extLst>
            <a:ext uri="{FF2B5EF4-FFF2-40B4-BE49-F238E27FC236}">
              <a16:creationId xmlns:a16="http://schemas.microsoft.com/office/drawing/2014/main" id="{BC36C2E6-6E55-455A-878F-1122B5B6DAFF}"/>
            </a:ext>
          </a:extLst>
        </xdr:cNvPr>
        <xdr:cNvCxnSpPr/>
      </xdr:nvCxnSpPr>
      <xdr:spPr>
        <a:xfrm>
          <a:off x="13322300" y="6292814"/>
          <a:ext cx="762000" cy="34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32</xdr:row>
      <xdr:rowOff>62275</xdr:rowOff>
    </xdr:from>
    <xdr:to>
      <xdr:col>64</xdr:col>
      <xdr:colOff>123825</xdr:colOff>
      <xdr:row>32</xdr:row>
      <xdr:rowOff>163875</xdr:rowOff>
    </xdr:to>
    <xdr:sp macro="" textlink="">
      <xdr:nvSpPr>
        <xdr:cNvPr id="151" name="楕円 150">
          <a:extLst>
            <a:ext uri="{FF2B5EF4-FFF2-40B4-BE49-F238E27FC236}">
              <a16:creationId xmlns:a16="http://schemas.microsoft.com/office/drawing/2014/main" id="{3BCD112C-8B36-4AA3-BC56-5A245FE57FDA}"/>
            </a:ext>
          </a:extLst>
        </xdr:cNvPr>
        <xdr:cNvSpPr/>
      </xdr:nvSpPr>
      <xdr:spPr>
        <a:xfrm>
          <a:off x="12509500" y="63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32</xdr:row>
      <xdr:rowOff>34889</xdr:rowOff>
    </xdr:from>
    <xdr:to>
      <xdr:col>68</xdr:col>
      <xdr:colOff>73025</xdr:colOff>
      <xdr:row>32</xdr:row>
      <xdr:rowOff>113075</xdr:rowOff>
    </xdr:to>
    <xdr:cxnSp macro="">
      <xdr:nvCxnSpPr>
        <xdr:cNvPr id="152" name="直線コネクタ 151">
          <a:extLst>
            <a:ext uri="{FF2B5EF4-FFF2-40B4-BE49-F238E27FC236}">
              <a16:creationId xmlns:a16="http://schemas.microsoft.com/office/drawing/2014/main" id="{BB9D07C2-AC4F-4768-ABFD-6DE42AEE8ADE}"/>
            </a:ext>
          </a:extLst>
        </xdr:cNvPr>
        <xdr:cNvCxnSpPr/>
      </xdr:nvCxnSpPr>
      <xdr:spPr>
        <a:xfrm flipV="1">
          <a:off x="12560300" y="6292814"/>
          <a:ext cx="762000" cy="78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110971</xdr:rowOff>
    </xdr:from>
    <xdr:to>
      <xdr:col>60</xdr:col>
      <xdr:colOff>123825</xdr:colOff>
      <xdr:row>32</xdr:row>
      <xdr:rowOff>41121</xdr:rowOff>
    </xdr:to>
    <xdr:sp macro="" textlink="">
      <xdr:nvSpPr>
        <xdr:cNvPr id="153" name="楕円 152">
          <a:extLst>
            <a:ext uri="{FF2B5EF4-FFF2-40B4-BE49-F238E27FC236}">
              <a16:creationId xmlns:a16="http://schemas.microsoft.com/office/drawing/2014/main" id="{86B25A6F-B919-4619-98C7-847FE99C5D44}"/>
            </a:ext>
          </a:extLst>
        </xdr:cNvPr>
        <xdr:cNvSpPr/>
      </xdr:nvSpPr>
      <xdr:spPr>
        <a:xfrm>
          <a:off x="11747500" y="6197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161771</xdr:rowOff>
    </xdr:from>
    <xdr:to>
      <xdr:col>64</xdr:col>
      <xdr:colOff>73025</xdr:colOff>
      <xdr:row>32</xdr:row>
      <xdr:rowOff>113075</xdr:rowOff>
    </xdr:to>
    <xdr:cxnSp macro="">
      <xdr:nvCxnSpPr>
        <xdr:cNvPr id="154" name="直線コネクタ 153">
          <a:extLst>
            <a:ext uri="{FF2B5EF4-FFF2-40B4-BE49-F238E27FC236}">
              <a16:creationId xmlns:a16="http://schemas.microsoft.com/office/drawing/2014/main" id="{9B52C5DD-675C-49BF-8CC3-C9568FC5EA54}"/>
            </a:ext>
          </a:extLst>
        </xdr:cNvPr>
        <xdr:cNvCxnSpPr/>
      </xdr:nvCxnSpPr>
      <xdr:spPr>
        <a:xfrm>
          <a:off x="11798300" y="6248246"/>
          <a:ext cx="762000" cy="122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84944</xdr:rowOff>
    </xdr:from>
    <xdr:ext cx="469744" cy="259045"/>
    <xdr:sp macro="" textlink="">
      <xdr:nvSpPr>
        <xdr:cNvPr id="155" name="n_1aveValue債務償還比率">
          <a:extLst>
            <a:ext uri="{FF2B5EF4-FFF2-40B4-BE49-F238E27FC236}">
              <a16:creationId xmlns:a16="http://schemas.microsoft.com/office/drawing/2014/main" id="{7ED4F776-2B35-4449-A0EA-ECD559B4BAF7}"/>
            </a:ext>
          </a:extLst>
        </xdr:cNvPr>
        <xdr:cNvSpPr txBox="1"/>
      </xdr:nvSpPr>
      <xdr:spPr>
        <a:xfrm>
          <a:off x="13836727" y="5999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94042</xdr:rowOff>
    </xdr:from>
    <xdr:ext cx="469744" cy="259045"/>
    <xdr:sp macro="" textlink="">
      <xdr:nvSpPr>
        <xdr:cNvPr id="156" name="n_2aveValue債務償還比率">
          <a:extLst>
            <a:ext uri="{FF2B5EF4-FFF2-40B4-BE49-F238E27FC236}">
              <a16:creationId xmlns:a16="http://schemas.microsoft.com/office/drawing/2014/main" id="{6E1DEBC6-A541-4E6E-93B5-7012F1166D93}"/>
            </a:ext>
          </a:extLst>
        </xdr:cNvPr>
        <xdr:cNvSpPr txBox="1"/>
      </xdr:nvSpPr>
      <xdr:spPr>
        <a:xfrm>
          <a:off x="13087427" y="6009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61503</xdr:rowOff>
    </xdr:from>
    <xdr:ext cx="469744" cy="259045"/>
    <xdr:sp macro="" textlink="">
      <xdr:nvSpPr>
        <xdr:cNvPr id="157" name="n_3aveValue債務償還比率">
          <a:extLst>
            <a:ext uri="{FF2B5EF4-FFF2-40B4-BE49-F238E27FC236}">
              <a16:creationId xmlns:a16="http://schemas.microsoft.com/office/drawing/2014/main" id="{1A3B974C-03C5-4607-B8D9-64839A746713}"/>
            </a:ext>
          </a:extLst>
        </xdr:cNvPr>
        <xdr:cNvSpPr txBox="1"/>
      </xdr:nvSpPr>
      <xdr:spPr>
        <a:xfrm>
          <a:off x="12325427" y="5976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55226</xdr:rowOff>
    </xdr:from>
    <xdr:ext cx="469744" cy="259045"/>
    <xdr:sp macro="" textlink="">
      <xdr:nvSpPr>
        <xdr:cNvPr id="158" name="n_4aveValue債務償還比率">
          <a:extLst>
            <a:ext uri="{FF2B5EF4-FFF2-40B4-BE49-F238E27FC236}">
              <a16:creationId xmlns:a16="http://schemas.microsoft.com/office/drawing/2014/main" id="{AE751C8A-6D24-45CC-8CD6-A4AED093C763}"/>
            </a:ext>
          </a:extLst>
        </xdr:cNvPr>
        <xdr:cNvSpPr txBox="1"/>
      </xdr:nvSpPr>
      <xdr:spPr>
        <a:xfrm>
          <a:off x="11563427" y="6313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110897</xdr:rowOff>
    </xdr:from>
    <xdr:ext cx="469744" cy="259045"/>
    <xdr:sp macro="" textlink="">
      <xdr:nvSpPr>
        <xdr:cNvPr id="159" name="n_1mainValue債務償還比率">
          <a:extLst>
            <a:ext uri="{FF2B5EF4-FFF2-40B4-BE49-F238E27FC236}">
              <a16:creationId xmlns:a16="http://schemas.microsoft.com/office/drawing/2014/main" id="{D18CF62E-14BC-4F1C-B92C-2F8A7462293D}"/>
            </a:ext>
          </a:extLst>
        </xdr:cNvPr>
        <xdr:cNvSpPr txBox="1"/>
      </xdr:nvSpPr>
      <xdr:spPr>
        <a:xfrm>
          <a:off x="13836727" y="6368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76816</xdr:rowOff>
    </xdr:from>
    <xdr:ext cx="469744" cy="259045"/>
    <xdr:sp macro="" textlink="">
      <xdr:nvSpPr>
        <xdr:cNvPr id="160" name="n_2mainValue債務償還比率">
          <a:extLst>
            <a:ext uri="{FF2B5EF4-FFF2-40B4-BE49-F238E27FC236}">
              <a16:creationId xmlns:a16="http://schemas.microsoft.com/office/drawing/2014/main" id="{1A7C3803-165E-401C-8D88-1679AD123CF3}"/>
            </a:ext>
          </a:extLst>
        </xdr:cNvPr>
        <xdr:cNvSpPr txBox="1"/>
      </xdr:nvSpPr>
      <xdr:spPr>
        <a:xfrm>
          <a:off x="13087427" y="6334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155002</xdr:rowOff>
    </xdr:from>
    <xdr:ext cx="469744" cy="259045"/>
    <xdr:sp macro="" textlink="">
      <xdr:nvSpPr>
        <xdr:cNvPr id="161" name="n_3mainValue債務償還比率">
          <a:extLst>
            <a:ext uri="{FF2B5EF4-FFF2-40B4-BE49-F238E27FC236}">
              <a16:creationId xmlns:a16="http://schemas.microsoft.com/office/drawing/2014/main" id="{18ADE16B-4F4B-4C45-92AD-88C30703D610}"/>
            </a:ext>
          </a:extLst>
        </xdr:cNvPr>
        <xdr:cNvSpPr txBox="1"/>
      </xdr:nvSpPr>
      <xdr:spPr>
        <a:xfrm>
          <a:off x="12325427" y="641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57648</xdr:rowOff>
    </xdr:from>
    <xdr:ext cx="469744" cy="259045"/>
    <xdr:sp macro="" textlink="">
      <xdr:nvSpPr>
        <xdr:cNvPr id="162" name="n_4mainValue債務償還比率">
          <a:extLst>
            <a:ext uri="{FF2B5EF4-FFF2-40B4-BE49-F238E27FC236}">
              <a16:creationId xmlns:a16="http://schemas.microsoft.com/office/drawing/2014/main" id="{BE8863D9-5CBB-4B84-B46F-4E7B864F3A69}"/>
            </a:ext>
          </a:extLst>
        </xdr:cNvPr>
        <xdr:cNvSpPr txBox="1"/>
      </xdr:nvSpPr>
      <xdr:spPr>
        <a:xfrm>
          <a:off x="11563427" y="5972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a:extLst>
            <a:ext uri="{FF2B5EF4-FFF2-40B4-BE49-F238E27FC236}">
              <a16:creationId xmlns:a16="http://schemas.microsoft.com/office/drawing/2014/main" id="{AB0AF849-F735-4E92-BAF1-C7C002B85A18}"/>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a:extLst>
            <a:ext uri="{FF2B5EF4-FFF2-40B4-BE49-F238E27FC236}">
              <a16:creationId xmlns:a16="http://schemas.microsoft.com/office/drawing/2014/main" id="{635664D4-D3DA-41FF-94B5-4AD6C2B7EBE5}"/>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a:extLst>
            <a:ext uri="{FF2B5EF4-FFF2-40B4-BE49-F238E27FC236}">
              <a16:creationId xmlns:a16="http://schemas.microsoft.com/office/drawing/2014/main" id="{931436EF-9557-4546-AEB0-34EBBE650624}"/>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a:extLst>
            <a:ext uri="{FF2B5EF4-FFF2-40B4-BE49-F238E27FC236}">
              <a16:creationId xmlns:a16="http://schemas.microsoft.com/office/drawing/2014/main" id="{CC4B5D34-12FC-455D-983D-D7E3B9B72A0C}"/>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a:extLst>
            <a:ext uri="{FF2B5EF4-FFF2-40B4-BE49-F238E27FC236}">
              <a16:creationId xmlns:a16="http://schemas.microsoft.com/office/drawing/2014/main" id="{9AC850DA-275C-45F7-BC99-8A8048244829}"/>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a:extLst>
            <a:ext uri="{FF2B5EF4-FFF2-40B4-BE49-F238E27FC236}">
              <a16:creationId xmlns:a16="http://schemas.microsoft.com/office/drawing/2014/main" id="{171DC9DF-8225-41CA-9325-F837C5BCB5EC}"/>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74405722-9967-4F00-93EC-D62A3C7F64EA}"/>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42B6604F-36D8-4471-B3D2-8A1001E58B37}"/>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8E866A8A-0CE9-4C97-85F9-6325CD5410AC}"/>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F2AA0A5C-77C8-4751-BFA9-E3639B10EB45}"/>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沖縄県那覇市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833B7444-A830-4A80-B753-BBEAC6E3D06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C8067E81-C8B7-4C45-BB36-3A4331E4D6A9}"/>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1B71F017-C209-4FA0-8E5F-A06E175DADC1}"/>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B01F9E6B-0B73-4B38-81D9-86EE616011F9}"/>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5FDB8A2E-27C6-43B7-8240-00C968788329}"/>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72B96494-043B-4FCA-9CF6-6A52CEC971F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318,339
313,761
41.42
182,556,310
171,159,091
6,478,256
74,090,639
136,672,177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D454DC34-CE45-4AF5-B2BD-1AA96A2443D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E2CAF97F-32EF-40C1-90BB-F3176175C397}"/>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74E0A8BD-DD9D-4665-92A3-40975E57B529}"/>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52.4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7BAC096F-C30F-4E77-90C6-7629CBC5874F}"/>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9D156BA1-15F3-4BF3-AF4A-62EEBD86D3A2}"/>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4B7A2ED1-D0DD-4226-A341-B08127B5123F}"/>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FEB12F24-879B-4D57-9B31-311CD1C34C62}"/>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A7954D7C-118C-4683-842E-FEC5E2710301}"/>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62C7F198-015B-496E-8946-D93A8A6129C6}"/>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3D312E4D-F1A3-425E-96E7-DC98CA0A6D92}"/>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FDA06A50-A352-4953-9416-35217D0F0BFB}"/>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81F84CD2-8B21-4FA7-9F66-97B661D5633C}"/>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A0A6A990-089C-4104-958C-8225AC2E2829}"/>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B2D5B6DE-93A5-497F-A2C7-6F3ED76100BE}"/>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73E724FA-36D8-4FB6-BA17-C99D12E5231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3E7FAB6B-7157-4B36-AD46-89B6E47D8EB5}"/>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E5DED87B-FF95-4D3D-A2B3-11D42F84CD27}"/>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C14A8ABC-052A-437D-9B0B-508AE964840F}"/>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28429C02-F6DD-4563-9C98-D75D24A93D03}"/>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536659DF-6C62-4B9F-8328-0FC221AB1A8A}"/>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FB3B7D1A-89A8-4D9F-B4FE-377AE06ECB7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A82FDD29-9F2F-449C-B148-09F024D814C8}"/>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DE43E133-9991-40E5-A533-6C9590C86D8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8382E21A-A088-4ABB-A555-FF1A80ABEBB8}"/>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8D02F3F4-4DD8-4258-A980-FEE754208577}"/>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E003BC3D-E762-4E75-B6B7-6498AD00D5C6}"/>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ADDB25B3-E0A6-4F9B-A780-CF63B34D00DC}"/>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8FD30F7D-7BE9-4649-B2C0-94EA2341FF8C}"/>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281A2FDB-E7DE-4BA2-BE40-2C92CF6A5836}"/>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FA2B151-BE1D-476D-8DF5-2AF47DE3B4EF}"/>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2798873A-0D6A-43A9-ACB8-C6C5DCC3CA63}"/>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19A55247-E6BE-499C-B4FB-4358DF4E608C}"/>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a:extLst>
            <a:ext uri="{FF2B5EF4-FFF2-40B4-BE49-F238E27FC236}">
              <a16:creationId xmlns:a16="http://schemas.microsoft.com/office/drawing/2014/main" id="{D36232CE-60BE-4F1C-A734-3DBEAD80FFF4}"/>
            </a:ext>
          </a:extLst>
        </xdr:cNvPr>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162577</xdr:rowOff>
    </xdr:from>
    <xdr:ext cx="467179" cy="259045"/>
    <xdr:sp macro="" textlink="">
      <xdr:nvSpPr>
        <xdr:cNvPr id="45" name="テキスト ボックス 44">
          <a:extLst>
            <a:ext uri="{FF2B5EF4-FFF2-40B4-BE49-F238E27FC236}">
              <a16:creationId xmlns:a16="http://schemas.microsoft.com/office/drawing/2014/main" id="{68EE6763-AD1C-44F1-96AD-D8285B589068}"/>
            </a:ext>
          </a:extLst>
        </xdr:cNvPr>
        <xdr:cNvSpPr txBox="1"/>
      </xdr:nvSpPr>
      <xdr:spPr>
        <a:xfrm>
          <a:off x="294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a:extLst>
            <a:ext uri="{FF2B5EF4-FFF2-40B4-BE49-F238E27FC236}">
              <a16:creationId xmlns:a16="http://schemas.microsoft.com/office/drawing/2014/main" id="{A7BA2BE2-022F-488B-8000-817A05DCA6B2}"/>
            </a:ext>
          </a:extLst>
        </xdr:cNvPr>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a:extLst>
            <a:ext uri="{FF2B5EF4-FFF2-40B4-BE49-F238E27FC236}">
              <a16:creationId xmlns:a16="http://schemas.microsoft.com/office/drawing/2014/main" id="{567F3A9E-3CF1-46A7-A3C7-1372A1A1EECE}"/>
            </a:ext>
          </a:extLst>
        </xdr:cNvPr>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a:extLst>
            <a:ext uri="{FF2B5EF4-FFF2-40B4-BE49-F238E27FC236}">
              <a16:creationId xmlns:a16="http://schemas.microsoft.com/office/drawing/2014/main" id="{318634E2-9422-44ED-9D61-46FDBB71295A}"/>
            </a:ext>
          </a:extLst>
        </xdr:cNvPr>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a:extLst>
            <a:ext uri="{FF2B5EF4-FFF2-40B4-BE49-F238E27FC236}">
              <a16:creationId xmlns:a16="http://schemas.microsoft.com/office/drawing/2014/main" id="{B19089A1-38F6-4F54-990A-F0FC77CE98AD}"/>
            </a:ext>
          </a:extLst>
        </xdr:cNvPr>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a:extLst>
            <a:ext uri="{FF2B5EF4-FFF2-40B4-BE49-F238E27FC236}">
              <a16:creationId xmlns:a16="http://schemas.microsoft.com/office/drawing/2014/main" id="{CE934E97-40F9-4D53-B328-863487BB4A63}"/>
            </a:ext>
          </a:extLst>
        </xdr:cNvPr>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a:extLst>
            <a:ext uri="{FF2B5EF4-FFF2-40B4-BE49-F238E27FC236}">
              <a16:creationId xmlns:a16="http://schemas.microsoft.com/office/drawing/2014/main" id="{2735A778-66F5-4259-817E-0179E93152FF}"/>
            </a:ext>
          </a:extLst>
        </xdr:cNvPr>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a:extLst>
            <a:ext uri="{FF2B5EF4-FFF2-40B4-BE49-F238E27FC236}">
              <a16:creationId xmlns:a16="http://schemas.microsoft.com/office/drawing/2014/main" id="{80F2E84D-6A68-4F5F-BB24-62DE8A3A6B25}"/>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a:extLst>
            <a:ext uri="{FF2B5EF4-FFF2-40B4-BE49-F238E27FC236}">
              <a16:creationId xmlns:a16="http://schemas.microsoft.com/office/drawing/2014/main" id="{AFDF0449-AD83-4202-B568-1504BA7EF273}"/>
            </a:ext>
          </a:extLst>
        </xdr:cNvPr>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a:extLst>
            <a:ext uri="{FF2B5EF4-FFF2-40B4-BE49-F238E27FC236}">
              <a16:creationId xmlns:a16="http://schemas.microsoft.com/office/drawing/2014/main" id="{FF2E714E-4606-4C15-B9C7-97335CBF4F66}"/>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16764</xdr:rowOff>
    </xdr:from>
    <xdr:to>
      <xdr:col>24</xdr:col>
      <xdr:colOff>62865</xdr:colOff>
      <xdr:row>41</xdr:row>
      <xdr:rowOff>85344</xdr:rowOff>
    </xdr:to>
    <xdr:cxnSp macro="">
      <xdr:nvCxnSpPr>
        <xdr:cNvPr id="55" name="直線コネクタ 54">
          <a:extLst>
            <a:ext uri="{FF2B5EF4-FFF2-40B4-BE49-F238E27FC236}">
              <a16:creationId xmlns:a16="http://schemas.microsoft.com/office/drawing/2014/main" id="{605467D7-E510-4D31-BC34-ACBD335171E0}"/>
            </a:ext>
          </a:extLst>
        </xdr:cNvPr>
        <xdr:cNvCxnSpPr/>
      </xdr:nvCxnSpPr>
      <xdr:spPr>
        <a:xfrm flipV="1">
          <a:off x="4634865" y="5674614"/>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89171</xdr:rowOff>
    </xdr:from>
    <xdr:ext cx="405111" cy="259045"/>
    <xdr:sp macro="" textlink="">
      <xdr:nvSpPr>
        <xdr:cNvPr id="56" name="【道路】&#10;有形固定資産減価償却率最小値テキスト">
          <a:extLst>
            <a:ext uri="{FF2B5EF4-FFF2-40B4-BE49-F238E27FC236}">
              <a16:creationId xmlns:a16="http://schemas.microsoft.com/office/drawing/2014/main" id="{1C90429A-CA51-4BD1-BFF7-9F6858FE3135}"/>
            </a:ext>
          </a:extLst>
        </xdr:cNvPr>
        <xdr:cNvSpPr txBox="1"/>
      </xdr:nvSpPr>
      <xdr:spPr>
        <a:xfrm>
          <a:off x="4673600" y="7118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85344</xdr:rowOff>
    </xdr:from>
    <xdr:to>
      <xdr:col>24</xdr:col>
      <xdr:colOff>152400</xdr:colOff>
      <xdr:row>41</xdr:row>
      <xdr:rowOff>85344</xdr:rowOff>
    </xdr:to>
    <xdr:cxnSp macro="">
      <xdr:nvCxnSpPr>
        <xdr:cNvPr id="57" name="直線コネクタ 56">
          <a:extLst>
            <a:ext uri="{FF2B5EF4-FFF2-40B4-BE49-F238E27FC236}">
              <a16:creationId xmlns:a16="http://schemas.microsoft.com/office/drawing/2014/main" id="{AC2D7D89-64EE-461C-BC2E-19880F22DEEA}"/>
            </a:ext>
          </a:extLst>
        </xdr:cNvPr>
        <xdr:cNvCxnSpPr/>
      </xdr:nvCxnSpPr>
      <xdr:spPr>
        <a:xfrm>
          <a:off x="4546600" y="7114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134891</xdr:rowOff>
    </xdr:from>
    <xdr:ext cx="405111" cy="259045"/>
    <xdr:sp macro="" textlink="">
      <xdr:nvSpPr>
        <xdr:cNvPr id="58" name="【道路】&#10;有形固定資産減価償却率最大値テキスト">
          <a:extLst>
            <a:ext uri="{FF2B5EF4-FFF2-40B4-BE49-F238E27FC236}">
              <a16:creationId xmlns:a16="http://schemas.microsoft.com/office/drawing/2014/main" id="{1CBD1EBD-CAD5-4AC1-AB8A-F8609A5AF7D6}"/>
            </a:ext>
          </a:extLst>
        </xdr:cNvPr>
        <xdr:cNvSpPr txBox="1"/>
      </xdr:nvSpPr>
      <xdr:spPr>
        <a:xfrm>
          <a:off x="4673600" y="5449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16764</xdr:rowOff>
    </xdr:from>
    <xdr:to>
      <xdr:col>24</xdr:col>
      <xdr:colOff>152400</xdr:colOff>
      <xdr:row>33</xdr:row>
      <xdr:rowOff>16764</xdr:rowOff>
    </xdr:to>
    <xdr:cxnSp macro="">
      <xdr:nvCxnSpPr>
        <xdr:cNvPr id="59" name="直線コネクタ 58">
          <a:extLst>
            <a:ext uri="{FF2B5EF4-FFF2-40B4-BE49-F238E27FC236}">
              <a16:creationId xmlns:a16="http://schemas.microsoft.com/office/drawing/2014/main" id="{BD1B5FF4-0EA8-42C9-B0A6-B992A373B5FD}"/>
            </a:ext>
          </a:extLst>
        </xdr:cNvPr>
        <xdr:cNvCxnSpPr/>
      </xdr:nvCxnSpPr>
      <xdr:spPr>
        <a:xfrm>
          <a:off x="4546600" y="5674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143273</xdr:rowOff>
    </xdr:from>
    <xdr:ext cx="405111" cy="259045"/>
    <xdr:sp macro="" textlink="">
      <xdr:nvSpPr>
        <xdr:cNvPr id="60" name="【道路】&#10;有形固定資産減価償却率平均値テキスト">
          <a:extLst>
            <a:ext uri="{FF2B5EF4-FFF2-40B4-BE49-F238E27FC236}">
              <a16:creationId xmlns:a16="http://schemas.microsoft.com/office/drawing/2014/main" id="{D608D49C-3283-46F7-AA18-64BE1E1ACF86}"/>
            </a:ext>
          </a:extLst>
        </xdr:cNvPr>
        <xdr:cNvSpPr txBox="1"/>
      </xdr:nvSpPr>
      <xdr:spPr>
        <a:xfrm>
          <a:off x="4673600" y="63154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164846</xdr:rowOff>
    </xdr:from>
    <xdr:to>
      <xdr:col>24</xdr:col>
      <xdr:colOff>114300</xdr:colOff>
      <xdr:row>37</xdr:row>
      <xdr:rowOff>94996</xdr:rowOff>
    </xdr:to>
    <xdr:sp macro="" textlink="">
      <xdr:nvSpPr>
        <xdr:cNvPr id="61" name="フローチャート: 判断 60">
          <a:extLst>
            <a:ext uri="{FF2B5EF4-FFF2-40B4-BE49-F238E27FC236}">
              <a16:creationId xmlns:a16="http://schemas.microsoft.com/office/drawing/2014/main" id="{DCA758ED-FD85-46E9-BCAF-918CEE69210D}"/>
            </a:ext>
          </a:extLst>
        </xdr:cNvPr>
        <xdr:cNvSpPr/>
      </xdr:nvSpPr>
      <xdr:spPr>
        <a:xfrm>
          <a:off x="4584700" y="6337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132842</xdr:rowOff>
    </xdr:from>
    <xdr:to>
      <xdr:col>20</xdr:col>
      <xdr:colOff>38100</xdr:colOff>
      <xdr:row>37</xdr:row>
      <xdr:rowOff>62992</xdr:rowOff>
    </xdr:to>
    <xdr:sp macro="" textlink="">
      <xdr:nvSpPr>
        <xdr:cNvPr id="62" name="フローチャート: 判断 61">
          <a:extLst>
            <a:ext uri="{FF2B5EF4-FFF2-40B4-BE49-F238E27FC236}">
              <a16:creationId xmlns:a16="http://schemas.microsoft.com/office/drawing/2014/main" id="{7290C3DF-E16F-41E9-B4CA-AA327D0E1505}"/>
            </a:ext>
          </a:extLst>
        </xdr:cNvPr>
        <xdr:cNvSpPr/>
      </xdr:nvSpPr>
      <xdr:spPr>
        <a:xfrm>
          <a:off x="3746500" y="6305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98552</xdr:rowOff>
    </xdr:from>
    <xdr:to>
      <xdr:col>15</xdr:col>
      <xdr:colOff>101600</xdr:colOff>
      <xdr:row>37</xdr:row>
      <xdr:rowOff>28702</xdr:rowOff>
    </xdr:to>
    <xdr:sp macro="" textlink="">
      <xdr:nvSpPr>
        <xdr:cNvPr id="63" name="フローチャート: 判断 62">
          <a:extLst>
            <a:ext uri="{FF2B5EF4-FFF2-40B4-BE49-F238E27FC236}">
              <a16:creationId xmlns:a16="http://schemas.microsoft.com/office/drawing/2014/main" id="{88A663E5-6B14-4A5B-960E-77DAB1ABDC87}"/>
            </a:ext>
          </a:extLst>
        </xdr:cNvPr>
        <xdr:cNvSpPr/>
      </xdr:nvSpPr>
      <xdr:spPr>
        <a:xfrm>
          <a:off x="2857500" y="6270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59690</xdr:rowOff>
    </xdr:from>
    <xdr:to>
      <xdr:col>10</xdr:col>
      <xdr:colOff>165100</xdr:colOff>
      <xdr:row>36</xdr:row>
      <xdr:rowOff>161290</xdr:rowOff>
    </xdr:to>
    <xdr:sp macro="" textlink="">
      <xdr:nvSpPr>
        <xdr:cNvPr id="64" name="フローチャート: 判断 63">
          <a:extLst>
            <a:ext uri="{FF2B5EF4-FFF2-40B4-BE49-F238E27FC236}">
              <a16:creationId xmlns:a16="http://schemas.microsoft.com/office/drawing/2014/main" id="{8438076D-4BD6-4A9C-8483-1000333B123B}"/>
            </a:ext>
          </a:extLst>
        </xdr:cNvPr>
        <xdr:cNvSpPr/>
      </xdr:nvSpPr>
      <xdr:spPr>
        <a:xfrm>
          <a:off x="1968500" y="6231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25400</xdr:rowOff>
    </xdr:from>
    <xdr:to>
      <xdr:col>6</xdr:col>
      <xdr:colOff>38100</xdr:colOff>
      <xdr:row>36</xdr:row>
      <xdr:rowOff>127000</xdr:rowOff>
    </xdr:to>
    <xdr:sp macro="" textlink="">
      <xdr:nvSpPr>
        <xdr:cNvPr id="65" name="フローチャート: 判断 64">
          <a:extLst>
            <a:ext uri="{FF2B5EF4-FFF2-40B4-BE49-F238E27FC236}">
              <a16:creationId xmlns:a16="http://schemas.microsoft.com/office/drawing/2014/main" id="{A31C258B-8440-4D32-8F16-C3C73E24EE6C}"/>
            </a:ext>
          </a:extLst>
        </xdr:cNvPr>
        <xdr:cNvSpPr/>
      </xdr:nvSpPr>
      <xdr:spPr>
        <a:xfrm>
          <a:off x="1079500" y="619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6C1B9BC2-8CCF-423A-A538-AE1F05F8CC96}"/>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AFC9A3D9-1490-433A-9D8F-9D9691EDC3BD}"/>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BEEEBE0A-E49F-4670-8063-C15E610D6D86}"/>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813557C0-7941-47D3-8168-8DDD1680479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CEEF66E6-03F3-466A-A4B6-605BB057CF2A}"/>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41402</xdr:rowOff>
    </xdr:from>
    <xdr:to>
      <xdr:col>24</xdr:col>
      <xdr:colOff>114300</xdr:colOff>
      <xdr:row>34</xdr:row>
      <xdr:rowOff>143002</xdr:rowOff>
    </xdr:to>
    <xdr:sp macro="" textlink="">
      <xdr:nvSpPr>
        <xdr:cNvPr id="71" name="楕円 70">
          <a:extLst>
            <a:ext uri="{FF2B5EF4-FFF2-40B4-BE49-F238E27FC236}">
              <a16:creationId xmlns:a16="http://schemas.microsoft.com/office/drawing/2014/main" id="{EC302871-43B7-4D41-9DE7-A05D0337D0A0}"/>
            </a:ext>
          </a:extLst>
        </xdr:cNvPr>
        <xdr:cNvSpPr/>
      </xdr:nvSpPr>
      <xdr:spPr>
        <a:xfrm>
          <a:off x="4584700" y="5870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64279</xdr:rowOff>
    </xdr:from>
    <xdr:ext cx="405111" cy="259045"/>
    <xdr:sp macro="" textlink="">
      <xdr:nvSpPr>
        <xdr:cNvPr id="72" name="【道路】&#10;有形固定資産減価償却率該当値テキスト">
          <a:extLst>
            <a:ext uri="{FF2B5EF4-FFF2-40B4-BE49-F238E27FC236}">
              <a16:creationId xmlns:a16="http://schemas.microsoft.com/office/drawing/2014/main" id="{E8D89F08-F9AB-4CEA-B9D1-C40322B1ED41}"/>
            </a:ext>
          </a:extLst>
        </xdr:cNvPr>
        <xdr:cNvSpPr txBox="1"/>
      </xdr:nvSpPr>
      <xdr:spPr>
        <a:xfrm>
          <a:off x="4673600" y="5722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25400</xdr:rowOff>
    </xdr:from>
    <xdr:to>
      <xdr:col>20</xdr:col>
      <xdr:colOff>38100</xdr:colOff>
      <xdr:row>34</xdr:row>
      <xdr:rowOff>127000</xdr:rowOff>
    </xdr:to>
    <xdr:sp macro="" textlink="">
      <xdr:nvSpPr>
        <xdr:cNvPr id="73" name="楕円 72">
          <a:extLst>
            <a:ext uri="{FF2B5EF4-FFF2-40B4-BE49-F238E27FC236}">
              <a16:creationId xmlns:a16="http://schemas.microsoft.com/office/drawing/2014/main" id="{08E8B32E-17B6-4375-90DE-C482A8327B61}"/>
            </a:ext>
          </a:extLst>
        </xdr:cNvPr>
        <xdr:cNvSpPr/>
      </xdr:nvSpPr>
      <xdr:spPr>
        <a:xfrm>
          <a:off x="3746500" y="585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34</xdr:row>
      <xdr:rowOff>76200</xdr:rowOff>
    </xdr:from>
    <xdr:to>
      <xdr:col>24</xdr:col>
      <xdr:colOff>63500</xdr:colOff>
      <xdr:row>34</xdr:row>
      <xdr:rowOff>92202</xdr:rowOff>
    </xdr:to>
    <xdr:cxnSp macro="">
      <xdr:nvCxnSpPr>
        <xdr:cNvPr id="74" name="直線コネクタ 73">
          <a:extLst>
            <a:ext uri="{FF2B5EF4-FFF2-40B4-BE49-F238E27FC236}">
              <a16:creationId xmlns:a16="http://schemas.microsoft.com/office/drawing/2014/main" id="{3DBE3BFE-4EA3-47EC-AACF-F879AA88499C}"/>
            </a:ext>
          </a:extLst>
        </xdr:cNvPr>
        <xdr:cNvCxnSpPr/>
      </xdr:nvCxnSpPr>
      <xdr:spPr>
        <a:xfrm>
          <a:off x="3797300" y="5905500"/>
          <a:ext cx="8382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11684</xdr:rowOff>
    </xdr:from>
    <xdr:to>
      <xdr:col>15</xdr:col>
      <xdr:colOff>101600</xdr:colOff>
      <xdr:row>34</xdr:row>
      <xdr:rowOff>113284</xdr:rowOff>
    </xdr:to>
    <xdr:sp macro="" textlink="">
      <xdr:nvSpPr>
        <xdr:cNvPr id="75" name="楕円 74">
          <a:extLst>
            <a:ext uri="{FF2B5EF4-FFF2-40B4-BE49-F238E27FC236}">
              <a16:creationId xmlns:a16="http://schemas.microsoft.com/office/drawing/2014/main" id="{03B3A0C6-39DF-4B7B-AD68-279BE53A50EA}"/>
            </a:ext>
          </a:extLst>
        </xdr:cNvPr>
        <xdr:cNvSpPr/>
      </xdr:nvSpPr>
      <xdr:spPr>
        <a:xfrm>
          <a:off x="2857500" y="5840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62484</xdr:rowOff>
    </xdr:from>
    <xdr:to>
      <xdr:col>19</xdr:col>
      <xdr:colOff>177800</xdr:colOff>
      <xdr:row>34</xdr:row>
      <xdr:rowOff>76200</xdr:rowOff>
    </xdr:to>
    <xdr:cxnSp macro="">
      <xdr:nvCxnSpPr>
        <xdr:cNvPr id="76" name="直線コネクタ 75">
          <a:extLst>
            <a:ext uri="{FF2B5EF4-FFF2-40B4-BE49-F238E27FC236}">
              <a16:creationId xmlns:a16="http://schemas.microsoft.com/office/drawing/2014/main" id="{4C2894AC-648F-4F07-9A80-0A7C635EB0D7}"/>
            </a:ext>
          </a:extLst>
        </xdr:cNvPr>
        <xdr:cNvCxnSpPr/>
      </xdr:nvCxnSpPr>
      <xdr:spPr>
        <a:xfrm>
          <a:off x="2908300" y="589178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164846</xdr:rowOff>
    </xdr:from>
    <xdr:to>
      <xdr:col>10</xdr:col>
      <xdr:colOff>165100</xdr:colOff>
      <xdr:row>34</xdr:row>
      <xdr:rowOff>94996</xdr:rowOff>
    </xdr:to>
    <xdr:sp macro="" textlink="">
      <xdr:nvSpPr>
        <xdr:cNvPr id="77" name="楕円 76">
          <a:extLst>
            <a:ext uri="{FF2B5EF4-FFF2-40B4-BE49-F238E27FC236}">
              <a16:creationId xmlns:a16="http://schemas.microsoft.com/office/drawing/2014/main" id="{9E77B430-1746-46CA-BC2A-EF1C33A12470}"/>
            </a:ext>
          </a:extLst>
        </xdr:cNvPr>
        <xdr:cNvSpPr/>
      </xdr:nvSpPr>
      <xdr:spPr>
        <a:xfrm>
          <a:off x="1968500" y="5822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34</xdr:row>
      <xdr:rowOff>44196</xdr:rowOff>
    </xdr:from>
    <xdr:to>
      <xdr:col>15</xdr:col>
      <xdr:colOff>50800</xdr:colOff>
      <xdr:row>34</xdr:row>
      <xdr:rowOff>62484</xdr:rowOff>
    </xdr:to>
    <xdr:cxnSp macro="">
      <xdr:nvCxnSpPr>
        <xdr:cNvPr id="78" name="直線コネクタ 77">
          <a:extLst>
            <a:ext uri="{FF2B5EF4-FFF2-40B4-BE49-F238E27FC236}">
              <a16:creationId xmlns:a16="http://schemas.microsoft.com/office/drawing/2014/main" id="{E1831914-0A70-4AE3-8069-AE45EBBF0CD0}"/>
            </a:ext>
          </a:extLst>
        </xdr:cNvPr>
        <xdr:cNvCxnSpPr/>
      </xdr:nvCxnSpPr>
      <xdr:spPr>
        <a:xfrm>
          <a:off x="2019300" y="587349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33</xdr:row>
      <xdr:rowOff>148844</xdr:rowOff>
    </xdr:from>
    <xdr:to>
      <xdr:col>6</xdr:col>
      <xdr:colOff>38100</xdr:colOff>
      <xdr:row>34</xdr:row>
      <xdr:rowOff>78994</xdr:rowOff>
    </xdr:to>
    <xdr:sp macro="" textlink="">
      <xdr:nvSpPr>
        <xdr:cNvPr id="79" name="楕円 78">
          <a:extLst>
            <a:ext uri="{FF2B5EF4-FFF2-40B4-BE49-F238E27FC236}">
              <a16:creationId xmlns:a16="http://schemas.microsoft.com/office/drawing/2014/main" id="{E1749BB6-A2A8-403B-B6E6-698A984FA575}"/>
            </a:ext>
          </a:extLst>
        </xdr:cNvPr>
        <xdr:cNvSpPr/>
      </xdr:nvSpPr>
      <xdr:spPr>
        <a:xfrm>
          <a:off x="1079500" y="5806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34</xdr:row>
      <xdr:rowOff>28194</xdr:rowOff>
    </xdr:from>
    <xdr:to>
      <xdr:col>10</xdr:col>
      <xdr:colOff>114300</xdr:colOff>
      <xdr:row>34</xdr:row>
      <xdr:rowOff>44196</xdr:rowOff>
    </xdr:to>
    <xdr:cxnSp macro="">
      <xdr:nvCxnSpPr>
        <xdr:cNvPr id="80" name="直線コネクタ 79">
          <a:extLst>
            <a:ext uri="{FF2B5EF4-FFF2-40B4-BE49-F238E27FC236}">
              <a16:creationId xmlns:a16="http://schemas.microsoft.com/office/drawing/2014/main" id="{73FC3C8B-4B07-4E48-9F88-132D5F1EE026}"/>
            </a:ext>
          </a:extLst>
        </xdr:cNvPr>
        <xdr:cNvCxnSpPr/>
      </xdr:nvCxnSpPr>
      <xdr:spPr>
        <a:xfrm>
          <a:off x="1130300" y="5857494"/>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54119</xdr:rowOff>
    </xdr:from>
    <xdr:ext cx="405111" cy="259045"/>
    <xdr:sp macro="" textlink="">
      <xdr:nvSpPr>
        <xdr:cNvPr id="81" name="n_1aveValue【道路】&#10;有形固定資産減価償却率">
          <a:extLst>
            <a:ext uri="{FF2B5EF4-FFF2-40B4-BE49-F238E27FC236}">
              <a16:creationId xmlns:a16="http://schemas.microsoft.com/office/drawing/2014/main" id="{9E135956-9F65-4332-974F-A6DF261FCD3B}"/>
            </a:ext>
          </a:extLst>
        </xdr:cNvPr>
        <xdr:cNvSpPr txBox="1"/>
      </xdr:nvSpPr>
      <xdr:spPr>
        <a:xfrm>
          <a:off x="3582044" y="63977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19829</xdr:rowOff>
    </xdr:from>
    <xdr:ext cx="405111" cy="259045"/>
    <xdr:sp macro="" textlink="">
      <xdr:nvSpPr>
        <xdr:cNvPr id="82" name="n_2aveValue【道路】&#10;有形固定資産減価償却率">
          <a:extLst>
            <a:ext uri="{FF2B5EF4-FFF2-40B4-BE49-F238E27FC236}">
              <a16:creationId xmlns:a16="http://schemas.microsoft.com/office/drawing/2014/main" id="{00E32172-DDDC-4312-8FDB-12A6B80ECCD7}"/>
            </a:ext>
          </a:extLst>
        </xdr:cNvPr>
        <xdr:cNvSpPr txBox="1"/>
      </xdr:nvSpPr>
      <xdr:spPr>
        <a:xfrm>
          <a:off x="2705744" y="6363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152417</xdr:rowOff>
    </xdr:from>
    <xdr:ext cx="405111" cy="259045"/>
    <xdr:sp macro="" textlink="">
      <xdr:nvSpPr>
        <xdr:cNvPr id="83" name="n_3aveValue【道路】&#10;有形固定資産減価償却率">
          <a:extLst>
            <a:ext uri="{FF2B5EF4-FFF2-40B4-BE49-F238E27FC236}">
              <a16:creationId xmlns:a16="http://schemas.microsoft.com/office/drawing/2014/main" id="{D68A8366-DA81-4FFD-860C-10B9ECEFB615}"/>
            </a:ext>
          </a:extLst>
        </xdr:cNvPr>
        <xdr:cNvSpPr txBox="1"/>
      </xdr:nvSpPr>
      <xdr:spPr>
        <a:xfrm>
          <a:off x="1816744" y="6324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118127</xdr:rowOff>
    </xdr:from>
    <xdr:ext cx="405111" cy="259045"/>
    <xdr:sp macro="" textlink="">
      <xdr:nvSpPr>
        <xdr:cNvPr id="84" name="n_4aveValue【道路】&#10;有形固定資産減価償却率">
          <a:extLst>
            <a:ext uri="{FF2B5EF4-FFF2-40B4-BE49-F238E27FC236}">
              <a16:creationId xmlns:a16="http://schemas.microsoft.com/office/drawing/2014/main" id="{F58E86AF-0701-4B1D-9B84-62FA13314437}"/>
            </a:ext>
          </a:extLst>
        </xdr:cNvPr>
        <xdr:cNvSpPr txBox="1"/>
      </xdr:nvSpPr>
      <xdr:spPr>
        <a:xfrm>
          <a:off x="927744" y="6290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32</xdr:row>
      <xdr:rowOff>143527</xdr:rowOff>
    </xdr:from>
    <xdr:ext cx="405111" cy="259045"/>
    <xdr:sp macro="" textlink="">
      <xdr:nvSpPr>
        <xdr:cNvPr id="85" name="n_1mainValue【道路】&#10;有形固定資産減価償却率">
          <a:extLst>
            <a:ext uri="{FF2B5EF4-FFF2-40B4-BE49-F238E27FC236}">
              <a16:creationId xmlns:a16="http://schemas.microsoft.com/office/drawing/2014/main" id="{505F216E-1D6B-4DAA-80CB-4D309E9F9024}"/>
            </a:ext>
          </a:extLst>
        </xdr:cNvPr>
        <xdr:cNvSpPr txBox="1"/>
      </xdr:nvSpPr>
      <xdr:spPr>
        <a:xfrm>
          <a:off x="3582044" y="562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32</xdr:row>
      <xdr:rowOff>129811</xdr:rowOff>
    </xdr:from>
    <xdr:ext cx="405111" cy="259045"/>
    <xdr:sp macro="" textlink="">
      <xdr:nvSpPr>
        <xdr:cNvPr id="86" name="n_2mainValue【道路】&#10;有形固定資産減価償却率">
          <a:extLst>
            <a:ext uri="{FF2B5EF4-FFF2-40B4-BE49-F238E27FC236}">
              <a16:creationId xmlns:a16="http://schemas.microsoft.com/office/drawing/2014/main" id="{FD0631CA-7DF5-48D6-9C07-0C63869AA96B}"/>
            </a:ext>
          </a:extLst>
        </xdr:cNvPr>
        <xdr:cNvSpPr txBox="1"/>
      </xdr:nvSpPr>
      <xdr:spPr>
        <a:xfrm>
          <a:off x="2705744" y="5616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32</xdr:row>
      <xdr:rowOff>111523</xdr:rowOff>
    </xdr:from>
    <xdr:ext cx="405111" cy="259045"/>
    <xdr:sp macro="" textlink="">
      <xdr:nvSpPr>
        <xdr:cNvPr id="87" name="n_3mainValue【道路】&#10;有形固定資産減価償却率">
          <a:extLst>
            <a:ext uri="{FF2B5EF4-FFF2-40B4-BE49-F238E27FC236}">
              <a16:creationId xmlns:a16="http://schemas.microsoft.com/office/drawing/2014/main" id="{EB866042-D545-42BD-8721-3C3EFF9FFC02}"/>
            </a:ext>
          </a:extLst>
        </xdr:cNvPr>
        <xdr:cNvSpPr txBox="1"/>
      </xdr:nvSpPr>
      <xdr:spPr>
        <a:xfrm>
          <a:off x="1816744" y="5597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32</xdr:row>
      <xdr:rowOff>95521</xdr:rowOff>
    </xdr:from>
    <xdr:ext cx="405111" cy="259045"/>
    <xdr:sp macro="" textlink="">
      <xdr:nvSpPr>
        <xdr:cNvPr id="88" name="n_4mainValue【道路】&#10;有形固定資産減価償却率">
          <a:extLst>
            <a:ext uri="{FF2B5EF4-FFF2-40B4-BE49-F238E27FC236}">
              <a16:creationId xmlns:a16="http://schemas.microsoft.com/office/drawing/2014/main" id="{F3EA4DD8-7ED8-4774-A7A9-B1BEAB680AFE}"/>
            </a:ext>
          </a:extLst>
        </xdr:cNvPr>
        <xdr:cNvSpPr txBox="1"/>
      </xdr:nvSpPr>
      <xdr:spPr>
        <a:xfrm>
          <a:off x="927744" y="5581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ACDE318C-83B9-43DA-96B5-F600284FF0CA}"/>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F6AD63C9-0F36-459E-A0EE-705B3B491D3F}"/>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5A67E96C-74EE-4E64-A829-CC0182767631}"/>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0975B3E9-E2F5-4771-9F26-6244EB1243DC}"/>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C6A59F9E-DB9C-45AC-883C-C12838E90E2A}"/>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FF99CD16-F4B4-405C-A952-3AF7A54056B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980A1223-6780-4EC3-8A7C-E548BCB7ACC7}"/>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E7A1AAC8-8FDB-43A0-89BD-302F03061BCB}"/>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a:extLst>
            <a:ext uri="{FF2B5EF4-FFF2-40B4-BE49-F238E27FC236}">
              <a16:creationId xmlns:a16="http://schemas.microsoft.com/office/drawing/2014/main" id="{73E3E334-4E2D-42B2-8C9D-7C7E90C13B66}"/>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E98C755E-AD52-482F-8139-F5DD3F9D4E7D}"/>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a:extLst>
            <a:ext uri="{FF2B5EF4-FFF2-40B4-BE49-F238E27FC236}">
              <a16:creationId xmlns:a16="http://schemas.microsoft.com/office/drawing/2014/main" id="{C9304A3D-0B18-4DB4-B027-A7FAEBD1AAF6}"/>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a:extLst>
            <a:ext uri="{FF2B5EF4-FFF2-40B4-BE49-F238E27FC236}">
              <a16:creationId xmlns:a16="http://schemas.microsoft.com/office/drawing/2014/main" id="{E9782C71-1FD7-4AC8-B816-582C3557F32E}"/>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a:extLst>
            <a:ext uri="{FF2B5EF4-FFF2-40B4-BE49-F238E27FC236}">
              <a16:creationId xmlns:a16="http://schemas.microsoft.com/office/drawing/2014/main" id="{87D5AE46-D4AA-4B6F-921F-3922E5FD573D}"/>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2" name="テキスト ボックス 101">
          <a:extLst>
            <a:ext uri="{FF2B5EF4-FFF2-40B4-BE49-F238E27FC236}">
              <a16:creationId xmlns:a16="http://schemas.microsoft.com/office/drawing/2014/main" id="{29751DF6-4E25-49E1-97E4-9398FCDCE5CF}"/>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a:extLst>
            <a:ext uri="{FF2B5EF4-FFF2-40B4-BE49-F238E27FC236}">
              <a16:creationId xmlns:a16="http://schemas.microsoft.com/office/drawing/2014/main" id="{34355DCD-B765-43D7-A1C7-7404A5F1423C}"/>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4" name="テキスト ボックス 103">
          <a:extLst>
            <a:ext uri="{FF2B5EF4-FFF2-40B4-BE49-F238E27FC236}">
              <a16:creationId xmlns:a16="http://schemas.microsoft.com/office/drawing/2014/main" id="{02AA4663-47AC-4E20-B882-4A851F75C566}"/>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a:extLst>
            <a:ext uri="{FF2B5EF4-FFF2-40B4-BE49-F238E27FC236}">
              <a16:creationId xmlns:a16="http://schemas.microsoft.com/office/drawing/2014/main" id="{3FC94431-17BC-499D-AB82-E817A81C910B}"/>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6" name="テキスト ボックス 105">
          <a:extLst>
            <a:ext uri="{FF2B5EF4-FFF2-40B4-BE49-F238E27FC236}">
              <a16:creationId xmlns:a16="http://schemas.microsoft.com/office/drawing/2014/main" id="{DA36E847-1027-4EA6-AC24-84F2F126CA30}"/>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a:extLst>
            <a:ext uri="{FF2B5EF4-FFF2-40B4-BE49-F238E27FC236}">
              <a16:creationId xmlns:a16="http://schemas.microsoft.com/office/drawing/2014/main" id="{691F4D5F-63AC-4BC4-A1EE-74A06D186CD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8" name="テキスト ボックス 107">
          <a:extLst>
            <a:ext uri="{FF2B5EF4-FFF2-40B4-BE49-F238E27FC236}">
              <a16:creationId xmlns:a16="http://schemas.microsoft.com/office/drawing/2014/main" id="{F50B4768-D1B8-48EF-8587-A287186DADCD}"/>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A5627CB5-3A2F-4B4F-91B9-7CCC28265793}"/>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0" name="テキスト ボックス 109">
          <a:extLst>
            <a:ext uri="{FF2B5EF4-FFF2-40B4-BE49-F238E27FC236}">
              <a16:creationId xmlns:a16="http://schemas.microsoft.com/office/drawing/2014/main" id="{BE9EA55B-1B7D-491F-A5CF-339689A3BAF5}"/>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a:extLst>
            <a:ext uri="{FF2B5EF4-FFF2-40B4-BE49-F238E27FC236}">
              <a16:creationId xmlns:a16="http://schemas.microsoft.com/office/drawing/2014/main" id="{F99D2B8C-1EA9-4046-B401-2491A02A1295}"/>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85242</xdr:rowOff>
    </xdr:from>
    <xdr:to>
      <xdr:col>54</xdr:col>
      <xdr:colOff>189865</xdr:colOff>
      <xdr:row>42</xdr:row>
      <xdr:rowOff>29883</xdr:rowOff>
    </xdr:to>
    <xdr:cxnSp macro="">
      <xdr:nvCxnSpPr>
        <xdr:cNvPr id="112" name="直線コネクタ 111">
          <a:extLst>
            <a:ext uri="{FF2B5EF4-FFF2-40B4-BE49-F238E27FC236}">
              <a16:creationId xmlns:a16="http://schemas.microsoft.com/office/drawing/2014/main" id="{78821E6C-E286-4A5C-A630-D385DA90E85F}"/>
            </a:ext>
          </a:extLst>
        </xdr:cNvPr>
        <xdr:cNvCxnSpPr/>
      </xdr:nvCxnSpPr>
      <xdr:spPr>
        <a:xfrm flipV="1">
          <a:off x="10476865" y="5743092"/>
          <a:ext cx="0" cy="14876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33710</xdr:rowOff>
    </xdr:from>
    <xdr:ext cx="469744" cy="259045"/>
    <xdr:sp macro="" textlink="">
      <xdr:nvSpPr>
        <xdr:cNvPr id="113" name="【道路】&#10;一人当たり延長最小値テキスト">
          <a:extLst>
            <a:ext uri="{FF2B5EF4-FFF2-40B4-BE49-F238E27FC236}">
              <a16:creationId xmlns:a16="http://schemas.microsoft.com/office/drawing/2014/main" id="{4E2D2AEE-C588-41EE-95D7-0CABE80461AB}"/>
            </a:ext>
          </a:extLst>
        </xdr:cNvPr>
        <xdr:cNvSpPr txBox="1"/>
      </xdr:nvSpPr>
      <xdr:spPr>
        <a:xfrm>
          <a:off x="10515600" y="7234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29883</xdr:rowOff>
    </xdr:from>
    <xdr:to>
      <xdr:col>55</xdr:col>
      <xdr:colOff>88900</xdr:colOff>
      <xdr:row>42</xdr:row>
      <xdr:rowOff>29883</xdr:rowOff>
    </xdr:to>
    <xdr:cxnSp macro="">
      <xdr:nvCxnSpPr>
        <xdr:cNvPr id="114" name="直線コネクタ 113">
          <a:extLst>
            <a:ext uri="{FF2B5EF4-FFF2-40B4-BE49-F238E27FC236}">
              <a16:creationId xmlns:a16="http://schemas.microsoft.com/office/drawing/2014/main" id="{DABEEA8D-B084-47A6-930E-5B1450B6FA0F}"/>
            </a:ext>
          </a:extLst>
        </xdr:cNvPr>
        <xdr:cNvCxnSpPr/>
      </xdr:nvCxnSpPr>
      <xdr:spPr>
        <a:xfrm>
          <a:off x="10388600" y="7230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31919</xdr:rowOff>
    </xdr:from>
    <xdr:ext cx="599010" cy="259045"/>
    <xdr:sp macro="" textlink="">
      <xdr:nvSpPr>
        <xdr:cNvPr id="115" name="【道路】&#10;一人当たり延長最大値テキスト">
          <a:extLst>
            <a:ext uri="{FF2B5EF4-FFF2-40B4-BE49-F238E27FC236}">
              <a16:creationId xmlns:a16="http://schemas.microsoft.com/office/drawing/2014/main" id="{EBDFC60F-0F52-40D5-9380-46547274CA22}"/>
            </a:ext>
          </a:extLst>
        </xdr:cNvPr>
        <xdr:cNvSpPr txBox="1"/>
      </xdr:nvSpPr>
      <xdr:spPr>
        <a:xfrm>
          <a:off x="10515600" y="5518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117.788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85242</xdr:rowOff>
    </xdr:from>
    <xdr:to>
      <xdr:col>55</xdr:col>
      <xdr:colOff>88900</xdr:colOff>
      <xdr:row>33</xdr:row>
      <xdr:rowOff>85242</xdr:rowOff>
    </xdr:to>
    <xdr:cxnSp macro="">
      <xdr:nvCxnSpPr>
        <xdr:cNvPr id="116" name="直線コネクタ 115">
          <a:extLst>
            <a:ext uri="{FF2B5EF4-FFF2-40B4-BE49-F238E27FC236}">
              <a16:creationId xmlns:a16="http://schemas.microsoft.com/office/drawing/2014/main" id="{9AB19121-C201-4ADB-BE79-AD2221E26FD5}"/>
            </a:ext>
          </a:extLst>
        </xdr:cNvPr>
        <xdr:cNvCxnSpPr/>
      </xdr:nvCxnSpPr>
      <xdr:spPr>
        <a:xfrm>
          <a:off x="10388600" y="5743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89870</xdr:rowOff>
    </xdr:from>
    <xdr:ext cx="469744" cy="259045"/>
    <xdr:sp macro="" textlink="">
      <xdr:nvSpPr>
        <xdr:cNvPr id="117" name="【道路】&#10;一人当たり延長平均値テキスト">
          <a:extLst>
            <a:ext uri="{FF2B5EF4-FFF2-40B4-BE49-F238E27FC236}">
              <a16:creationId xmlns:a16="http://schemas.microsoft.com/office/drawing/2014/main" id="{403D609F-39F8-4319-91E6-DB78DDDF3531}"/>
            </a:ext>
          </a:extLst>
        </xdr:cNvPr>
        <xdr:cNvSpPr txBox="1"/>
      </xdr:nvSpPr>
      <xdr:spPr>
        <a:xfrm>
          <a:off x="10515600" y="69478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66993</xdr:rowOff>
    </xdr:from>
    <xdr:to>
      <xdr:col>55</xdr:col>
      <xdr:colOff>50800</xdr:colOff>
      <xdr:row>41</xdr:row>
      <xdr:rowOff>168593</xdr:rowOff>
    </xdr:to>
    <xdr:sp macro="" textlink="">
      <xdr:nvSpPr>
        <xdr:cNvPr id="118" name="フローチャート: 判断 117">
          <a:extLst>
            <a:ext uri="{FF2B5EF4-FFF2-40B4-BE49-F238E27FC236}">
              <a16:creationId xmlns:a16="http://schemas.microsoft.com/office/drawing/2014/main" id="{8F4E9902-C083-4EA9-B879-D9B028EFCCDC}"/>
            </a:ext>
          </a:extLst>
        </xdr:cNvPr>
        <xdr:cNvSpPr/>
      </xdr:nvSpPr>
      <xdr:spPr>
        <a:xfrm>
          <a:off x="10426700" y="7096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67666</xdr:rowOff>
    </xdr:from>
    <xdr:to>
      <xdr:col>50</xdr:col>
      <xdr:colOff>165100</xdr:colOff>
      <xdr:row>41</xdr:row>
      <xdr:rowOff>169266</xdr:rowOff>
    </xdr:to>
    <xdr:sp macro="" textlink="">
      <xdr:nvSpPr>
        <xdr:cNvPr id="119" name="フローチャート: 判断 118">
          <a:extLst>
            <a:ext uri="{FF2B5EF4-FFF2-40B4-BE49-F238E27FC236}">
              <a16:creationId xmlns:a16="http://schemas.microsoft.com/office/drawing/2014/main" id="{E1B3E715-346E-4BDC-BC65-EE889DB492B0}"/>
            </a:ext>
          </a:extLst>
        </xdr:cNvPr>
        <xdr:cNvSpPr/>
      </xdr:nvSpPr>
      <xdr:spPr>
        <a:xfrm>
          <a:off x="9588500" y="7097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85776</xdr:rowOff>
    </xdr:from>
    <xdr:to>
      <xdr:col>46</xdr:col>
      <xdr:colOff>38100</xdr:colOff>
      <xdr:row>42</xdr:row>
      <xdr:rowOff>15926</xdr:rowOff>
    </xdr:to>
    <xdr:sp macro="" textlink="">
      <xdr:nvSpPr>
        <xdr:cNvPr id="120" name="フローチャート: 判断 119">
          <a:extLst>
            <a:ext uri="{FF2B5EF4-FFF2-40B4-BE49-F238E27FC236}">
              <a16:creationId xmlns:a16="http://schemas.microsoft.com/office/drawing/2014/main" id="{5733A508-BFB8-4FCB-A9FF-D251F503AB8C}"/>
            </a:ext>
          </a:extLst>
        </xdr:cNvPr>
        <xdr:cNvSpPr/>
      </xdr:nvSpPr>
      <xdr:spPr>
        <a:xfrm>
          <a:off x="8699500" y="711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86182</xdr:rowOff>
    </xdr:from>
    <xdr:to>
      <xdr:col>41</xdr:col>
      <xdr:colOff>101600</xdr:colOff>
      <xdr:row>42</xdr:row>
      <xdr:rowOff>16332</xdr:rowOff>
    </xdr:to>
    <xdr:sp macro="" textlink="">
      <xdr:nvSpPr>
        <xdr:cNvPr id="121" name="フローチャート: 判断 120">
          <a:extLst>
            <a:ext uri="{FF2B5EF4-FFF2-40B4-BE49-F238E27FC236}">
              <a16:creationId xmlns:a16="http://schemas.microsoft.com/office/drawing/2014/main" id="{F2F9B6E6-42EF-4153-BCE9-DDCB610430EC}"/>
            </a:ext>
          </a:extLst>
        </xdr:cNvPr>
        <xdr:cNvSpPr/>
      </xdr:nvSpPr>
      <xdr:spPr>
        <a:xfrm>
          <a:off x="7810500" y="7115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84086</xdr:rowOff>
    </xdr:from>
    <xdr:to>
      <xdr:col>36</xdr:col>
      <xdr:colOff>165100</xdr:colOff>
      <xdr:row>42</xdr:row>
      <xdr:rowOff>14236</xdr:rowOff>
    </xdr:to>
    <xdr:sp macro="" textlink="">
      <xdr:nvSpPr>
        <xdr:cNvPr id="122" name="フローチャート: 判断 121">
          <a:extLst>
            <a:ext uri="{FF2B5EF4-FFF2-40B4-BE49-F238E27FC236}">
              <a16:creationId xmlns:a16="http://schemas.microsoft.com/office/drawing/2014/main" id="{D83FF069-AA6C-4F99-B623-ECD1FE95ECB7}"/>
            </a:ext>
          </a:extLst>
        </xdr:cNvPr>
        <xdr:cNvSpPr/>
      </xdr:nvSpPr>
      <xdr:spPr>
        <a:xfrm>
          <a:off x="6921500" y="711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84E9D662-94EC-4DF7-8BB2-C1F538603C13}"/>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9989EB91-1FCC-4DAC-A13C-265E0CBB4A92}"/>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D950DB5A-A092-4D03-B6CC-DCA967C3B9EA}"/>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3D16D7-57CB-4016-B820-6650F0874D6B}"/>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C007AD61-0BDE-47D6-94CF-05C843F41CA8}"/>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144564</xdr:rowOff>
    </xdr:from>
    <xdr:to>
      <xdr:col>55</xdr:col>
      <xdr:colOff>50800</xdr:colOff>
      <xdr:row>42</xdr:row>
      <xdr:rowOff>74714</xdr:rowOff>
    </xdr:to>
    <xdr:sp macro="" textlink="">
      <xdr:nvSpPr>
        <xdr:cNvPr id="128" name="楕円 127">
          <a:extLst>
            <a:ext uri="{FF2B5EF4-FFF2-40B4-BE49-F238E27FC236}">
              <a16:creationId xmlns:a16="http://schemas.microsoft.com/office/drawing/2014/main" id="{4F63723E-7CA0-4BC6-ACC9-807AAB1AF51D}"/>
            </a:ext>
          </a:extLst>
        </xdr:cNvPr>
        <xdr:cNvSpPr/>
      </xdr:nvSpPr>
      <xdr:spPr>
        <a:xfrm>
          <a:off x="10426700" y="7174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59491</xdr:rowOff>
    </xdr:from>
    <xdr:ext cx="469744" cy="259045"/>
    <xdr:sp macro="" textlink="">
      <xdr:nvSpPr>
        <xdr:cNvPr id="129" name="【道路】&#10;一人当たり延長該当値テキスト">
          <a:extLst>
            <a:ext uri="{FF2B5EF4-FFF2-40B4-BE49-F238E27FC236}">
              <a16:creationId xmlns:a16="http://schemas.microsoft.com/office/drawing/2014/main" id="{187CB8D7-7D44-49D4-9C34-A2E1A3D992AC}"/>
            </a:ext>
          </a:extLst>
        </xdr:cNvPr>
        <xdr:cNvSpPr txBox="1"/>
      </xdr:nvSpPr>
      <xdr:spPr>
        <a:xfrm>
          <a:off x="10515600" y="7088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144666</xdr:rowOff>
    </xdr:from>
    <xdr:to>
      <xdr:col>50</xdr:col>
      <xdr:colOff>165100</xdr:colOff>
      <xdr:row>42</xdr:row>
      <xdr:rowOff>74816</xdr:rowOff>
    </xdr:to>
    <xdr:sp macro="" textlink="">
      <xdr:nvSpPr>
        <xdr:cNvPr id="130" name="楕円 129">
          <a:extLst>
            <a:ext uri="{FF2B5EF4-FFF2-40B4-BE49-F238E27FC236}">
              <a16:creationId xmlns:a16="http://schemas.microsoft.com/office/drawing/2014/main" id="{746E98FA-6733-4C90-91E6-CD2115F99A70}"/>
            </a:ext>
          </a:extLst>
        </xdr:cNvPr>
        <xdr:cNvSpPr/>
      </xdr:nvSpPr>
      <xdr:spPr>
        <a:xfrm>
          <a:off x="9588500" y="7174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42</xdr:row>
      <xdr:rowOff>23914</xdr:rowOff>
    </xdr:from>
    <xdr:to>
      <xdr:col>55</xdr:col>
      <xdr:colOff>0</xdr:colOff>
      <xdr:row>42</xdr:row>
      <xdr:rowOff>24016</xdr:rowOff>
    </xdr:to>
    <xdr:cxnSp macro="">
      <xdr:nvCxnSpPr>
        <xdr:cNvPr id="131" name="直線コネクタ 130">
          <a:extLst>
            <a:ext uri="{FF2B5EF4-FFF2-40B4-BE49-F238E27FC236}">
              <a16:creationId xmlns:a16="http://schemas.microsoft.com/office/drawing/2014/main" id="{52396455-4B12-4497-9A46-9D6DA4227A14}"/>
            </a:ext>
          </a:extLst>
        </xdr:cNvPr>
        <xdr:cNvCxnSpPr/>
      </xdr:nvCxnSpPr>
      <xdr:spPr>
        <a:xfrm flipV="1">
          <a:off x="9639300" y="7224814"/>
          <a:ext cx="838200" cy="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144729</xdr:rowOff>
    </xdr:from>
    <xdr:to>
      <xdr:col>46</xdr:col>
      <xdr:colOff>38100</xdr:colOff>
      <xdr:row>42</xdr:row>
      <xdr:rowOff>74879</xdr:rowOff>
    </xdr:to>
    <xdr:sp macro="" textlink="">
      <xdr:nvSpPr>
        <xdr:cNvPr id="132" name="楕円 131">
          <a:extLst>
            <a:ext uri="{FF2B5EF4-FFF2-40B4-BE49-F238E27FC236}">
              <a16:creationId xmlns:a16="http://schemas.microsoft.com/office/drawing/2014/main" id="{76EAE97C-63FF-4D19-B8C0-2259DCF8A3C3}"/>
            </a:ext>
          </a:extLst>
        </xdr:cNvPr>
        <xdr:cNvSpPr/>
      </xdr:nvSpPr>
      <xdr:spPr>
        <a:xfrm>
          <a:off x="8699500" y="7174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42</xdr:row>
      <xdr:rowOff>24016</xdr:rowOff>
    </xdr:from>
    <xdr:to>
      <xdr:col>50</xdr:col>
      <xdr:colOff>114300</xdr:colOff>
      <xdr:row>42</xdr:row>
      <xdr:rowOff>24079</xdr:rowOff>
    </xdr:to>
    <xdr:cxnSp macro="">
      <xdr:nvCxnSpPr>
        <xdr:cNvPr id="133" name="直線コネクタ 132">
          <a:extLst>
            <a:ext uri="{FF2B5EF4-FFF2-40B4-BE49-F238E27FC236}">
              <a16:creationId xmlns:a16="http://schemas.microsoft.com/office/drawing/2014/main" id="{7FEF2C82-D9A4-4C82-BC62-4E48B9B89D7B}"/>
            </a:ext>
          </a:extLst>
        </xdr:cNvPr>
        <xdr:cNvCxnSpPr/>
      </xdr:nvCxnSpPr>
      <xdr:spPr>
        <a:xfrm flipV="1">
          <a:off x="8750300" y="7224916"/>
          <a:ext cx="889000" cy="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144755</xdr:rowOff>
    </xdr:from>
    <xdr:to>
      <xdr:col>41</xdr:col>
      <xdr:colOff>101600</xdr:colOff>
      <xdr:row>42</xdr:row>
      <xdr:rowOff>74905</xdr:rowOff>
    </xdr:to>
    <xdr:sp macro="" textlink="">
      <xdr:nvSpPr>
        <xdr:cNvPr id="134" name="楕円 133">
          <a:extLst>
            <a:ext uri="{FF2B5EF4-FFF2-40B4-BE49-F238E27FC236}">
              <a16:creationId xmlns:a16="http://schemas.microsoft.com/office/drawing/2014/main" id="{118F5021-0215-4484-ADD2-BD5500405F26}"/>
            </a:ext>
          </a:extLst>
        </xdr:cNvPr>
        <xdr:cNvSpPr/>
      </xdr:nvSpPr>
      <xdr:spPr>
        <a:xfrm>
          <a:off x="7810500" y="7174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42</xdr:row>
      <xdr:rowOff>24079</xdr:rowOff>
    </xdr:from>
    <xdr:to>
      <xdr:col>45</xdr:col>
      <xdr:colOff>177800</xdr:colOff>
      <xdr:row>42</xdr:row>
      <xdr:rowOff>24105</xdr:rowOff>
    </xdr:to>
    <xdr:cxnSp macro="">
      <xdr:nvCxnSpPr>
        <xdr:cNvPr id="135" name="直線コネクタ 134">
          <a:extLst>
            <a:ext uri="{FF2B5EF4-FFF2-40B4-BE49-F238E27FC236}">
              <a16:creationId xmlns:a16="http://schemas.microsoft.com/office/drawing/2014/main" id="{60068D92-0AD9-4CDA-91D4-D96D0E94F0F4}"/>
            </a:ext>
          </a:extLst>
        </xdr:cNvPr>
        <xdr:cNvCxnSpPr/>
      </xdr:nvCxnSpPr>
      <xdr:spPr>
        <a:xfrm flipV="1">
          <a:off x="7861300" y="7224979"/>
          <a:ext cx="889000" cy="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144793</xdr:rowOff>
    </xdr:from>
    <xdr:to>
      <xdr:col>36</xdr:col>
      <xdr:colOff>165100</xdr:colOff>
      <xdr:row>42</xdr:row>
      <xdr:rowOff>74943</xdr:rowOff>
    </xdr:to>
    <xdr:sp macro="" textlink="">
      <xdr:nvSpPr>
        <xdr:cNvPr id="136" name="楕円 135">
          <a:extLst>
            <a:ext uri="{FF2B5EF4-FFF2-40B4-BE49-F238E27FC236}">
              <a16:creationId xmlns:a16="http://schemas.microsoft.com/office/drawing/2014/main" id="{727A9889-D570-4374-86C6-A53D18E73A69}"/>
            </a:ext>
          </a:extLst>
        </xdr:cNvPr>
        <xdr:cNvSpPr/>
      </xdr:nvSpPr>
      <xdr:spPr>
        <a:xfrm>
          <a:off x="6921500" y="7174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42</xdr:row>
      <xdr:rowOff>24105</xdr:rowOff>
    </xdr:from>
    <xdr:to>
      <xdr:col>41</xdr:col>
      <xdr:colOff>50800</xdr:colOff>
      <xdr:row>42</xdr:row>
      <xdr:rowOff>24143</xdr:rowOff>
    </xdr:to>
    <xdr:cxnSp macro="">
      <xdr:nvCxnSpPr>
        <xdr:cNvPr id="137" name="直線コネクタ 136">
          <a:extLst>
            <a:ext uri="{FF2B5EF4-FFF2-40B4-BE49-F238E27FC236}">
              <a16:creationId xmlns:a16="http://schemas.microsoft.com/office/drawing/2014/main" id="{80D4E2BB-1681-4397-B126-10FC7A54B845}"/>
            </a:ext>
          </a:extLst>
        </xdr:cNvPr>
        <xdr:cNvCxnSpPr/>
      </xdr:nvCxnSpPr>
      <xdr:spPr>
        <a:xfrm flipV="1">
          <a:off x="6972300" y="7225005"/>
          <a:ext cx="8890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14343</xdr:rowOff>
    </xdr:from>
    <xdr:ext cx="469744" cy="259045"/>
    <xdr:sp macro="" textlink="">
      <xdr:nvSpPr>
        <xdr:cNvPr id="138" name="n_1aveValue【道路】&#10;一人当たり延長">
          <a:extLst>
            <a:ext uri="{FF2B5EF4-FFF2-40B4-BE49-F238E27FC236}">
              <a16:creationId xmlns:a16="http://schemas.microsoft.com/office/drawing/2014/main" id="{2DDBD61D-AD86-49F6-A068-B2D53C4EF8D2}"/>
            </a:ext>
          </a:extLst>
        </xdr:cNvPr>
        <xdr:cNvSpPr txBox="1"/>
      </xdr:nvSpPr>
      <xdr:spPr>
        <a:xfrm>
          <a:off x="9391727" y="6872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32453</xdr:rowOff>
    </xdr:from>
    <xdr:ext cx="469744" cy="259045"/>
    <xdr:sp macro="" textlink="">
      <xdr:nvSpPr>
        <xdr:cNvPr id="139" name="n_2aveValue【道路】&#10;一人当たり延長">
          <a:extLst>
            <a:ext uri="{FF2B5EF4-FFF2-40B4-BE49-F238E27FC236}">
              <a16:creationId xmlns:a16="http://schemas.microsoft.com/office/drawing/2014/main" id="{701AF214-5EFC-42B0-A02A-3965BE96530F}"/>
            </a:ext>
          </a:extLst>
        </xdr:cNvPr>
        <xdr:cNvSpPr txBox="1"/>
      </xdr:nvSpPr>
      <xdr:spPr>
        <a:xfrm>
          <a:off x="8515427" y="6890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32859</xdr:rowOff>
    </xdr:from>
    <xdr:ext cx="469744" cy="259045"/>
    <xdr:sp macro="" textlink="">
      <xdr:nvSpPr>
        <xdr:cNvPr id="140" name="n_3aveValue【道路】&#10;一人当たり延長">
          <a:extLst>
            <a:ext uri="{FF2B5EF4-FFF2-40B4-BE49-F238E27FC236}">
              <a16:creationId xmlns:a16="http://schemas.microsoft.com/office/drawing/2014/main" id="{D597088D-E317-459D-A983-6161BEC87B37}"/>
            </a:ext>
          </a:extLst>
        </xdr:cNvPr>
        <xdr:cNvSpPr txBox="1"/>
      </xdr:nvSpPr>
      <xdr:spPr>
        <a:xfrm>
          <a:off x="7626427" y="6890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30763</xdr:rowOff>
    </xdr:from>
    <xdr:ext cx="469744" cy="259045"/>
    <xdr:sp macro="" textlink="">
      <xdr:nvSpPr>
        <xdr:cNvPr id="141" name="n_4aveValue【道路】&#10;一人当たり延長">
          <a:extLst>
            <a:ext uri="{FF2B5EF4-FFF2-40B4-BE49-F238E27FC236}">
              <a16:creationId xmlns:a16="http://schemas.microsoft.com/office/drawing/2014/main" id="{42EFF20D-429D-4277-9F8A-A2711EB52ADD}"/>
            </a:ext>
          </a:extLst>
        </xdr:cNvPr>
        <xdr:cNvSpPr txBox="1"/>
      </xdr:nvSpPr>
      <xdr:spPr>
        <a:xfrm>
          <a:off x="6737427" y="6888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42</xdr:row>
      <xdr:rowOff>65943</xdr:rowOff>
    </xdr:from>
    <xdr:ext cx="469744" cy="259045"/>
    <xdr:sp macro="" textlink="">
      <xdr:nvSpPr>
        <xdr:cNvPr id="142" name="n_1mainValue【道路】&#10;一人当たり延長">
          <a:extLst>
            <a:ext uri="{FF2B5EF4-FFF2-40B4-BE49-F238E27FC236}">
              <a16:creationId xmlns:a16="http://schemas.microsoft.com/office/drawing/2014/main" id="{7552B865-3AFA-45DA-8503-D3A13F12A118}"/>
            </a:ext>
          </a:extLst>
        </xdr:cNvPr>
        <xdr:cNvSpPr txBox="1"/>
      </xdr:nvSpPr>
      <xdr:spPr>
        <a:xfrm>
          <a:off x="9391727" y="7266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42</xdr:row>
      <xdr:rowOff>66006</xdr:rowOff>
    </xdr:from>
    <xdr:ext cx="469744" cy="259045"/>
    <xdr:sp macro="" textlink="">
      <xdr:nvSpPr>
        <xdr:cNvPr id="143" name="n_2mainValue【道路】&#10;一人当たり延長">
          <a:extLst>
            <a:ext uri="{FF2B5EF4-FFF2-40B4-BE49-F238E27FC236}">
              <a16:creationId xmlns:a16="http://schemas.microsoft.com/office/drawing/2014/main" id="{50338BF0-0491-402B-85D4-3737C89581B1}"/>
            </a:ext>
          </a:extLst>
        </xdr:cNvPr>
        <xdr:cNvSpPr txBox="1"/>
      </xdr:nvSpPr>
      <xdr:spPr>
        <a:xfrm>
          <a:off x="8515427" y="7266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42</xdr:row>
      <xdr:rowOff>66032</xdr:rowOff>
    </xdr:from>
    <xdr:ext cx="469744" cy="259045"/>
    <xdr:sp macro="" textlink="">
      <xdr:nvSpPr>
        <xdr:cNvPr id="144" name="n_3mainValue【道路】&#10;一人当たり延長">
          <a:extLst>
            <a:ext uri="{FF2B5EF4-FFF2-40B4-BE49-F238E27FC236}">
              <a16:creationId xmlns:a16="http://schemas.microsoft.com/office/drawing/2014/main" id="{1E5ADD9D-E628-487D-92CF-E17A742D5485}"/>
            </a:ext>
          </a:extLst>
        </xdr:cNvPr>
        <xdr:cNvSpPr txBox="1"/>
      </xdr:nvSpPr>
      <xdr:spPr>
        <a:xfrm>
          <a:off x="7626427" y="7266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42</xdr:row>
      <xdr:rowOff>66070</xdr:rowOff>
    </xdr:from>
    <xdr:ext cx="469744" cy="259045"/>
    <xdr:sp macro="" textlink="">
      <xdr:nvSpPr>
        <xdr:cNvPr id="145" name="n_4mainValue【道路】&#10;一人当たり延長">
          <a:extLst>
            <a:ext uri="{FF2B5EF4-FFF2-40B4-BE49-F238E27FC236}">
              <a16:creationId xmlns:a16="http://schemas.microsoft.com/office/drawing/2014/main" id="{73683C2B-02A2-4A83-80BD-C9ED2E5907D8}"/>
            </a:ext>
          </a:extLst>
        </xdr:cNvPr>
        <xdr:cNvSpPr txBox="1"/>
      </xdr:nvSpPr>
      <xdr:spPr>
        <a:xfrm>
          <a:off x="6737427" y="7266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id="{4BE3C0D6-21AA-45B0-8A29-AF9524EE6C1F}"/>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a16="http://schemas.microsoft.com/office/drawing/2014/main" id="{E227E03B-813C-4255-AA7E-0B14B11CBE29}"/>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a16="http://schemas.microsoft.com/office/drawing/2014/main" id="{E3F2E7E8-89B4-4A10-B985-01438F641C84}"/>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a16="http://schemas.microsoft.com/office/drawing/2014/main" id="{B2C78AFB-614E-4142-AC0F-A241425F3EC8}"/>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a16="http://schemas.microsoft.com/office/drawing/2014/main" id="{9FEB96CA-3928-4245-BDE6-7EF52E853118}"/>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a16="http://schemas.microsoft.com/office/drawing/2014/main" id="{D335B4AF-06C9-4D47-A976-D82BD98F3D09}"/>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a16="http://schemas.microsoft.com/office/drawing/2014/main" id="{466BB8DB-0C44-4D3A-AA74-CDB27C23CA3B}"/>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a16="http://schemas.microsoft.com/office/drawing/2014/main" id="{54C4840F-811A-4550-918D-5788AD2C30AB}"/>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a:extLst>
            <a:ext uri="{FF2B5EF4-FFF2-40B4-BE49-F238E27FC236}">
              <a16:creationId xmlns:a16="http://schemas.microsoft.com/office/drawing/2014/main" id="{1C376731-64D1-46D0-B886-DEE6EFC38B7E}"/>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a:extLst>
            <a:ext uri="{FF2B5EF4-FFF2-40B4-BE49-F238E27FC236}">
              <a16:creationId xmlns:a16="http://schemas.microsoft.com/office/drawing/2014/main" id="{2A30E83B-FC88-49A4-B48F-9E63B861D21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a:extLst>
            <a:ext uri="{FF2B5EF4-FFF2-40B4-BE49-F238E27FC236}">
              <a16:creationId xmlns:a16="http://schemas.microsoft.com/office/drawing/2014/main" id="{43DEE2D4-199B-4262-B1CF-DD89F0C831B5}"/>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a:extLst>
            <a:ext uri="{FF2B5EF4-FFF2-40B4-BE49-F238E27FC236}">
              <a16:creationId xmlns:a16="http://schemas.microsoft.com/office/drawing/2014/main" id="{96256EF8-C33E-4AEE-93C1-C96499246FA1}"/>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8" name="テキスト ボックス 157">
          <a:extLst>
            <a:ext uri="{FF2B5EF4-FFF2-40B4-BE49-F238E27FC236}">
              <a16:creationId xmlns:a16="http://schemas.microsoft.com/office/drawing/2014/main" id="{B71793F0-2AB5-4A96-8E3F-868EDD5B1BDF}"/>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a:extLst>
            <a:ext uri="{FF2B5EF4-FFF2-40B4-BE49-F238E27FC236}">
              <a16:creationId xmlns:a16="http://schemas.microsoft.com/office/drawing/2014/main" id="{B47FF3CF-01E8-4958-ABC2-FBBE09A6A6B3}"/>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a:extLst>
            <a:ext uri="{FF2B5EF4-FFF2-40B4-BE49-F238E27FC236}">
              <a16:creationId xmlns:a16="http://schemas.microsoft.com/office/drawing/2014/main" id="{384B9395-1E17-4502-8493-8BB87D32E4B7}"/>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a:extLst>
            <a:ext uri="{FF2B5EF4-FFF2-40B4-BE49-F238E27FC236}">
              <a16:creationId xmlns:a16="http://schemas.microsoft.com/office/drawing/2014/main" id="{6A052C20-762A-4BEE-A59C-96B49627177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a:extLst>
            <a:ext uri="{FF2B5EF4-FFF2-40B4-BE49-F238E27FC236}">
              <a16:creationId xmlns:a16="http://schemas.microsoft.com/office/drawing/2014/main" id="{1B72833B-CCA2-424A-97ED-6E2EECD0CBE7}"/>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a:extLst>
            <a:ext uri="{FF2B5EF4-FFF2-40B4-BE49-F238E27FC236}">
              <a16:creationId xmlns:a16="http://schemas.microsoft.com/office/drawing/2014/main" id="{825CC70D-2765-47CE-BA85-D5C201E824CF}"/>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a:extLst>
            <a:ext uri="{FF2B5EF4-FFF2-40B4-BE49-F238E27FC236}">
              <a16:creationId xmlns:a16="http://schemas.microsoft.com/office/drawing/2014/main" id="{5E8134F5-B011-420A-B102-8CCEA09BA745}"/>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a:extLst>
            <a:ext uri="{FF2B5EF4-FFF2-40B4-BE49-F238E27FC236}">
              <a16:creationId xmlns:a16="http://schemas.microsoft.com/office/drawing/2014/main" id="{DC1A8613-5017-480F-95ED-2CF47555C6F4}"/>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a:extLst>
            <a:ext uri="{FF2B5EF4-FFF2-40B4-BE49-F238E27FC236}">
              <a16:creationId xmlns:a16="http://schemas.microsoft.com/office/drawing/2014/main" id="{D08C3729-06D4-4438-BC8A-EBF5B7422F02}"/>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a:extLst>
            <a:ext uri="{FF2B5EF4-FFF2-40B4-BE49-F238E27FC236}">
              <a16:creationId xmlns:a16="http://schemas.microsoft.com/office/drawing/2014/main" id="{C1D0F07A-37B9-488A-8BD4-461DF523EF2B}"/>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8" name="テキスト ボックス 167">
          <a:extLst>
            <a:ext uri="{FF2B5EF4-FFF2-40B4-BE49-F238E27FC236}">
              <a16:creationId xmlns:a16="http://schemas.microsoft.com/office/drawing/2014/main" id="{2F869144-78FC-4CF7-8BF4-76F3F0DE2D7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id="{B0B56C94-6F5A-402C-90B4-65288BDE985E}"/>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a:extLst>
            <a:ext uri="{FF2B5EF4-FFF2-40B4-BE49-F238E27FC236}">
              <a16:creationId xmlns:a16="http://schemas.microsoft.com/office/drawing/2014/main" id="{22D03E69-DD9A-4F68-BD4C-7636833265A7}"/>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96338</xdr:rowOff>
    </xdr:from>
    <xdr:to>
      <xdr:col>24</xdr:col>
      <xdr:colOff>62865</xdr:colOff>
      <xdr:row>63</xdr:row>
      <xdr:rowOff>96338</xdr:rowOff>
    </xdr:to>
    <xdr:cxnSp macro="">
      <xdr:nvCxnSpPr>
        <xdr:cNvPr id="171" name="直線コネクタ 170">
          <a:extLst>
            <a:ext uri="{FF2B5EF4-FFF2-40B4-BE49-F238E27FC236}">
              <a16:creationId xmlns:a16="http://schemas.microsoft.com/office/drawing/2014/main" id="{F5A53E6F-A3F2-4E37-B868-78DFAD5089A9}"/>
            </a:ext>
          </a:extLst>
        </xdr:cNvPr>
        <xdr:cNvCxnSpPr/>
      </xdr:nvCxnSpPr>
      <xdr:spPr>
        <a:xfrm flipV="1">
          <a:off x="4634865" y="9697538"/>
          <a:ext cx="0" cy="1200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100165</xdr:rowOff>
    </xdr:from>
    <xdr:ext cx="405111" cy="259045"/>
    <xdr:sp macro="" textlink="">
      <xdr:nvSpPr>
        <xdr:cNvPr id="172" name="【橋りょう・トンネル】&#10;有形固定資産減価償却率最小値テキスト">
          <a:extLst>
            <a:ext uri="{FF2B5EF4-FFF2-40B4-BE49-F238E27FC236}">
              <a16:creationId xmlns:a16="http://schemas.microsoft.com/office/drawing/2014/main" id="{8C7AE78C-41F1-4021-8E93-B3372A1990A4}"/>
            </a:ext>
          </a:extLst>
        </xdr:cNvPr>
        <xdr:cNvSpPr txBox="1"/>
      </xdr:nvSpPr>
      <xdr:spPr>
        <a:xfrm>
          <a:off x="4673600" y="109015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96338</xdr:rowOff>
    </xdr:from>
    <xdr:to>
      <xdr:col>24</xdr:col>
      <xdr:colOff>152400</xdr:colOff>
      <xdr:row>63</xdr:row>
      <xdr:rowOff>96338</xdr:rowOff>
    </xdr:to>
    <xdr:cxnSp macro="">
      <xdr:nvCxnSpPr>
        <xdr:cNvPr id="173" name="直線コネクタ 172">
          <a:extLst>
            <a:ext uri="{FF2B5EF4-FFF2-40B4-BE49-F238E27FC236}">
              <a16:creationId xmlns:a16="http://schemas.microsoft.com/office/drawing/2014/main" id="{9369D6C8-E637-45A9-BA3C-D43211084EE3}"/>
            </a:ext>
          </a:extLst>
        </xdr:cNvPr>
        <xdr:cNvCxnSpPr/>
      </xdr:nvCxnSpPr>
      <xdr:spPr>
        <a:xfrm>
          <a:off x="4546600" y="10897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43015</xdr:rowOff>
    </xdr:from>
    <xdr:ext cx="405111" cy="259045"/>
    <xdr:sp macro="" textlink="">
      <xdr:nvSpPr>
        <xdr:cNvPr id="174" name="【橋りょう・トンネル】&#10;有形固定資産減価償却率最大値テキスト">
          <a:extLst>
            <a:ext uri="{FF2B5EF4-FFF2-40B4-BE49-F238E27FC236}">
              <a16:creationId xmlns:a16="http://schemas.microsoft.com/office/drawing/2014/main" id="{399B2A2C-B4E1-4582-91FF-8535A9B1E0F3}"/>
            </a:ext>
          </a:extLst>
        </xdr:cNvPr>
        <xdr:cNvSpPr txBox="1"/>
      </xdr:nvSpPr>
      <xdr:spPr>
        <a:xfrm>
          <a:off x="4673600" y="94727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96338</xdr:rowOff>
    </xdr:from>
    <xdr:to>
      <xdr:col>24</xdr:col>
      <xdr:colOff>152400</xdr:colOff>
      <xdr:row>56</xdr:row>
      <xdr:rowOff>96338</xdr:rowOff>
    </xdr:to>
    <xdr:cxnSp macro="">
      <xdr:nvCxnSpPr>
        <xdr:cNvPr id="175" name="直線コネクタ 174">
          <a:extLst>
            <a:ext uri="{FF2B5EF4-FFF2-40B4-BE49-F238E27FC236}">
              <a16:creationId xmlns:a16="http://schemas.microsoft.com/office/drawing/2014/main" id="{D48CACF5-8066-4F25-848C-92D45AC746D9}"/>
            </a:ext>
          </a:extLst>
        </xdr:cNvPr>
        <xdr:cNvCxnSpPr/>
      </xdr:nvCxnSpPr>
      <xdr:spPr>
        <a:xfrm>
          <a:off x="4546600" y="9697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105608</xdr:rowOff>
    </xdr:from>
    <xdr:ext cx="405111" cy="259045"/>
    <xdr:sp macro="" textlink="">
      <xdr:nvSpPr>
        <xdr:cNvPr id="176" name="【橋りょう・トンネル】&#10;有形固定資産減価償却率平均値テキスト">
          <a:extLst>
            <a:ext uri="{FF2B5EF4-FFF2-40B4-BE49-F238E27FC236}">
              <a16:creationId xmlns:a16="http://schemas.microsoft.com/office/drawing/2014/main" id="{4150E1A6-3395-4DFB-B528-C0CF1E4E7433}"/>
            </a:ext>
          </a:extLst>
        </xdr:cNvPr>
        <xdr:cNvSpPr txBox="1"/>
      </xdr:nvSpPr>
      <xdr:spPr>
        <a:xfrm>
          <a:off x="4673600" y="103926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127181</xdr:rowOff>
    </xdr:from>
    <xdr:to>
      <xdr:col>24</xdr:col>
      <xdr:colOff>114300</xdr:colOff>
      <xdr:row>61</xdr:row>
      <xdr:rowOff>57331</xdr:rowOff>
    </xdr:to>
    <xdr:sp macro="" textlink="">
      <xdr:nvSpPr>
        <xdr:cNvPr id="177" name="フローチャート: 判断 176">
          <a:extLst>
            <a:ext uri="{FF2B5EF4-FFF2-40B4-BE49-F238E27FC236}">
              <a16:creationId xmlns:a16="http://schemas.microsoft.com/office/drawing/2014/main" id="{16DCFE53-35C3-41A6-A746-B6768C956408}"/>
            </a:ext>
          </a:extLst>
        </xdr:cNvPr>
        <xdr:cNvSpPr/>
      </xdr:nvSpPr>
      <xdr:spPr>
        <a:xfrm>
          <a:off x="4584700" y="1041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117384</xdr:rowOff>
    </xdr:from>
    <xdr:to>
      <xdr:col>20</xdr:col>
      <xdr:colOff>38100</xdr:colOff>
      <xdr:row>61</xdr:row>
      <xdr:rowOff>47534</xdr:rowOff>
    </xdr:to>
    <xdr:sp macro="" textlink="">
      <xdr:nvSpPr>
        <xdr:cNvPr id="178" name="フローチャート: 判断 177">
          <a:extLst>
            <a:ext uri="{FF2B5EF4-FFF2-40B4-BE49-F238E27FC236}">
              <a16:creationId xmlns:a16="http://schemas.microsoft.com/office/drawing/2014/main" id="{B65AA716-672B-4303-8702-5F3F96C68EE3}"/>
            </a:ext>
          </a:extLst>
        </xdr:cNvPr>
        <xdr:cNvSpPr/>
      </xdr:nvSpPr>
      <xdr:spPr>
        <a:xfrm>
          <a:off x="3746500" y="1040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94524</xdr:rowOff>
    </xdr:from>
    <xdr:to>
      <xdr:col>15</xdr:col>
      <xdr:colOff>101600</xdr:colOff>
      <xdr:row>61</xdr:row>
      <xdr:rowOff>24674</xdr:rowOff>
    </xdr:to>
    <xdr:sp macro="" textlink="">
      <xdr:nvSpPr>
        <xdr:cNvPr id="179" name="フローチャート: 判断 178">
          <a:extLst>
            <a:ext uri="{FF2B5EF4-FFF2-40B4-BE49-F238E27FC236}">
              <a16:creationId xmlns:a16="http://schemas.microsoft.com/office/drawing/2014/main" id="{DF251A7C-6A8C-4E03-8E51-71FFC90CB38C}"/>
            </a:ext>
          </a:extLst>
        </xdr:cNvPr>
        <xdr:cNvSpPr/>
      </xdr:nvSpPr>
      <xdr:spPr>
        <a:xfrm>
          <a:off x="2857500" y="1038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84727</xdr:rowOff>
    </xdr:from>
    <xdr:to>
      <xdr:col>10</xdr:col>
      <xdr:colOff>165100</xdr:colOff>
      <xdr:row>61</xdr:row>
      <xdr:rowOff>14877</xdr:rowOff>
    </xdr:to>
    <xdr:sp macro="" textlink="">
      <xdr:nvSpPr>
        <xdr:cNvPr id="180" name="フローチャート: 判断 179">
          <a:extLst>
            <a:ext uri="{FF2B5EF4-FFF2-40B4-BE49-F238E27FC236}">
              <a16:creationId xmlns:a16="http://schemas.microsoft.com/office/drawing/2014/main" id="{D8EACDA8-9752-47ED-828D-5FCF188C2654}"/>
            </a:ext>
          </a:extLst>
        </xdr:cNvPr>
        <xdr:cNvSpPr/>
      </xdr:nvSpPr>
      <xdr:spPr>
        <a:xfrm>
          <a:off x="1968500" y="1037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50437</xdr:rowOff>
    </xdr:from>
    <xdr:to>
      <xdr:col>6</xdr:col>
      <xdr:colOff>38100</xdr:colOff>
      <xdr:row>60</xdr:row>
      <xdr:rowOff>152037</xdr:rowOff>
    </xdr:to>
    <xdr:sp macro="" textlink="">
      <xdr:nvSpPr>
        <xdr:cNvPr id="181" name="フローチャート: 判断 180">
          <a:extLst>
            <a:ext uri="{FF2B5EF4-FFF2-40B4-BE49-F238E27FC236}">
              <a16:creationId xmlns:a16="http://schemas.microsoft.com/office/drawing/2014/main" id="{80EE5956-2C9D-4C06-9FEA-2881A591037E}"/>
            </a:ext>
          </a:extLst>
        </xdr:cNvPr>
        <xdr:cNvSpPr/>
      </xdr:nvSpPr>
      <xdr:spPr>
        <a:xfrm>
          <a:off x="1079500" y="1033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D92A30A6-AE53-473D-B8C3-7D12F80D7B96}"/>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E1243CAC-62AB-4D9F-9A75-A05E8F6366A8}"/>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E9CAC6BF-193E-4C45-A269-DCC122784B4E}"/>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388064D3-D516-466E-837E-090AB95E3FBC}"/>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EBBB59F2-438B-4B32-BEF1-B00E71ADF514}"/>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91259</xdr:rowOff>
    </xdr:from>
    <xdr:to>
      <xdr:col>24</xdr:col>
      <xdr:colOff>114300</xdr:colOff>
      <xdr:row>60</xdr:row>
      <xdr:rowOff>21409</xdr:rowOff>
    </xdr:to>
    <xdr:sp macro="" textlink="">
      <xdr:nvSpPr>
        <xdr:cNvPr id="187" name="楕円 186">
          <a:extLst>
            <a:ext uri="{FF2B5EF4-FFF2-40B4-BE49-F238E27FC236}">
              <a16:creationId xmlns:a16="http://schemas.microsoft.com/office/drawing/2014/main" id="{3D7626DB-6BDC-44AD-A58C-CD803D49ECDC}"/>
            </a:ext>
          </a:extLst>
        </xdr:cNvPr>
        <xdr:cNvSpPr/>
      </xdr:nvSpPr>
      <xdr:spPr>
        <a:xfrm>
          <a:off x="4584700" y="10206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114136</xdr:rowOff>
    </xdr:from>
    <xdr:ext cx="405111" cy="259045"/>
    <xdr:sp macro="" textlink="">
      <xdr:nvSpPr>
        <xdr:cNvPr id="188" name="【橋りょう・トンネル】&#10;有形固定資産減価償却率該当値テキスト">
          <a:extLst>
            <a:ext uri="{FF2B5EF4-FFF2-40B4-BE49-F238E27FC236}">
              <a16:creationId xmlns:a16="http://schemas.microsoft.com/office/drawing/2014/main" id="{B854BABB-5902-41EC-93E6-2AEFE325DB1E}"/>
            </a:ext>
          </a:extLst>
        </xdr:cNvPr>
        <xdr:cNvSpPr txBox="1"/>
      </xdr:nvSpPr>
      <xdr:spPr>
        <a:xfrm>
          <a:off x="4673600" y="100582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65133</xdr:rowOff>
    </xdr:from>
    <xdr:to>
      <xdr:col>20</xdr:col>
      <xdr:colOff>38100</xdr:colOff>
      <xdr:row>59</xdr:row>
      <xdr:rowOff>166733</xdr:rowOff>
    </xdr:to>
    <xdr:sp macro="" textlink="">
      <xdr:nvSpPr>
        <xdr:cNvPr id="189" name="楕円 188">
          <a:extLst>
            <a:ext uri="{FF2B5EF4-FFF2-40B4-BE49-F238E27FC236}">
              <a16:creationId xmlns:a16="http://schemas.microsoft.com/office/drawing/2014/main" id="{B79C77B9-19BF-4319-84D7-67C09A804C00}"/>
            </a:ext>
          </a:extLst>
        </xdr:cNvPr>
        <xdr:cNvSpPr/>
      </xdr:nvSpPr>
      <xdr:spPr>
        <a:xfrm>
          <a:off x="3746500" y="10180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115933</xdr:rowOff>
    </xdr:from>
    <xdr:to>
      <xdr:col>24</xdr:col>
      <xdr:colOff>63500</xdr:colOff>
      <xdr:row>59</xdr:row>
      <xdr:rowOff>142059</xdr:rowOff>
    </xdr:to>
    <xdr:cxnSp macro="">
      <xdr:nvCxnSpPr>
        <xdr:cNvPr id="190" name="直線コネクタ 189">
          <a:extLst>
            <a:ext uri="{FF2B5EF4-FFF2-40B4-BE49-F238E27FC236}">
              <a16:creationId xmlns:a16="http://schemas.microsoft.com/office/drawing/2014/main" id="{D740ACB9-CD87-4DFA-BF04-6C20143DD80E}"/>
            </a:ext>
          </a:extLst>
        </xdr:cNvPr>
        <xdr:cNvCxnSpPr/>
      </xdr:nvCxnSpPr>
      <xdr:spPr>
        <a:xfrm>
          <a:off x="3797300" y="10231483"/>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39007</xdr:rowOff>
    </xdr:from>
    <xdr:to>
      <xdr:col>15</xdr:col>
      <xdr:colOff>101600</xdr:colOff>
      <xdr:row>59</xdr:row>
      <xdr:rowOff>140607</xdr:rowOff>
    </xdr:to>
    <xdr:sp macro="" textlink="">
      <xdr:nvSpPr>
        <xdr:cNvPr id="191" name="楕円 190">
          <a:extLst>
            <a:ext uri="{FF2B5EF4-FFF2-40B4-BE49-F238E27FC236}">
              <a16:creationId xmlns:a16="http://schemas.microsoft.com/office/drawing/2014/main" id="{E4201796-32A3-4234-BCEC-47723ECFF925}"/>
            </a:ext>
          </a:extLst>
        </xdr:cNvPr>
        <xdr:cNvSpPr/>
      </xdr:nvSpPr>
      <xdr:spPr>
        <a:xfrm>
          <a:off x="2857500" y="10154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89807</xdr:rowOff>
    </xdr:from>
    <xdr:to>
      <xdr:col>19</xdr:col>
      <xdr:colOff>177800</xdr:colOff>
      <xdr:row>59</xdr:row>
      <xdr:rowOff>115933</xdr:rowOff>
    </xdr:to>
    <xdr:cxnSp macro="">
      <xdr:nvCxnSpPr>
        <xdr:cNvPr id="192" name="直線コネクタ 191">
          <a:extLst>
            <a:ext uri="{FF2B5EF4-FFF2-40B4-BE49-F238E27FC236}">
              <a16:creationId xmlns:a16="http://schemas.microsoft.com/office/drawing/2014/main" id="{4180DE48-E82D-43A4-9F06-D5F46729FE5A}"/>
            </a:ext>
          </a:extLst>
        </xdr:cNvPr>
        <xdr:cNvCxnSpPr/>
      </xdr:nvCxnSpPr>
      <xdr:spPr>
        <a:xfrm>
          <a:off x="2908300" y="10205357"/>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12881</xdr:rowOff>
    </xdr:from>
    <xdr:to>
      <xdr:col>10</xdr:col>
      <xdr:colOff>165100</xdr:colOff>
      <xdr:row>59</xdr:row>
      <xdr:rowOff>114481</xdr:rowOff>
    </xdr:to>
    <xdr:sp macro="" textlink="">
      <xdr:nvSpPr>
        <xdr:cNvPr id="193" name="楕円 192">
          <a:extLst>
            <a:ext uri="{FF2B5EF4-FFF2-40B4-BE49-F238E27FC236}">
              <a16:creationId xmlns:a16="http://schemas.microsoft.com/office/drawing/2014/main" id="{89C56094-4BAE-48C0-8DD8-574D38DBCA3A}"/>
            </a:ext>
          </a:extLst>
        </xdr:cNvPr>
        <xdr:cNvSpPr/>
      </xdr:nvSpPr>
      <xdr:spPr>
        <a:xfrm>
          <a:off x="1968500" y="10128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63681</xdr:rowOff>
    </xdr:from>
    <xdr:to>
      <xdr:col>15</xdr:col>
      <xdr:colOff>50800</xdr:colOff>
      <xdr:row>59</xdr:row>
      <xdr:rowOff>89807</xdr:rowOff>
    </xdr:to>
    <xdr:cxnSp macro="">
      <xdr:nvCxnSpPr>
        <xdr:cNvPr id="194" name="直線コネクタ 193">
          <a:extLst>
            <a:ext uri="{FF2B5EF4-FFF2-40B4-BE49-F238E27FC236}">
              <a16:creationId xmlns:a16="http://schemas.microsoft.com/office/drawing/2014/main" id="{D6B27DCE-F88F-432A-9DDB-93CA07D70D69}"/>
            </a:ext>
          </a:extLst>
        </xdr:cNvPr>
        <xdr:cNvCxnSpPr/>
      </xdr:nvCxnSpPr>
      <xdr:spPr>
        <a:xfrm>
          <a:off x="2019300" y="10179231"/>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158206</xdr:rowOff>
    </xdr:from>
    <xdr:to>
      <xdr:col>6</xdr:col>
      <xdr:colOff>38100</xdr:colOff>
      <xdr:row>59</xdr:row>
      <xdr:rowOff>88356</xdr:rowOff>
    </xdr:to>
    <xdr:sp macro="" textlink="">
      <xdr:nvSpPr>
        <xdr:cNvPr id="195" name="楕円 194">
          <a:extLst>
            <a:ext uri="{FF2B5EF4-FFF2-40B4-BE49-F238E27FC236}">
              <a16:creationId xmlns:a16="http://schemas.microsoft.com/office/drawing/2014/main" id="{E2010810-7A35-427B-AF99-B0BAAB9B8CAF}"/>
            </a:ext>
          </a:extLst>
        </xdr:cNvPr>
        <xdr:cNvSpPr/>
      </xdr:nvSpPr>
      <xdr:spPr>
        <a:xfrm>
          <a:off x="1079500" y="10102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37556</xdr:rowOff>
    </xdr:from>
    <xdr:to>
      <xdr:col>10</xdr:col>
      <xdr:colOff>114300</xdr:colOff>
      <xdr:row>59</xdr:row>
      <xdr:rowOff>63681</xdr:rowOff>
    </xdr:to>
    <xdr:cxnSp macro="">
      <xdr:nvCxnSpPr>
        <xdr:cNvPr id="196" name="直線コネクタ 195">
          <a:extLst>
            <a:ext uri="{FF2B5EF4-FFF2-40B4-BE49-F238E27FC236}">
              <a16:creationId xmlns:a16="http://schemas.microsoft.com/office/drawing/2014/main" id="{306AC67B-CF07-4329-B825-58623C173F45}"/>
            </a:ext>
          </a:extLst>
        </xdr:cNvPr>
        <xdr:cNvCxnSpPr/>
      </xdr:nvCxnSpPr>
      <xdr:spPr>
        <a:xfrm>
          <a:off x="1130300" y="10153106"/>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38661</xdr:rowOff>
    </xdr:from>
    <xdr:ext cx="405111" cy="259045"/>
    <xdr:sp macro="" textlink="">
      <xdr:nvSpPr>
        <xdr:cNvPr id="197" name="n_1aveValue【橋りょう・トンネル】&#10;有形固定資産減価償却率">
          <a:extLst>
            <a:ext uri="{FF2B5EF4-FFF2-40B4-BE49-F238E27FC236}">
              <a16:creationId xmlns:a16="http://schemas.microsoft.com/office/drawing/2014/main" id="{F0EB74DE-23E2-4CC1-A538-6BCC386BEDEC}"/>
            </a:ext>
          </a:extLst>
        </xdr:cNvPr>
        <xdr:cNvSpPr txBox="1"/>
      </xdr:nvSpPr>
      <xdr:spPr>
        <a:xfrm>
          <a:off x="3582044" y="10497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15801</xdr:rowOff>
    </xdr:from>
    <xdr:ext cx="405111" cy="259045"/>
    <xdr:sp macro="" textlink="">
      <xdr:nvSpPr>
        <xdr:cNvPr id="198" name="n_2aveValue【橋りょう・トンネル】&#10;有形固定資産減価償却率">
          <a:extLst>
            <a:ext uri="{FF2B5EF4-FFF2-40B4-BE49-F238E27FC236}">
              <a16:creationId xmlns:a16="http://schemas.microsoft.com/office/drawing/2014/main" id="{809D8F98-AABF-403E-A8E3-B7AA5AD20A5F}"/>
            </a:ext>
          </a:extLst>
        </xdr:cNvPr>
        <xdr:cNvSpPr txBox="1"/>
      </xdr:nvSpPr>
      <xdr:spPr>
        <a:xfrm>
          <a:off x="2705744" y="10474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6004</xdr:rowOff>
    </xdr:from>
    <xdr:ext cx="405111" cy="259045"/>
    <xdr:sp macro="" textlink="">
      <xdr:nvSpPr>
        <xdr:cNvPr id="199" name="n_3aveValue【橋りょう・トンネル】&#10;有形固定資産減価償却率">
          <a:extLst>
            <a:ext uri="{FF2B5EF4-FFF2-40B4-BE49-F238E27FC236}">
              <a16:creationId xmlns:a16="http://schemas.microsoft.com/office/drawing/2014/main" id="{D909BA88-3DFB-43CF-A4C4-3361C336F24D}"/>
            </a:ext>
          </a:extLst>
        </xdr:cNvPr>
        <xdr:cNvSpPr txBox="1"/>
      </xdr:nvSpPr>
      <xdr:spPr>
        <a:xfrm>
          <a:off x="1816744" y="10464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143164</xdr:rowOff>
    </xdr:from>
    <xdr:ext cx="405111" cy="259045"/>
    <xdr:sp macro="" textlink="">
      <xdr:nvSpPr>
        <xdr:cNvPr id="200" name="n_4aveValue【橋りょう・トンネル】&#10;有形固定資産減価償却率">
          <a:extLst>
            <a:ext uri="{FF2B5EF4-FFF2-40B4-BE49-F238E27FC236}">
              <a16:creationId xmlns:a16="http://schemas.microsoft.com/office/drawing/2014/main" id="{EC4B830B-1B51-47B6-9B12-CCCA59D55EBD}"/>
            </a:ext>
          </a:extLst>
        </xdr:cNvPr>
        <xdr:cNvSpPr txBox="1"/>
      </xdr:nvSpPr>
      <xdr:spPr>
        <a:xfrm>
          <a:off x="927744" y="10430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11810</xdr:rowOff>
    </xdr:from>
    <xdr:ext cx="405111" cy="259045"/>
    <xdr:sp macro="" textlink="">
      <xdr:nvSpPr>
        <xdr:cNvPr id="201" name="n_1mainValue【橋りょう・トンネル】&#10;有形固定資産減価償却率">
          <a:extLst>
            <a:ext uri="{FF2B5EF4-FFF2-40B4-BE49-F238E27FC236}">
              <a16:creationId xmlns:a16="http://schemas.microsoft.com/office/drawing/2014/main" id="{EAD5859B-454C-4471-8B2B-195C20B877DE}"/>
            </a:ext>
          </a:extLst>
        </xdr:cNvPr>
        <xdr:cNvSpPr txBox="1"/>
      </xdr:nvSpPr>
      <xdr:spPr>
        <a:xfrm>
          <a:off x="3582044" y="9955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157134</xdr:rowOff>
    </xdr:from>
    <xdr:ext cx="405111" cy="259045"/>
    <xdr:sp macro="" textlink="">
      <xdr:nvSpPr>
        <xdr:cNvPr id="202" name="n_2mainValue【橋りょう・トンネル】&#10;有形固定資産減価償却率">
          <a:extLst>
            <a:ext uri="{FF2B5EF4-FFF2-40B4-BE49-F238E27FC236}">
              <a16:creationId xmlns:a16="http://schemas.microsoft.com/office/drawing/2014/main" id="{98CC7166-81F1-4111-BB3E-532E3930BDDC}"/>
            </a:ext>
          </a:extLst>
        </xdr:cNvPr>
        <xdr:cNvSpPr txBox="1"/>
      </xdr:nvSpPr>
      <xdr:spPr>
        <a:xfrm>
          <a:off x="2705744" y="9929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131008</xdr:rowOff>
    </xdr:from>
    <xdr:ext cx="405111" cy="259045"/>
    <xdr:sp macro="" textlink="">
      <xdr:nvSpPr>
        <xdr:cNvPr id="203" name="n_3mainValue【橋りょう・トンネル】&#10;有形固定資産減価償却率">
          <a:extLst>
            <a:ext uri="{FF2B5EF4-FFF2-40B4-BE49-F238E27FC236}">
              <a16:creationId xmlns:a16="http://schemas.microsoft.com/office/drawing/2014/main" id="{741F5BC0-3286-40FB-A44E-B821C2F3B834}"/>
            </a:ext>
          </a:extLst>
        </xdr:cNvPr>
        <xdr:cNvSpPr txBox="1"/>
      </xdr:nvSpPr>
      <xdr:spPr>
        <a:xfrm>
          <a:off x="1816744" y="9903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104883</xdr:rowOff>
    </xdr:from>
    <xdr:ext cx="405111" cy="259045"/>
    <xdr:sp macro="" textlink="">
      <xdr:nvSpPr>
        <xdr:cNvPr id="204" name="n_4mainValue【橋りょう・トンネル】&#10;有形固定資産減価償却率">
          <a:extLst>
            <a:ext uri="{FF2B5EF4-FFF2-40B4-BE49-F238E27FC236}">
              <a16:creationId xmlns:a16="http://schemas.microsoft.com/office/drawing/2014/main" id="{09CF3DE8-B465-4138-91F9-3417578FA88E}"/>
            </a:ext>
          </a:extLst>
        </xdr:cNvPr>
        <xdr:cNvSpPr txBox="1"/>
      </xdr:nvSpPr>
      <xdr:spPr>
        <a:xfrm>
          <a:off x="927744" y="9877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BEDF144D-D417-4127-97D5-307C4384AB2B}"/>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EEC67D70-0CFF-4C48-8B87-EDB19079CCA1}"/>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52E47866-7590-4465-AEE7-F748D1DAFCCF}"/>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8BFC789C-D392-42A6-AB10-CBE9573861D2}"/>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EA937C4C-5011-4442-A181-5B281CCB50AD}"/>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7A867DE0-AADC-4CCA-882B-2903C91B6DA9}"/>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8F623391-E913-4E88-B527-117F98A81346}"/>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1C75EEBF-3ADD-4CD7-BEC0-5375F9805461}"/>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88C548CC-6E01-48C0-A9AE-D65CE67CC2B9}"/>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6DEDC18F-E528-4591-8765-B4F25DCDE33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a:extLst>
            <a:ext uri="{FF2B5EF4-FFF2-40B4-BE49-F238E27FC236}">
              <a16:creationId xmlns:a16="http://schemas.microsoft.com/office/drawing/2014/main" id="{0D449C82-EEBF-4C14-A52A-8ABBAC978F16}"/>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6" name="テキスト ボックス 215">
          <a:extLst>
            <a:ext uri="{FF2B5EF4-FFF2-40B4-BE49-F238E27FC236}">
              <a16:creationId xmlns:a16="http://schemas.microsoft.com/office/drawing/2014/main" id="{D5292A6A-B561-4ADD-970C-77988083AA35}"/>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a:extLst>
            <a:ext uri="{FF2B5EF4-FFF2-40B4-BE49-F238E27FC236}">
              <a16:creationId xmlns:a16="http://schemas.microsoft.com/office/drawing/2014/main" id="{A767EF0F-1162-4266-9049-65151DA006A3}"/>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18" name="テキスト ボックス 217">
          <a:extLst>
            <a:ext uri="{FF2B5EF4-FFF2-40B4-BE49-F238E27FC236}">
              <a16:creationId xmlns:a16="http://schemas.microsoft.com/office/drawing/2014/main" id="{3571E0D1-6A66-497B-A476-555D5B162590}"/>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a:extLst>
            <a:ext uri="{FF2B5EF4-FFF2-40B4-BE49-F238E27FC236}">
              <a16:creationId xmlns:a16="http://schemas.microsoft.com/office/drawing/2014/main" id="{C2F4F95F-7A5D-40E8-AB6F-FBFD832242B9}"/>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0" name="テキスト ボックス 219">
          <a:extLst>
            <a:ext uri="{FF2B5EF4-FFF2-40B4-BE49-F238E27FC236}">
              <a16:creationId xmlns:a16="http://schemas.microsoft.com/office/drawing/2014/main" id="{2B6564EB-FE22-4642-8FD1-F9AC169F31FF}"/>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a:extLst>
            <a:ext uri="{FF2B5EF4-FFF2-40B4-BE49-F238E27FC236}">
              <a16:creationId xmlns:a16="http://schemas.microsoft.com/office/drawing/2014/main" id="{AB501348-E750-4BE1-A131-9984F83719E4}"/>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2" name="テキスト ボックス 221">
          <a:extLst>
            <a:ext uri="{FF2B5EF4-FFF2-40B4-BE49-F238E27FC236}">
              <a16:creationId xmlns:a16="http://schemas.microsoft.com/office/drawing/2014/main" id="{DA540CB4-473B-45BD-9E14-28913130C321}"/>
            </a:ext>
          </a:extLst>
        </xdr:cNvPr>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a:extLst>
            <a:ext uri="{FF2B5EF4-FFF2-40B4-BE49-F238E27FC236}">
              <a16:creationId xmlns:a16="http://schemas.microsoft.com/office/drawing/2014/main" id="{4367B9EA-698E-4F2F-9DBE-532962DC1595}"/>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224" name="テキスト ボックス 223">
          <a:extLst>
            <a:ext uri="{FF2B5EF4-FFF2-40B4-BE49-F238E27FC236}">
              <a16:creationId xmlns:a16="http://schemas.microsoft.com/office/drawing/2014/main" id="{3A1BAA2C-4135-4879-92CC-A33B122FF9EE}"/>
            </a:ext>
          </a:extLst>
        </xdr:cNvPr>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a:extLst>
            <a:ext uri="{FF2B5EF4-FFF2-40B4-BE49-F238E27FC236}">
              <a16:creationId xmlns:a16="http://schemas.microsoft.com/office/drawing/2014/main" id="{77DBC198-88BC-4816-96D8-C3B2E799966D}"/>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6" name="テキスト ボックス 225">
          <a:extLst>
            <a:ext uri="{FF2B5EF4-FFF2-40B4-BE49-F238E27FC236}">
              <a16:creationId xmlns:a16="http://schemas.microsoft.com/office/drawing/2014/main" id="{1076901B-0CE2-4F97-B7F4-F6F086B09B8F}"/>
            </a:ext>
          </a:extLst>
        </xdr:cNvPr>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a:extLst>
            <a:ext uri="{FF2B5EF4-FFF2-40B4-BE49-F238E27FC236}">
              <a16:creationId xmlns:a16="http://schemas.microsoft.com/office/drawing/2014/main" id="{8331F00F-30D6-4C15-BC5E-20FFF4E51A75}"/>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170700</xdr:rowOff>
    </xdr:from>
    <xdr:to>
      <xdr:col>54</xdr:col>
      <xdr:colOff>189865</xdr:colOff>
      <xdr:row>64</xdr:row>
      <xdr:rowOff>71521</xdr:rowOff>
    </xdr:to>
    <xdr:cxnSp macro="">
      <xdr:nvCxnSpPr>
        <xdr:cNvPr id="228" name="直線コネクタ 227">
          <a:extLst>
            <a:ext uri="{FF2B5EF4-FFF2-40B4-BE49-F238E27FC236}">
              <a16:creationId xmlns:a16="http://schemas.microsoft.com/office/drawing/2014/main" id="{CD1E7036-5FC4-487A-9F35-22D9FEF4C732}"/>
            </a:ext>
          </a:extLst>
        </xdr:cNvPr>
        <xdr:cNvCxnSpPr/>
      </xdr:nvCxnSpPr>
      <xdr:spPr>
        <a:xfrm flipV="1">
          <a:off x="10476865" y="9600450"/>
          <a:ext cx="0" cy="1443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75348</xdr:rowOff>
    </xdr:from>
    <xdr:ext cx="469744" cy="259045"/>
    <xdr:sp macro="" textlink="">
      <xdr:nvSpPr>
        <xdr:cNvPr id="229" name="【橋りょう・トンネル】&#10;一人当たり有形固定資産（償却資産）額最小値テキスト">
          <a:extLst>
            <a:ext uri="{FF2B5EF4-FFF2-40B4-BE49-F238E27FC236}">
              <a16:creationId xmlns:a16="http://schemas.microsoft.com/office/drawing/2014/main" id="{3686B34F-1D21-4210-8AE2-7908945C4C00}"/>
            </a:ext>
          </a:extLst>
        </xdr:cNvPr>
        <xdr:cNvSpPr txBox="1"/>
      </xdr:nvSpPr>
      <xdr:spPr>
        <a:xfrm>
          <a:off x="10515600" y="11048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71521</xdr:rowOff>
    </xdr:from>
    <xdr:to>
      <xdr:col>55</xdr:col>
      <xdr:colOff>88900</xdr:colOff>
      <xdr:row>64</xdr:row>
      <xdr:rowOff>71521</xdr:rowOff>
    </xdr:to>
    <xdr:cxnSp macro="">
      <xdr:nvCxnSpPr>
        <xdr:cNvPr id="230" name="直線コネクタ 229">
          <a:extLst>
            <a:ext uri="{FF2B5EF4-FFF2-40B4-BE49-F238E27FC236}">
              <a16:creationId xmlns:a16="http://schemas.microsoft.com/office/drawing/2014/main" id="{6991C726-BF0C-4546-A0A5-AFE9D51F6C65}"/>
            </a:ext>
          </a:extLst>
        </xdr:cNvPr>
        <xdr:cNvCxnSpPr/>
      </xdr:nvCxnSpPr>
      <xdr:spPr>
        <a:xfrm>
          <a:off x="10388600" y="110443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117377</xdr:rowOff>
    </xdr:from>
    <xdr:ext cx="599010" cy="259045"/>
    <xdr:sp macro="" textlink="">
      <xdr:nvSpPr>
        <xdr:cNvPr id="231" name="【橋りょう・トンネル】&#10;一人当たり有形固定資産（償却資産）額最大値テキスト">
          <a:extLst>
            <a:ext uri="{FF2B5EF4-FFF2-40B4-BE49-F238E27FC236}">
              <a16:creationId xmlns:a16="http://schemas.microsoft.com/office/drawing/2014/main" id="{0504A0B0-B3D5-4CE9-A1E6-06CFA55137C5}"/>
            </a:ext>
          </a:extLst>
        </xdr:cNvPr>
        <xdr:cNvSpPr txBox="1"/>
      </xdr:nvSpPr>
      <xdr:spPr>
        <a:xfrm>
          <a:off x="10515600" y="9375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170700</xdr:rowOff>
    </xdr:from>
    <xdr:to>
      <xdr:col>55</xdr:col>
      <xdr:colOff>88900</xdr:colOff>
      <xdr:row>55</xdr:row>
      <xdr:rowOff>170700</xdr:rowOff>
    </xdr:to>
    <xdr:cxnSp macro="">
      <xdr:nvCxnSpPr>
        <xdr:cNvPr id="232" name="直線コネクタ 231">
          <a:extLst>
            <a:ext uri="{FF2B5EF4-FFF2-40B4-BE49-F238E27FC236}">
              <a16:creationId xmlns:a16="http://schemas.microsoft.com/office/drawing/2014/main" id="{B550E2C6-8F25-44E3-B855-BFC20C395F81}"/>
            </a:ext>
          </a:extLst>
        </xdr:cNvPr>
        <xdr:cNvCxnSpPr/>
      </xdr:nvCxnSpPr>
      <xdr:spPr>
        <a:xfrm>
          <a:off x="10388600" y="960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20856</xdr:rowOff>
    </xdr:from>
    <xdr:ext cx="534377" cy="259045"/>
    <xdr:sp macro="" textlink="">
      <xdr:nvSpPr>
        <xdr:cNvPr id="233" name="【橋りょう・トンネル】&#10;一人当たり有形固定資産（償却資産）額平均値テキスト">
          <a:extLst>
            <a:ext uri="{FF2B5EF4-FFF2-40B4-BE49-F238E27FC236}">
              <a16:creationId xmlns:a16="http://schemas.microsoft.com/office/drawing/2014/main" id="{D9EA4EC9-E994-4B6D-8CB7-8C980B754D9D}"/>
            </a:ext>
          </a:extLst>
        </xdr:cNvPr>
        <xdr:cNvSpPr txBox="1"/>
      </xdr:nvSpPr>
      <xdr:spPr>
        <a:xfrm>
          <a:off x="10515600" y="104793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169429</xdr:rowOff>
    </xdr:from>
    <xdr:to>
      <xdr:col>55</xdr:col>
      <xdr:colOff>50800</xdr:colOff>
      <xdr:row>62</xdr:row>
      <xdr:rowOff>99579</xdr:rowOff>
    </xdr:to>
    <xdr:sp macro="" textlink="">
      <xdr:nvSpPr>
        <xdr:cNvPr id="234" name="フローチャート: 判断 233">
          <a:extLst>
            <a:ext uri="{FF2B5EF4-FFF2-40B4-BE49-F238E27FC236}">
              <a16:creationId xmlns:a16="http://schemas.microsoft.com/office/drawing/2014/main" id="{FA0F9A33-408E-4806-841D-24804526F7C9}"/>
            </a:ext>
          </a:extLst>
        </xdr:cNvPr>
        <xdr:cNvSpPr/>
      </xdr:nvSpPr>
      <xdr:spPr>
        <a:xfrm>
          <a:off x="10426700" y="10627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4830</xdr:rowOff>
    </xdr:from>
    <xdr:to>
      <xdr:col>50</xdr:col>
      <xdr:colOff>165100</xdr:colOff>
      <xdr:row>62</xdr:row>
      <xdr:rowOff>106430</xdr:rowOff>
    </xdr:to>
    <xdr:sp macro="" textlink="">
      <xdr:nvSpPr>
        <xdr:cNvPr id="235" name="フローチャート: 判断 234">
          <a:extLst>
            <a:ext uri="{FF2B5EF4-FFF2-40B4-BE49-F238E27FC236}">
              <a16:creationId xmlns:a16="http://schemas.microsoft.com/office/drawing/2014/main" id="{47ABD5BD-9C5A-4834-9621-2852CC9FD7E1}"/>
            </a:ext>
          </a:extLst>
        </xdr:cNvPr>
        <xdr:cNvSpPr/>
      </xdr:nvSpPr>
      <xdr:spPr>
        <a:xfrm>
          <a:off x="9588500" y="1063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168603</xdr:rowOff>
    </xdr:from>
    <xdr:to>
      <xdr:col>46</xdr:col>
      <xdr:colOff>38100</xdr:colOff>
      <xdr:row>62</xdr:row>
      <xdr:rowOff>98753</xdr:rowOff>
    </xdr:to>
    <xdr:sp macro="" textlink="">
      <xdr:nvSpPr>
        <xdr:cNvPr id="236" name="フローチャート: 判断 235">
          <a:extLst>
            <a:ext uri="{FF2B5EF4-FFF2-40B4-BE49-F238E27FC236}">
              <a16:creationId xmlns:a16="http://schemas.microsoft.com/office/drawing/2014/main" id="{59851E7F-7F9D-4FFC-B19C-C65AA4BC12D9}"/>
            </a:ext>
          </a:extLst>
        </xdr:cNvPr>
        <xdr:cNvSpPr/>
      </xdr:nvSpPr>
      <xdr:spPr>
        <a:xfrm>
          <a:off x="8699500" y="10627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5302</xdr:rowOff>
    </xdr:from>
    <xdr:to>
      <xdr:col>41</xdr:col>
      <xdr:colOff>101600</xdr:colOff>
      <xdr:row>62</xdr:row>
      <xdr:rowOff>106902</xdr:rowOff>
    </xdr:to>
    <xdr:sp macro="" textlink="">
      <xdr:nvSpPr>
        <xdr:cNvPr id="237" name="フローチャート: 判断 236">
          <a:extLst>
            <a:ext uri="{FF2B5EF4-FFF2-40B4-BE49-F238E27FC236}">
              <a16:creationId xmlns:a16="http://schemas.microsoft.com/office/drawing/2014/main" id="{7586A33A-6191-4A22-A0E0-07D046B1EAC2}"/>
            </a:ext>
          </a:extLst>
        </xdr:cNvPr>
        <xdr:cNvSpPr/>
      </xdr:nvSpPr>
      <xdr:spPr>
        <a:xfrm>
          <a:off x="7810500" y="10635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23388</xdr:rowOff>
    </xdr:from>
    <xdr:to>
      <xdr:col>36</xdr:col>
      <xdr:colOff>165100</xdr:colOff>
      <xdr:row>62</xdr:row>
      <xdr:rowOff>124988</xdr:rowOff>
    </xdr:to>
    <xdr:sp macro="" textlink="">
      <xdr:nvSpPr>
        <xdr:cNvPr id="238" name="フローチャート: 判断 237">
          <a:extLst>
            <a:ext uri="{FF2B5EF4-FFF2-40B4-BE49-F238E27FC236}">
              <a16:creationId xmlns:a16="http://schemas.microsoft.com/office/drawing/2014/main" id="{738420AA-650E-403A-B27A-C277C2314F7E}"/>
            </a:ext>
          </a:extLst>
        </xdr:cNvPr>
        <xdr:cNvSpPr/>
      </xdr:nvSpPr>
      <xdr:spPr>
        <a:xfrm>
          <a:off x="6921500" y="10653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B16D39EA-AA02-4FDF-884E-667F37E5C406}"/>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3140AF50-7C48-4872-94B7-E64FB85912BD}"/>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CE479522-62F8-4526-B80E-222461FBBADD}"/>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F41CEBF0-2BFF-49C1-B3B4-25BAB5EF4D63}"/>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C9E1BFE9-DF26-40A3-897B-9EA0BE6315F6}"/>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82576</xdr:rowOff>
    </xdr:from>
    <xdr:to>
      <xdr:col>55</xdr:col>
      <xdr:colOff>50800</xdr:colOff>
      <xdr:row>64</xdr:row>
      <xdr:rowOff>12726</xdr:rowOff>
    </xdr:to>
    <xdr:sp macro="" textlink="">
      <xdr:nvSpPr>
        <xdr:cNvPr id="244" name="楕円 243">
          <a:extLst>
            <a:ext uri="{FF2B5EF4-FFF2-40B4-BE49-F238E27FC236}">
              <a16:creationId xmlns:a16="http://schemas.microsoft.com/office/drawing/2014/main" id="{ACAD17B2-3CF0-49A0-B300-DB561096EA72}"/>
            </a:ext>
          </a:extLst>
        </xdr:cNvPr>
        <xdr:cNvSpPr/>
      </xdr:nvSpPr>
      <xdr:spPr>
        <a:xfrm>
          <a:off x="10426700" y="10883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168953</xdr:rowOff>
    </xdr:from>
    <xdr:ext cx="534377" cy="259045"/>
    <xdr:sp macro="" textlink="">
      <xdr:nvSpPr>
        <xdr:cNvPr id="245" name="【橋りょう・トンネル】&#10;一人当たり有形固定資産（償却資産）額該当値テキスト">
          <a:extLst>
            <a:ext uri="{FF2B5EF4-FFF2-40B4-BE49-F238E27FC236}">
              <a16:creationId xmlns:a16="http://schemas.microsoft.com/office/drawing/2014/main" id="{61860791-A487-4F5B-8D06-2CBC03F06D16}"/>
            </a:ext>
          </a:extLst>
        </xdr:cNvPr>
        <xdr:cNvSpPr txBox="1"/>
      </xdr:nvSpPr>
      <xdr:spPr>
        <a:xfrm>
          <a:off x="10515600" y="10798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83335</xdr:rowOff>
    </xdr:from>
    <xdr:to>
      <xdr:col>50</xdr:col>
      <xdr:colOff>165100</xdr:colOff>
      <xdr:row>64</xdr:row>
      <xdr:rowOff>13485</xdr:rowOff>
    </xdr:to>
    <xdr:sp macro="" textlink="">
      <xdr:nvSpPr>
        <xdr:cNvPr id="246" name="楕円 245">
          <a:extLst>
            <a:ext uri="{FF2B5EF4-FFF2-40B4-BE49-F238E27FC236}">
              <a16:creationId xmlns:a16="http://schemas.microsoft.com/office/drawing/2014/main" id="{C987F31A-2D67-46FA-BD8D-F0CEA2F50B64}"/>
            </a:ext>
          </a:extLst>
        </xdr:cNvPr>
        <xdr:cNvSpPr/>
      </xdr:nvSpPr>
      <xdr:spPr>
        <a:xfrm>
          <a:off x="9588500" y="1088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133376</xdr:rowOff>
    </xdr:from>
    <xdr:to>
      <xdr:col>55</xdr:col>
      <xdr:colOff>0</xdr:colOff>
      <xdr:row>63</xdr:row>
      <xdr:rowOff>134135</xdr:rowOff>
    </xdr:to>
    <xdr:cxnSp macro="">
      <xdr:nvCxnSpPr>
        <xdr:cNvPr id="247" name="直線コネクタ 246">
          <a:extLst>
            <a:ext uri="{FF2B5EF4-FFF2-40B4-BE49-F238E27FC236}">
              <a16:creationId xmlns:a16="http://schemas.microsoft.com/office/drawing/2014/main" id="{50914D59-71F0-408E-8EAC-828084553EBE}"/>
            </a:ext>
          </a:extLst>
        </xdr:cNvPr>
        <xdr:cNvCxnSpPr/>
      </xdr:nvCxnSpPr>
      <xdr:spPr>
        <a:xfrm flipV="1">
          <a:off x="9639300" y="10934726"/>
          <a:ext cx="838200" cy="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83879</xdr:rowOff>
    </xdr:from>
    <xdr:to>
      <xdr:col>46</xdr:col>
      <xdr:colOff>38100</xdr:colOff>
      <xdr:row>64</xdr:row>
      <xdr:rowOff>14029</xdr:rowOff>
    </xdr:to>
    <xdr:sp macro="" textlink="">
      <xdr:nvSpPr>
        <xdr:cNvPr id="248" name="楕円 247">
          <a:extLst>
            <a:ext uri="{FF2B5EF4-FFF2-40B4-BE49-F238E27FC236}">
              <a16:creationId xmlns:a16="http://schemas.microsoft.com/office/drawing/2014/main" id="{405FEC3E-5E23-4F7E-A7E5-99B95326A507}"/>
            </a:ext>
          </a:extLst>
        </xdr:cNvPr>
        <xdr:cNvSpPr/>
      </xdr:nvSpPr>
      <xdr:spPr>
        <a:xfrm>
          <a:off x="8699500" y="10885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134135</xdr:rowOff>
    </xdr:from>
    <xdr:to>
      <xdr:col>50</xdr:col>
      <xdr:colOff>114300</xdr:colOff>
      <xdr:row>63</xdr:row>
      <xdr:rowOff>134679</xdr:rowOff>
    </xdr:to>
    <xdr:cxnSp macro="">
      <xdr:nvCxnSpPr>
        <xdr:cNvPr id="249" name="直線コネクタ 248">
          <a:extLst>
            <a:ext uri="{FF2B5EF4-FFF2-40B4-BE49-F238E27FC236}">
              <a16:creationId xmlns:a16="http://schemas.microsoft.com/office/drawing/2014/main" id="{DE5B37D9-96C2-4D92-83BC-D99D95E88B89}"/>
            </a:ext>
          </a:extLst>
        </xdr:cNvPr>
        <xdr:cNvCxnSpPr/>
      </xdr:nvCxnSpPr>
      <xdr:spPr>
        <a:xfrm flipV="1">
          <a:off x="8750300" y="10935485"/>
          <a:ext cx="889000" cy="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84420</xdr:rowOff>
    </xdr:from>
    <xdr:to>
      <xdr:col>41</xdr:col>
      <xdr:colOff>101600</xdr:colOff>
      <xdr:row>64</xdr:row>
      <xdr:rowOff>14570</xdr:rowOff>
    </xdr:to>
    <xdr:sp macro="" textlink="">
      <xdr:nvSpPr>
        <xdr:cNvPr id="250" name="楕円 249">
          <a:extLst>
            <a:ext uri="{FF2B5EF4-FFF2-40B4-BE49-F238E27FC236}">
              <a16:creationId xmlns:a16="http://schemas.microsoft.com/office/drawing/2014/main" id="{45B73B40-4DCB-4190-8C99-7E1E4BB91A5B}"/>
            </a:ext>
          </a:extLst>
        </xdr:cNvPr>
        <xdr:cNvSpPr/>
      </xdr:nvSpPr>
      <xdr:spPr>
        <a:xfrm>
          <a:off x="7810500" y="1088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134679</xdr:rowOff>
    </xdr:from>
    <xdr:to>
      <xdr:col>45</xdr:col>
      <xdr:colOff>177800</xdr:colOff>
      <xdr:row>63</xdr:row>
      <xdr:rowOff>135220</xdr:rowOff>
    </xdr:to>
    <xdr:cxnSp macro="">
      <xdr:nvCxnSpPr>
        <xdr:cNvPr id="251" name="直線コネクタ 250">
          <a:extLst>
            <a:ext uri="{FF2B5EF4-FFF2-40B4-BE49-F238E27FC236}">
              <a16:creationId xmlns:a16="http://schemas.microsoft.com/office/drawing/2014/main" id="{6EC7DCEF-88F6-439D-BEE0-C0FD5421FFB5}"/>
            </a:ext>
          </a:extLst>
        </xdr:cNvPr>
        <xdr:cNvCxnSpPr/>
      </xdr:nvCxnSpPr>
      <xdr:spPr>
        <a:xfrm flipV="1">
          <a:off x="7861300" y="10936029"/>
          <a:ext cx="889000" cy="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84653</xdr:rowOff>
    </xdr:from>
    <xdr:to>
      <xdr:col>36</xdr:col>
      <xdr:colOff>165100</xdr:colOff>
      <xdr:row>64</xdr:row>
      <xdr:rowOff>14803</xdr:rowOff>
    </xdr:to>
    <xdr:sp macro="" textlink="">
      <xdr:nvSpPr>
        <xdr:cNvPr id="252" name="楕円 251">
          <a:extLst>
            <a:ext uri="{FF2B5EF4-FFF2-40B4-BE49-F238E27FC236}">
              <a16:creationId xmlns:a16="http://schemas.microsoft.com/office/drawing/2014/main" id="{88ECF47E-5F43-4944-B3AB-FE9C16D9D80D}"/>
            </a:ext>
          </a:extLst>
        </xdr:cNvPr>
        <xdr:cNvSpPr/>
      </xdr:nvSpPr>
      <xdr:spPr>
        <a:xfrm>
          <a:off x="6921500" y="10886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135220</xdr:rowOff>
    </xdr:from>
    <xdr:to>
      <xdr:col>41</xdr:col>
      <xdr:colOff>50800</xdr:colOff>
      <xdr:row>63</xdr:row>
      <xdr:rowOff>135453</xdr:rowOff>
    </xdr:to>
    <xdr:cxnSp macro="">
      <xdr:nvCxnSpPr>
        <xdr:cNvPr id="253" name="直線コネクタ 252">
          <a:extLst>
            <a:ext uri="{FF2B5EF4-FFF2-40B4-BE49-F238E27FC236}">
              <a16:creationId xmlns:a16="http://schemas.microsoft.com/office/drawing/2014/main" id="{806A9212-87FD-4232-972F-830FBC0D0F05}"/>
            </a:ext>
          </a:extLst>
        </xdr:cNvPr>
        <xdr:cNvCxnSpPr/>
      </xdr:nvCxnSpPr>
      <xdr:spPr>
        <a:xfrm flipV="1">
          <a:off x="6972300" y="10936570"/>
          <a:ext cx="889000" cy="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60</xdr:row>
      <xdr:rowOff>122957</xdr:rowOff>
    </xdr:from>
    <xdr:ext cx="534377" cy="259045"/>
    <xdr:sp macro="" textlink="">
      <xdr:nvSpPr>
        <xdr:cNvPr id="254" name="n_1aveValue【橋りょう・トンネル】&#10;一人当たり有形固定資産（償却資産）額">
          <a:extLst>
            <a:ext uri="{FF2B5EF4-FFF2-40B4-BE49-F238E27FC236}">
              <a16:creationId xmlns:a16="http://schemas.microsoft.com/office/drawing/2014/main" id="{A894CDB6-4028-4030-B497-1BE777A2140A}"/>
            </a:ext>
          </a:extLst>
        </xdr:cNvPr>
        <xdr:cNvSpPr txBox="1"/>
      </xdr:nvSpPr>
      <xdr:spPr>
        <a:xfrm>
          <a:off x="9359411" y="10409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60</xdr:row>
      <xdr:rowOff>115280</xdr:rowOff>
    </xdr:from>
    <xdr:ext cx="534377" cy="259045"/>
    <xdr:sp macro="" textlink="">
      <xdr:nvSpPr>
        <xdr:cNvPr id="255" name="n_2aveValue【橋りょう・トンネル】&#10;一人当たり有形固定資産（償却資産）額">
          <a:extLst>
            <a:ext uri="{FF2B5EF4-FFF2-40B4-BE49-F238E27FC236}">
              <a16:creationId xmlns:a16="http://schemas.microsoft.com/office/drawing/2014/main" id="{58D0E703-1025-4636-8D60-2AC750B13737}"/>
            </a:ext>
          </a:extLst>
        </xdr:cNvPr>
        <xdr:cNvSpPr txBox="1"/>
      </xdr:nvSpPr>
      <xdr:spPr>
        <a:xfrm>
          <a:off x="8483111" y="10402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60</xdr:row>
      <xdr:rowOff>123429</xdr:rowOff>
    </xdr:from>
    <xdr:ext cx="534377" cy="259045"/>
    <xdr:sp macro="" textlink="">
      <xdr:nvSpPr>
        <xdr:cNvPr id="256" name="n_3aveValue【橋りょう・トンネル】&#10;一人当たり有形固定資産（償却資産）額">
          <a:extLst>
            <a:ext uri="{FF2B5EF4-FFF2-40B4-BE49-F238E27FC236}">
              <a16:creationId xmlns:a16="http://schemas.microsoft.com/office/drawing/2014/main" id="{69B32829-4C24-4EFF-B32F-D72D15BB5835}"/>
            </a:ext>
          </a:extLst>
        </xdr:cNvPr>
        <xdr:cNvSpPr txBox="1"/>
      </xdr:nvSpPr>
      <xdr:spPr>
        <a:xfrm>
          <a:off x="7594111" y="10410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60</xdr:row>
      <xdr:rowOff>141515</xdr:rowOff>
    </xdr:from>
    <xdr:ext cx="534377" cy="259045"/>
    <xdr:sp macro="" textlink="">
      <xdr:nvSpPr>
        <xdr:cNvPr id="257" name="n_4aveValue【橋りょう・トンネル】&#10;一人当たり有形固定資産（償却資産）額">
          <a:extLst>
            <a:ext uri="{FF2B5EF4-FFF2-40B4-BE49-F238E27FC236}">
              <a16:creationId xmlns:a16="http://schemas.microsoft.com/office/drawing/2014/main" id="{910A232E-9CCD-4C46-8B52-72FD5C5D17FB}"/>
            </a:ext>
          </a:extLst>
        </xdr:cNvPr>
        <xdr:cNvSpPr txBox="1"/>
      </xdr:nvSpPr>
      <xdr:spPr>
        <a:xfrm>
          <a:off x="6705111" y="10428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4612</xdr:rowOff>
    </xdr:from>
    <xdr:ext cx="534377" cy="259045"/>
    <xdr:sp macro="" textlink="">
      <xdr:nvSpPr>
        <xdr:cNvPr id="258" name="n_1mainValue【橋りょう・トンネル】&#10;一人当たり有形固定資産（償却資産）額">
          <a:extLst>
            <a:ext uri="{FF2B5EF4-FFF2-40B4-BE49-F238E27FC236}">
              <a16:creationId xmlns:a16="http://schemas.microsoft.com/office/drawing/2014/main" id="{35319DC5-5A74-480C-A0B0-E5228236D8C2}"/>
            </a:ext>
          </a:extLst>
        </xdr:cNvPr>
        <xdr:cNvSpPr txBox="1"/>
      </xdr:nvSpPr>
      <xdr:spPr>
        <a:xfrm>
          <a:off x="9359411" y="10977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5156</xdr:rowOff>
    </xdr:from>
    <xdr:ext cx="534377" cy="259045"/>
    <xdr:sp macro="" textlink="">
      <xdr:nvSpPr>
        <xdr:cNvPr id="259" name="n_2mainValue【橋りょう・トンネル】&#10;一人当たり有形固定資産（償却資産）額">
          <a:extLst>
            <a:ext uri="{FF2B5EF4-FFF2-40B4-BE49-F238E27FC236}">
              <a16:creationId xmlns:a16="http://schemas.microsoft.com/office/drawing/2014/main" id="{6D8A7295-4B2B-48B8-B455-CA9C16BC92E0}"/>
            </a:ext>
          </a:extLst>
        </xdr:cNvPr>
        <xdr:cNvSpPr txBox="1"/>
      </xdr:nvSpPr>
      <xdr:spPr>
        <a:xfrm>
          <a:off x="8483111" y="10977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5697</xdr:rowOff>
    </xdr:from>
    <xdr:ext cx="534377" cy="259045"/>
    <xdr:sp macro="" textlink="">
      <xdr:nvSpPr>
        <xdr:cNvPr id="260" name="n_3mainValue【橋りょう・トンネル】&#10;一人当たり有形固定資産（償却資産）額">
          <a:extLst>
            <a:ext uri="{FF2B5EF4-FFF2-40B4-BE49-F238E27FC236}">
              <a16:creationId xmlns:a16="http://schemas.microsoft.com/office/drawing/2014/main" id="{A94EE7F4-B924-4995-B80F-12208EAA2A7D}"/>
            </a:ext>
          </a:extLst>
        </xdr:cNvPr>
        <xdr:cNvSpPr txBox="1"/>
      </xdr:nvSpPr>
      <xdr:spPr>
        <a:xfrm>
          <a:off x="7594111" y="10978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5930</xdr:rowOff>
    </xdr:from>
    <xdr:ext cx="534377" cy="259045"/>
    <xdr:sp macro="" textlink="">
      <xdr:nvSpPr>
        <xdr:cNvPr id="261" name="n_4mainValue【橋りょう・トンネル】&#10;一人当たり有形固定資産（償却資産）額">
          <a:extLst>
            <a:ext uri="{FF2B5EF4-FFF2-40B4-BE49-F238E27FC236}">
              <a16:creationId xmlns:a16="http://schemas.microsoft.com/office/drawing/2014/main" id="{A4A98585-B11E-4916-9623-08D0EE585FA1}"/>
            </a:ext>
          </a:extLst>
        </xdr:cNvPr>
        <xdr:cNvSpPr txBox="1"/>
      </xdr:nvSpPr>
      <xdr:spPr>
        <a:xfrm>
          <a:off x="6705111" y="10978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a:extLst>
            <a:ext uri="{FF2B5EF4-FFF2-40B4-BE49-F238E27FC236}">
              <a16:creationId xmlns:a16="http://schemas.microsoft.com/office/drawing/2014/main" id="{576478D1-E73B-456A-B8DA-9E67F48B6BC5}"/>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a:extLst>
            <a:ext uri="{FF2B5EF4-FFF2-40B4-BE49-F238E27FC236}">
              <a16:creationId xmlns:a16="http://schemas.microsoft.com/office/drawing/2014/main" id="{7F6A1286-4552-4F28-B2DD-3CEC2A5C04DD}"/>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a:extLst>
            <a:ext uri="{FF2B5EF4-FFF2-40B4-BE49-F238E27FC236}">
              <a16:creationId xmlns:a16="http://schemas.microsoft.com/office/drawing/2014/main" id="{60400606-DBDE-4C9E-83DB-6C4EC0468522}"/>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a:extLst>
            <a:ext uri="{FF2B5EF4-FFF2-40B4-BE49-F238E27FC236}">
              <a16:creationId xmlns:a16="http://schemas.microsoft.com/office/drawing/2014/main" id="{9D190BB6-D5B8-4FE5-BBC3-21DE096D8E17}"/>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a:extLst>
            <a:ext uri="{FF2B5EF4-FFF2-40B4-BE49-F238E27FC236}">
              <a16:creationId xmlns:a16="http://schemas.microsoft.com/office/drawing/2014/main" id="{DF8E769C-71E2-468B-8408-3B32A3ABD126}"/>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a:extLst>
            <a:ext uri="{FF2B5EF4-FFF2-40B4-BE49-F238E27FC236}">
              <a16:creationId xmlns:a16="http://schemas.microsoft.com/office/drawing/2014/main" id="{C25CF9F2-E8E5-409C-9229-A976AE3303D1}"/>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a:extLst>
            <a:ext uri="{FF2B5EF4-FFF2-40B4-BE49-F238E27FC236}">
              <a16:creationId xmlns:a16="http://schemas.microsoft.com/office/drawing/2014/main" id="{20DFEE3D-019B-471F-BE1E-CF0757508A6C}"/>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a:extLst>
            <a:ext uri="{FF2B5EF4-FFF2-40B4-BE49-F238E27FC236}">
              <a16:creationId xmlns:a16="http://schemas.microsoft.com/office/drawing/2014/main" id="{C7D4F2C4-2310-4163-81A7-8384858A0A98}"/>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a:extLst>
            <a:ext uri="{FF2B5EF4-FFF2-40B4-BE49-F238E27FC236}">
              <a16:creationId xmlns:a16="http://schemas.microsoft.com/office/drawing/2014/main" id="{1A1096BC-9294-4CB1-B29B-7F62369BE8EB}"/>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a:extLst>
            <a:ext uri="{FF2B5EF4-FFF2-40B4-BE49-F238E27FC236}">
              <a16:creationId xmlns:a16="http://schemas.microsoft.com/office/drawing/2014/main" id="{2882A6BA-C486-4FF7-B4DF-78BFE081D9AF}"/>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a:extLst>
            <a:ext uri="{FF2B5EF4-FFF2-40B4-BE49-F238E27FC236}">
              <a16:creationId xmlns:a16="http://schemas.microsoft.com/office/drawing/2014/main" id="{444BB698-F4FA-4F60-9DA4-9BAAF5C19AA4}"/>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3" name="直線コネクタ 272">
          <a:extLst>
            <a:ext uri="{FF2B5EF4-FFF2-40B4-BE49-F238E27FC236}">
              <a16:creationId xmlns:a16="http://schemas.microsoft.com/office/drawing/2014/main" id="{8A907281-F810-4595-B1F9-B1A8826E00C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86</xdr:row>
      <xdr:rowOff>26506</xdr:rowOff>
    </xdr:from>
    <xdr:ext cx="403059" cy="259045"/>
    <xdr:sp macro="" textlink="">
      <xdr:nvSpPr>
        <xdr:cNvPr id="274" name="テキスト ボックス 273">
          <a:extLst>
            <a:ext uri="{FF2B5EF4-FFF2-40B4-BE49-F238E27FC236}">
              <a16:creationId xmlns:a16="http://schemas.microsoft.com/office/drawing/2014/main" id="{03A35353-12B0-4817-B96D-CDB0BA0D9F25}"/>
            </a:ext>
          </a:extLst>
        </xdr:cNvPr>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5" name="直線コネクタ 274">
          <a:extLst>
            <a:ext uri="{FF2B5EF4-FFF2-40B4-BE49-F238E27FC236}">
              <a16:creationId xmlns:a16="http://schemas.microsoft.com/office/drawing/2014/main" id="{1A1AE55D-8645-44AE-9824-58050A44356E}"/>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6" name="テキスト ボックス 275">
          <a:extLst>
            <a:ext uri="{FF2B5EF4-FFF2-40B4-BE49-F238E27FC236}">
              <a16:creationId xmlns:a16="http://schemas.microsoft.com/office/drawing/2014/main" id="{71E5E4B9-146C-4A8A-B200-30CE8D34BA89}"/>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7" name="直線コネクタ 276">
          <a:extLst>
            <a:ext uri="{FF2B5EF4-FFF2-40B4-BE49-F238E27FC236}">
              <a16:creationId xmlns:a16="http://schemas.microsoft.com/office/drawing/2014/main" id="{80CD7301-BC85-4A6C-B8AF-9720355A54E7}"/>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8" name="テキスト ボックス 277">
          <a:extLst>
            <a:ext uri="{FF2B5EF4-FFF2-40B4-BE49-F238E27FC236}">
              <a16:creationId xmlns:a16="http://schemas.microsoft.com/office/drawing/2014/main" id="{A30862C2-0C36-4C9A-9A78-DA288F6147E1}"/>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9" name="直線コネクタ 278">
          <a:extLst>
            <a:ext uri="{FF2B5EF4-FFF2-40B4-BE49-F238E27FC236}">
              <a16:creationId xmlns:a16="http://schemas.microsoft.com/office/drawing/2014/main" id="{8A97BFE2-543E-4BEF-82B5-5E58BE09A40E}"/>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0" name="テキスト ボックス 279">
          <a:extLst>
            <a:ext uri="{FF2B5EF4-FFF2-40B4-BE49-F238E27FC236}">
              <a16:creationId xmlns:a16="http://schemas.microsoft.com/office/drawing/2014/main" id="{BF9F7693-511B-4DAD-802A-9230CA96CEFC}"/>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1" name="直線コネクタ 280">
          <a:extLst>
            <a:ext uri="{FF2B5EF4-FFF2-40B4-BE49-F238E27FC236}">
              <a16:creationId xmlns:a16="http://schemas.microsoft.com/office/drawing/2014/main" id="{5B7E9B9B-673B-4CB3-A3D2-5A0FD05F252A}"/>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2" name="テキスト ボックス 281">
          <a:extLst>
            <a:ext uri="{FF2B5EF4-FFF2-40B4-BE49-F238E27FC236}">
              <a16:creationId xmlns:a16="http://schemas.microsoft.com/office/drawing/2014/main" id="{10B8098B-7417-4D39-B6DB-CE7F4D8A4D3D}"/>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3" name="直線コネクタ 282">
          <a:extLst>
            <a:ext uri="{FF2B5EF4-FFF2-40B4-BE49-F238E27FC236}">
              <a16:creationId xmlns:a16="http://schemas.microsoft.com/office/drawing/2014/main" id="{52296DE5-8C0C-437A-8B1F-1F93E5D93032}"/>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108148</xdr:rowOff>
    </xdr:from>
    <xdr:ext cx="403059" cy="259045"/>
    <xdr:sp macro="" textlink="">
      <xdr:nvSpPr>
        <xdr:cNvPr id="284" name="テキスト ボックス 283">
          <a:extLst>
            <a:ext uri="{FF2B5EF4-FFF2-40B4-BE49-F238E27FC236}">
              <a16:creationId xmlns:a16="http://schemas.microsoft.com/office/drawing/2014/main" id="{489F126D-8A9F-4A3F-A8AD-DE01F5BCD9AD}"/>
            </a:ext>
          </a:extLst>
        </xdr:cNvPr>
        <xdr:cNvSpPr txBox="1"/>
      </xdr:nvSpPr>
      <xdr:spPr>
        <a:xfrm>
          <a:off x="358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a:extLst>
            <a:ext uri="{FF2B5EF4-FFF2-40B4-BE49-F238E27FC236}">
              <a16:creationId xmlns:a16="http://schemas.microsoft.com/office/drawing/2014/main" id="{472AA85F-C0D7-4EEE-810B-4C4350BA3FDC}"/>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6" name="テキスト ボックス 285">
          <a:extLst>
            <a:ext uri="{FF2B5EF4-FFF2-40B4-BE49-F238E27FC236}">
              <a16:creationId xmlns:a16="http://schemas.microsoft.com/office/drawing/2014/main" id="{16DF47B0-D35A-481E-8753-C8A2044A94C0}"/>
            </a:ext>
          </a:extLst>
        </xdr:cNvPr>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a:extLst>
            <a:ext uri="{FF2B5EF4-FFF2-40B4-BE49-F238E27FC236}">
              <a16:creationId xmlns:a16="http://schemas.microsoft.com/office/drawing/2014/main" id="{0D86973D-0436-4800-8779-5000DC246F8B}"/>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124642</xdr:rowOff>
    </xdr:from>
    <xdr:to>
      <xdr:col>24</xdr:col>
      <xdr:colOff>62865</xdr:colOff>
      <xdr:row>85</xdr:row>
      <xdr:rowOff>101781</xdr:rowOff>
    </xdr:to>
    <xdr:cxnSp macro="">
      <xdr:nvCxnSpPr>
        <xdr:cNvPr id="288" name="直線コネクタ 287">
          <a:extLst>
            <a:ext uri="{FF2B5EF4-FFF2-40B4-BE49-F238E27FC236}">
              <a16:creationId xmlns:a16="http://schemas.microsoft.com/office/drawing/2014/main" id="{CAF5728C-BDD7-41E1-94F3-00B0E6C0A6C3}"/>
            </a:ext>
          </a:extLst>
        </xdr:cNvPr>
        <xdr:cNvCxnSpPr/>
      </xdr:nvCxnSpPr>
      <xdr:spPr>
        <a:xfrm flipV="1">
          <a:off x="4634865" y="13326292"/>
          <a:ext cx="0" cy="13487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105608</xdr:rowOff>
    </xdr:from>
    <xdr:ext cx="405111" cy="259045"/>
    <xdr:sp macro="" textlink="">
      <xdr:nvSpPr>
        <xdr:cNvPr id="289" name="【公営住宅】&#10;有形固定資産減価償却率最小値テキスト">
          <a:extLst>
            <a:ext uri="{FF2B5EF4-FFF2-40B4-BE49-F238E27FC236}">
              <a16:creationId xmlns:a16="http://schemas.microsoft.com/office/drawing/2014/main" id="{57E6869C-53D0-470C-B809-23A0EE478264}"/>
            </a:ext>
          </a:extLst>
        </xdr:cNvPr>
        <xdr:cNvSpPr txBox="1"/>
      </xdr:nvSpPr>
      <xdr:spPr>
        <a:xfrm>
          <a:off x="4673600" y="146788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101781</xdr:rowOff>
    </xdr:from>
    <xdr:to>
      <xdr:col>24</xdr:col>
      <xdr:colOff>152400</xdr:colOff>
      <xdr:row>85</xdr:row>
      <xdr:rowOff>101781</xdr:rowOff>
    </xdr:to>
    <xdr:cxnSp macro="">
      <xdr:nvCxnSpPr>
        <xdr:cNvPr id="290" name="直線コネクタ 289">
          <a:extLst>
            <a:ext uri="{FF2B5EF4-FFF2-40B4-BE49-F238E27FC236}">
              <a16:creationId xmlns:a16="http://schemas.microsoft.com/office/drawing/2014/main" id="{FAD3A4D5-C636-49C6-A40B-5BD281A2370C}"/>
            </a:ext>
          </a:extLst>
        </xdr:cNvPr>
        <xdr:cNvCxnSpPr/>
      </xdr:nvCxnSpPr>
      <xdr:spPr>
        <a:xfrm>
          <a:off x="4546600" y="14675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71319</xdr:rowOff>
    </xdr:from>
    <xdr:ext cx="405111" cy="259045"/>
    <xdr:sp macro="" textlink="">
      <xdr:nvSpPr>
        <xdr:cNvPr id="291" name="【公営住宅】&#10;有形固定資産減価償却率最大値テキスト">
          <a:extLst>
            <a:ext uri="{FF2B5EF4-FFF2-40B4-BE49-F238E27FC236}">
              <a16:creationId xmlns:a16="http://schemas.microsoft.com/office/drawing/2014/main" id="{39833AE6-42D8-4F01-8D87-CDF708650A4E}"/>
            </a:ext>
          </a:extLst>
        </xdr:cNvPr>
        <xdr:cNvSpPr txBox="1"/>
      </xdr:nvSpPr>
      <xdr:spPr>
        <a:xfrm>
          <a:off x="4673600" y="13101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124642</xdr:rowOff>
    </xdr:from>
    <xdr:to>
      <xdr:col>24</xdr:col>
      <xdr:colOff>152400</xdr:colOff>
      <xdr:row>77</xdr:row>
      <xdr:rowOff>124642</xdr:rowOff>
    </xdr:to>
    <xdr:cxnSp macro="">
      <xdr:nvCxnSpPr>
        <xdr:cNvPr id="292" name="直線コネクタ 291">
          <a:extLst>
            <a:ext uri="{FF2B5EF4-FFF2-40B4-BE49-F238E27FC236}">
              <a16:creationId xmlns:a16="http://schemas.microsoft.com/office/drawing/2014/main" id="{FD75BBED-01D1-4225-942B-1EC464CB7335}"/>
            </a:ext>
          </a:extLst>
        </xdr:cNvPr>
        <xdr:cNvCxnSpPr/>
      </xdr:nvCxnSpPr>
      <xdr:spPr>
        <a:xfrm>
          <a:off x="4546600" y="13326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17978</xdr:rowOff>
    </xdr:from>
    <xdr:ext cx="405111" cy="259045"/>
    <xdr:sp macro="" textlink="">
      <xdr:nvSpPr>
        <xdr:cNvPr id="293" name="【公営住宅】&#10;有形固定資産減価償却率平均値テキスト">
          <a:extLst>
            <a:ext uri="{FF2B5EF4-FFF2-40B4-BE49-F238E27FC236}">
              <a16:creationId xmlns:a16="http://schemas.microsoft.com/office/drawing/2014/main" id="{8BA1EB77-0958-4EE8-A09A-0D5E7EC678E9}"/>
            </a:ext>
          </a:extLst>
        </xdr:cNvPr>
        <xdr:cNvSpPr txBox="1"/>
      </xdr:nvSpPr>
      <xdr:spPr>
        <a:xfrm>
          <a:off x="4673600" y="140768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39551</xdr:rowOff>
    </xdr:from>
    <xdr:to>
      <xdr:col>24</xdr:col>
      <xdr:colOff>114300</xdr:colOff>
      <xdr:row>82</xdr:row>
      <xdr:rowOff>141151</xdr:rowOff>
    </xdr:to>
    <xdr:sp macro="" textlink="">
      <xdr:nvSpPr>
        <xdr:cNvPr id="294" name="フローチャート: 判断 293">
          <a:extLst>
            <a:ext uri="{FF2B5EF4-FFF2-40B4-BE49-F238E27FC236}">
              <a16:creationId xmlns:a16="http://schemas.microsoft.com/office/drawing/2014/main" id="{2DD56C2D-5C06-4216-8ABA-C60ABF59AF2D}"/>
            </a:ext>
          </a:extLst>
        </xdr:cNvPr>
        <xdr:cNvSpPr/>
      </xdr:nvSpPr>
      <xdr:spPr>
        <a:xfrm>
          <a:off x="4584700" y="1409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6894</xdr:rowOff>
    </xdr:from>
    <xdr:to>
      <xdr:col>20</xdr:col>
      <xdr:colOff>38100</xdr:colOff>
      <xdr:row>82</xdr:row>
      <xdr:rowOff>108494</xdr:rowOff>
    </xdr:to>
    <xdr:sp macro="" textlink="">
      <xdr:nvSpPr>
        <xdr:cNvPr id="295" name="フローチャート: 判断 294">
          <a:extLst>
            <a:ext uri="{FF2B5EF4-FFF2-40B4-BE49-F238E27FC236}">
              <a16:creationId xmlns:a16="http://schemas.microsoft.com/office/drawing/2014/main" id="{5B6739B7-72BF-463C-AE12-700F5DFD3D82}"/>
            </a:ext>
          </a:extLst>
        </xdr:cNvPr>
        <xdr:cNvSpPr/>
      </xdr:nvSpPr>
      <xdr:spPr>
        <a:xfrm>
          <a:off x="3746500" y="1406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142421</xdr:rowOff>
    </xdr:from>
    <xdr:to>
      <xdr:col>15</xdr:col>
      <xdr:colOff>101600</xdr:colOff>
      <xdr:row>82</xdr:row>
      <xdr:rowOff>72571</xdr:rowOff>
    </xdr:to>
    <xdr:sp macro="" textlink="">
      <xdr:nvSpPr>
        <xdr:cNvPr id="296" name="フローチャート: 判断 295">
          <a:extLst>
            <a:ext uri="{FF2B5EF4-FFF2-40B4-BE49-F238E27FC236}">
              <a16:creationId xmlns:a16="http://schemas.microsoft.com/office/drawing/2014/main" id="{CA468766-B71B-40DA-ABA0-B7D3CFE9B773}"/>
            </a:ext>
          </a:extLst>
        </xdr:cNvPr>
        <xdr:cNvSpPr/>
      </xdr:nvSpPr>
      <xdr:spPr>
        <a:xfrm>
          <a:off x="2857500" y="1402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119562</xdr:rowOff>
    </xdr:from>
    <xdr:to>
      <xdr:col>10</xdr:col>
      <xdr:colOff>165100</xdr:colOff>
      <xdr:row>82</xdr:row>
      <xdr:rowOff>49712</xdr:rowOff>
    </xdr:to>
    <xdr:sp macro="" textlink="">
      <xdr:nvSpPr>
        <xdr:cNvPr id="297" name="フローチャート: 判断 296">
          <a:extLst>
            <a:ext uri="{FF2B5EF4-FFF2-40B4-BE49-F238E27FC236}">
              <a16:creationId xmlns:a16="http://schemas.microsoft.com/office/drawing/2014/main" id="{9211FE21-88DD-4223-AA18-96D3E85516A5}"/>
            </a:ext>
          </a:extLst>
        </xdr:cNvPr>
        <xdr:cNvSpPr/>
      </xdr:nvSpPr>
      <xdr:spPr>
        <a:xfrm>
          <a:off x="1968500" y="1400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73842</xdr:rowOff>
    </xdr:from>
    <xdr:to>
      <xdr:col>6</xdr:col>
      <xdr:colOff>38100</xdr:colOff>
      <xdr:row>82</xdr:row>
      <xdr:rowOff>3992</xdr:rowOff>
    </xdr:to>
    <xdr:sp macro="" textlink="">
      <xdr:nvSpPr>
        <xdr:cNvPr id="298" name="フローチャート: 判断 297">
          <a:extLst>
            <a:ext uri="{FF2B5EF4-FFF2-40B4-BE49-F238E27FC236}">
              <a16:creationId xmlns:a16="http://schemas.microsoft.com/office/drawing/2014/main" id="{F01AE3DF-68BD-403E-BDC5-5EDAB2644922}"/>
            </a:ext>
          </a:extLst>
        </xdr:cNvPr>
        <xdr:cNvSpPr/>
      </xdr:nvSpPr>
      <xdr:spPr>
        <a:xfrm>
          <a:off x="1079500" y="13961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E26F053C-5C65-4E9B-B6E7-3B27F4ECEA32}"/>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8BF0ED03-F254-4D4C-8748-621AD30D1D3E}"/>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329C67C1-23E1-489A-BE83-92A50432C033}"/>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1863853-690D-41D1-8328-4F7C9678FAC4}"/>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AE71C5D2-665F-4D1B-88E7-2016DAB6CD03}"/>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73842</xdr:rowOff>
    </xdr:from>
    <xdr:to>
      <xdr:col>24</xdr:col>
      <xdr:colOff>114300</xdr:colOff>
      <xdr:row>78</xdr:row>
      <xdr:rowOff>3992</xdr:rowOff>
    </xdr:to>
    <xdr:sp macro="" textlink="">
      <xdr:nvSpPr>
        <xdr:cNvPr id="304" name="楕円 303">
          <a:extLst>
            <a:ext uri="{FF2B5EF4-FFF2-40B4-BE49-F238E27FC236}">
              <a16:creationId xmlns:a16="http://schemas.microsoft.com/office/drawing/2014/main" id="{41CBD630-00C6-4FA8-B11C-E475972A27C4}"/>
            </a:ext>
          </a:extLst>
        </xdr:cNvPr>
        <xdr:cNvSpPr/>
      </xdr:nvSpPr>
      <xdr:spPr>
        <a:xfrm>
          <a:off x="4584700" y="13275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77</xdr:row>
      <xdr:rowOff>26869</xdr:rowOff>
    </xdr:from>
    <xdr:ext cx="405111" cy="259045"/>
    <xdr:sp macro="" textlink="">
      <xdr:nvSpPr>
        <xdr:cNvPr id="305" name="【公営住宅】&#10;有形固定資産減価償却率該当値テキスト">
          <a:extLst>
            <a:ext uri="{FF2B5EF4-FFF2-40B4-BE49-F238E27FC236}">
              <a16:creationId xmlns:a16="http://schemas.microsoft.com/office/drawing/2014/main" id="{FAC69FA1-C959-4076-BBCA-B4E0F8AEEF19}"/>
            </a:ext>
          </a:extLst>
        </xdr:cNvPr>
        <xdr:cNvSpPr txBox="1"/>
      </xdr:nvSpPr>
      <xdr:spPr>
        <a:xfrm>
          <a:off x="4673600" y="13228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113030</xdr:rowOff>
    </xdr:from>
    <xdr:to>
      <xdr:col>20</xdr:col>
      <xdr:colOff>38100</xdr:colOff>
      <xdr:row>78</xdr:row>
      <xdr:rowOff>43180</xdr:rowOff>
    </xdr:to>
    <xdr:sp macro="" textlink="">
      <xdr:nvSpPr>
        <xdr:cNvPr id="306" name="楕円 305">
          <a:extLst>
            <a:ext uri="{FF2B5EF4-FFF2-40B4-BE49-F238E27FC236}">
              <a16:creationId xmlns:a16="http://schemas.microsoft.com/office/drawing/2014/main" id="{1157F2C7-746D-4D59-BCC2-1212BFD62952}"/>
            </a:ext>
          </a:extLst>
        </xdr:cNvPr>
        <xdr:cNvSpPr/>
      </xdr:nvSpPr>
      <xdr:spPr>
        <a:xfrm>
          <a:off x="3746500" y="1331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77</xdr:row>
      <xdr:rowOff>124642</xdr:rowOff>
    </xdr:from>
    <xdr:to>
      <xdr:col>24</xdr:col>
      <xdr:colOff>63500</xdr:colOff>
      <xdr:row>77</xdr:row>
      <xdr:rowOff>163830</xdr:rowOff>
    </xdr:to>
    <xdr:cxnSp macro="">
      <xdr:nvCxnSpPr>
        <xdr:cNvPr id="307" name="直線コネクタ 306">
          <a:extLst>
            <a:ext uri="{FF2B5EF4-FFF2-40B4-BE49-F238E27FC236}">
              <a16:creationId xmlns:a16="http://schemas.microsoft.com/office/drawing/2014/main" id="{F080820B-5B8E-4839-B469-524B471BB3B5}"/>
            </a:ext>
          </a:extLst>
        </xdr:cNvPr>
        <xdr:cNvCxnSpPr/>
      </xdr:nvCxnSpPr>
      <xdr:spPr>
        <a:xfrm flipV="1">
          <a:off x="3797300" y="13326292"/>
          <a:ext cx="8382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41184</xdr:rowOff>
    </xdr:from>
    <xdr:to>
      <xdr:col>15</xdr:col>
      <xdr:colOff>101600</xdr:colOff>
      <xdr:row>77</xdr:row>
      <xdr:rowOff>142784</xdr:rowOff>
    </xdr:to>
    <xdr:sp macro="" textlink="">
      <xdr:nvSpPr>
        <xdr:cNvPr id="308" name="楕円 307">
          <a:extLst>
            <a:ext uri="{FF2B5EF4-FFF2-40B4-BE49-F238E27FC236}">
              <a16:creationId xmlns:a16="http://schemas.microsoft.com/office/drawing/2014/main" id="{7EDDA73C-722A-4ECE-A7C7-9448A2509B6E}"/>
            </a:ext>
          </a:extLst>
        </xdr:cNvPr>
        <xdr:cNvSpPr/>
      </xdr:nvSpPr>
      <xdr:spPr>
        <a:xfrm>
          <a:off x="2857500" y="13242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91984</xdr:rowOff>
    </xdr:from>
    <xdr:to>
      <xdr:col>19</xdr:col>
      <xdr:colOff>177800</xdr:colOff>
      <xdr:row>77</xdr:row>
      <xdr:rowOff>163830</xdr:rowOff>
    </xdr:to>
    <xdr:cxnSp macro="">
      <xdr:nvCxnSpPr>
        <xdr:cNvPr id="309" name="直線コネクタ 308">
          <a:extLst>
            <a:ext uri="{FF2B5EF4-FFF2-40B4-BE49-F238E27FC236}">
              <a16:creationId xmlns:a16="http://schemas.microsoft.com/office/drawing/2014/main" id="{758369F8-D254-4EAB-9126-7F28063A809B}"/>
            </a:ext>
          </a:extLst>
        </xdr:cNvPr>
        <xdr:cNvCxnSpPr/>
      </xdr:nvCxnSpPr>
      <xdr:spPr>
        <a:xfrm>
          <a:off x="2908300" y="13293634"/>
          <a:ext cx="8890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11793</xdr:rowOff>
    </xdr:from>
    <xdr:to>
      <xdr:col>10</xdr:col>
      <xdr:colOff>165100</xdr:colOff>
      <xdr:row>77</xdr:row>
      <xdr:rowOff>113393</xdr:rowOff>
    </xdr:to>
    <xdr:sp macro="" textlink="">
      <xdr:nvSpPr>
        <xdr:cNvPr id="310" name="楕円 309">
          <a:extLst>
            <a:ext uri="{FF2B5EF4-FFF2-40B4-BE49-F238E27FC236}">
              <a16:creationId xmlns:a16="http://schemas.microsoft.com/office/drawing/2014/main" id="{2FBDCF7E-4A9D-4371-9787-59E02C01328E}"/>
            </a:ext>
          </a:extLst>
        </xdr:cNvPr>
        <xdr:cNvSpPr/>
      </xdr:nvSpPr>
      <xdr:spPr>
        <a:xfrm>
          <a:off x="1968500" y="13213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77</xdr:row>
      <xdr:rowOff>62593</xdr:rowOff>
    </xdr:from>
    <xdr:to>
      <xdr:col>15</xdr:col>
      <xdr:colOff>50800</xdr:colOff>
      <xdr:row>77</xdr:row>
      <xdr:rowOff>91984</xdr:rowOff>
    </xdr:to>
    <xdr:cxnSp macro="">
      <xdr:nvCxnSpPr>
        <xdr:cNvPr id="311" name="直線コネクタ 310">
          <a:extLst>
            <a:ext uri="{FF2B5EF4-FFF2-40B4-BE49-F238E27FC236}">
              <a16:creationId xmlns:a16="http://schemas.microsoft.com/office/drawing/2014/main" id="{BD76BBCB-9892-40FA-BA7F-928F6DD6306E}"/>
            </a:ext>
          </a:extLst>
        </xdr:cNvPr>
        <xdr:cNvCxnSpPr/>
      </xdr:nvCxnSpPr>
      <xdr:spPr>
        <a:xfrm>
          <a:off x="2019300" y="13264243"/>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76</xdr:row>
      <xdr:rowOff>153851</xdr:rowOff>
    </xdr:from>
    <xdr:to>
      <xdr:col>6</xdr:col>
      <xdr:colOff>38100</xdr:colOff>
      <xdr:row>77</xdr:row>
      <xdr:rowOff>84001</xdr:rowOff>
    </xdr:to>
    <xdr:sp macro="" textlink="">
      <xdr:nvSpPr>
        <xdr:cNvPr id="312" name="楕円 311">
          <a:extLst>
            <a:ext uri="{FF2B5EF4-FFF2-40B4-BE49-F238E27FC236}">
              <a16:creationId xmlns:a16="http://schemas.microsoft.com/office/drawing/2014/main" id="{075A02F3-4CBC-406A-914D-9EA29949880B}"/>
            </a:ext>
          </a:extLst>
        </xdr:cNvPr>
        <xdr:cNvSpPr/>
      </xdr:nvSpPr>
      <xdr:spPr>
        <a:xfrm>
          <a:off x="1079500" y="13184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77</xdr:row>
      <xdr:rowOff>33201</xdr:rowOff>
    </xdr:from>
    <xdr:to>
      <xdr:col>10</xdr:col>
      <xdr:colOff>114300</xdr:colOff>
      <xdr:row>77</xdr:row>
      <xdr:rowOff>62593</xdr:rowOff>
    </xdr:to>
    <xdr:cxnSp macro="">
      <xdr:nvCxnSpPr>
        <xdr:cNvPr id="313" name="直線コネクタ 312">
          <a:extLst>
            <a:ext uri="{FF2B5EF4-FFF2-40B4-BE49-F238E27FC236}">
              <a16:creationId xmlns:a16="http://schemas.microsoft.com/office/drawing/2014/main" id="{DEC46C21-C504-49EE-A21C-F5CB34051939}"/>
            </a:ext>
          </a:extLst>
        </xdr:cNvPr>
        <xdr:cNvCxnSpPr/>
      </xdr:nvCxnSpPr>
      <xdr:spPr>
        <a:xfrm>
          <a:off x="1130300" y="13234851"/>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99621</xdr:rowOff>
    </xdr:from>
    <xdr:ext cx="405111" cy="259045"/>
    <xdr:sp macro="" textlink="">
      <xdr:nvSpPr>
        <xdr:cNvPr id="314" name="n_1aveValue【公営住宅】&#10;有形固定資産減価償却率">
          <a:extLst>
            <a:ext uri="{FF2B5EF4-FFF2-40B4-BE49-F238E27FC236}">
              <a16:creationId xmlns:a16="http://schemas.microsoft.com/office/drawing/2014/main" id="{18813B03-0C71-4E8F-A6AA-EAABFFFC666F}"/>
            </a:ext>
          </a:extLst>
        </xdr:cNvPr>
        <xdr:cNvSpPr txBox="1"/>
      </xdr:nvSpPr>
      <xdr:spPr>
        <a:xfrm>
          <a:off x="3582044" y="14158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63698</xdr:rowOff>
    </xdr:from>
    <xdr:ext cx="405111" cy="259045"/>
    <xdr:sp macro="" textlink="">
      <xdr:nvSpPr>
        <xdr:cNvPr id="315" name="n_2aveValue【公営住宅】&#10;有形固定資産減価償却率">
          <a:extLst>
            <a:ext uri="{FF2B5EF4-FFF2-40B4-BE49-F238E27FC236}">
              <a16:creationId xmlns:a16="http://schemas.microsoft.com/office/drawing/2014/main" id="{B5635DF1-46AA-41F0-968B-945AF4621EDB}"/>
            </a:ext>
          </a:extLst>
        </xdr:cNvPr>
        <xdr:cNvSpPr txBox="1"/>
      </xdr:nvSpPr>
      <xdr:spPr>
        <a:xfrm>
          <a:off x="2705744" y="141225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40839</xdr:rowOff>
    </xdr:from>
    <xdr:ext cx="405111" cy="259045"/>
    <xdr:sp macro="" textlink="">
      <xdr:nvSpPr>
        <xdr:cNvPr id="316" name="n_3aveValue【公営住宅】&#10;有形固定資産減価償却率">
          <a:extLst>
            <a:ext uri="{FF2B5EF4-FFF2-40B4-BE49-F238E27FC236}">
              <a16:creationId xmlns:a16="http://schemas.microsoft.com/office/drawing/2014/main" id="{CED2F462-4056-43C4-8D04-726CC7C5731E}"/>
            </a:ext>
          </a:extLst>
        </xdr:cNvPr>
        <xdr:cNvSpPr txBox="1"/>
      </xdr:nvSpPr>
      <xdr:spPr>
        <a:xfrm>
          <a:off x="1816744" y="14099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166569</xdr:rowOff>
    </xdr:from>
    <xdr:ext cx="405111" cy="259045"/>
    <xdr:sp macro="" textlink="">
      <xdr:nvSpPr>
        <xdr:cNvPr id="317" name="n_4aveValue【公営住宅】&#10;有形固定資産減価償却率">
          <a:extLst>
            <a:ext uri="{FF2B5EF4-FFF2-40B4-BE49-F238E27FC236}">
              <a16:creationId xmlns:a16="http://schemas.microsoft.com/office/drawing/2014/main" id="{CAB00FE3-9831-4FAE-A0A5-AD7C94D22D21}"/>
            </a:ext>
          </a:extLst>
        </xdr:cNvPr>
        <xdr:cNvSpPr txBox="1"/>
      </xdr:nvSpPr>
      <xdr:spPr>
        <a:xfrm>
          <a:off x="927744" y="140540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76</xdr:row>
      <xdr:rowOff>59707</xdr:rowOff>
    </xdr:from>
    <xdr:ext cx="405111" cy="259045"/>
    <xdr:sp macro="" textlink="">
      <xdr:nvSpPr>
        <xdr:cNvPr id="318" name="n_1mainValue【公営住宅】&#10;有形固定資産減価償却率">
          <a:extLst>
            <a:ext uri="{FF2B5EF4-FFF2-40B4-BE49-F238E27FC236}">
              <a16:creationId xmlns:a16="http://schemas.microsoft.com/office/drawing/2014/main" id="{1E9A224E-ACD9-4869-AAB8-17EBE8264DCE}"/>
            </a:ext>
          </a:extLst>
        </xdr:cNvPr>
        <xdr:cNvSpPr txBox="1"/>
      </xdr:nvSpPr>
      <xdr:spPr>
        <a:xfrm>
          <a:off x="3582044" y="13089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75</xdr:row>
      <xdr:rowOff>159311</xdr:rowOff>
    </xdr:from>
    <xdr:ext cx="405111" cy="259045"/>
    <xdr:sp macro="" textlink="">
      <xdr:nvSpPr>
        <xdr:cNvPr id="319" name="n_2mainValue【公営住宅】&#10;有形固定資産減価償却率">
          <a:extLst>
            <a:ext uri="{FF2B5EF4-FFF2-40B4-BE49-F238E27FC236}">
              <a16:creationId xmlns:a16="http://schemas.microsoft.com/office/drawing/2014/main" id="{B06F2A70-ACDC-4AED-A335-7585B2CADDB4}"/>
            </a:ext>
          </a:extLst>
        </xdr:cNvPr>
        <xdr:cNvSpPr txBox="1"/>
      </xdr:nvSpPr>
      <xdr:spPr>
        <a:xfrm>
          <a:off x="2705744" y="130180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75</xdr:row>
      <xdr:rowOff>129920</xdr:rowOff>
    </xdr:from>
    <xdr:ext cx="405111" cy="259045"/>
    <xdr:sp macro="" textlink="">
      <xdr:nvSpPr>
        <xdr:cNvPr id="320" name="n_3mainValue【公営住宅】&#10;有形固定資産減価償却率">
          <a:extLst>
            <a:ext uri="{FF2B5EF4-FFF2-40B4-BE49-F238E27FC236}">
              <a16:creationId xmlns:a16="http://schemas.microsoft.com/office/drawing/2014/main" id="{726B2DE3-67B6-49E8-8CF4-74941AF745F7}"/>
            </a:ext>
          </a:extLst>
        </xdr:cNvPr>
        <xdr:cNvSpPr txBox="1"/>
      </xdr:nvSpPr>
      <xdr:spPr>
        <a:xfrm>
          <a:off x="1816744" y="129886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75</xdr:row>
      <xdr:rowOff>100528</xdr:rowOff>
    </xdr:from>
    <xdr:ext cx="405111" cy="259045"/>
    <xdr:sp macro="" textlink="">
      <xdr:nvSpPr>
        <xdr:cNvPr id="321" name="n_4mainValue【公営住宅】&#10;有形固定資産減価償却率">
          <a:extLst>
            <a:ext uri="{FF2B5EF4-FFF2-40B4-BE49-F238E27FC236}">
              <a16:creationId xmlns:a16="http://schemas.microsoft.com/office/drawing/2014/main" id="{54AAE245-886E-439B-B72E-047080623C19}"/>
            </a:ext>
          </a:extLst>
        </xdr:cNvPr>
        <xdr:cNvSpPr txBox="1"/>
      </xdr:nvSpPr>
      <xdr:spPr>
        <a:xfrm>
          <a:off x="927744" y="129592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a:extLst>
            <a:ext uri="{FF2B5EF4-FFF2-40B4-BE49-F238E27FC236}">
              <a16:creationId xmlns:a16="http://schemas.microsoft.com/office/drawing/2014/main" id="{46E7A8FB-87C2-4A7F-BD6D-944D0371A57E}"/>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a:extLst>
            <a:ext uri="{FF2B5EF4-FFF2-40B4-BE49-F238E27FC236}">
              <a16:creationId xmlns:a16="http://schemas.microsoft.com/office/drawing/2014/main" id="{2D6EFE30-BBA9-425C-9408-F4A0041FAEA3}"/>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a:extLst>
            <a:ext uri="{FF2B5EF4-FFF2-40B4-BE49-F238E27FC236}">
              <a16:creationId xmlns:a16="http://schemas.microsoft.com/office/drawing/2014/main" id="{C9D3BFF3-2521-4608-8601-5F3A5D593D68}"/>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a:extLst>
            <a:ext uri="{FF2B5EF4-FFF2-40B4-BE49-F238E27FC236}">
              <a16:creationId xmlns:a16="http://schemas.microsoft.com/office/drawing/2014/main" id="{522CE5CA-1615-4603-97BF-DACE612521D1}"/>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a:extLst>
            <a:ext uri="{FF2B5EF4-FFF2-40B4-BE49-F238E27FC236}">
              <a16:creationId xmlns:a16="http://schemas.microsoft.com/office/drawing/2014/main" id="{385BBEF1-BB35-49EC-9BB0-3CD39ACBBF15}"/>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a:extLst>
            <a:ext uri="{FF2B5EF4-FFF2-40B4-BE49-F238E27FC236}">
              <a16:creationId xmlns:a16="http://schemas.microsoft.com/office/drawing/2014/main" id="{3C66FDB5-229B-43A3-847E-187DEA62B8CB}"/>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a:extLst>
            <a:ext uri="{FF2B5EF4-FFF2-40B4-BE49-F238E27FC236}">
              <a16:creationId xmlns:a16="http://schemas.microsoft.com/office/drawing/2014/main" id="{5DC7F7B3-7975-4DD8-BD4A-1C5B8FFCB538}"/>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a:extLst>
            <a:ext uri="{FF2B5EF4-FFF2-40B4-BE49-F238E27FC236}">
              <a16:creationId xmlns:a16="http://schemas.microsoft.com/office/drawing/2014/main" id="{428423A0-0EF2-44E5-A41B-00C2954D33BD}"/>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a:extLst>
            <a:ext uri="{FF2B5EF4-FFF2-40B4-BE49-F238E27FC236}">
              <a16:creationId xmlns:a16="http://schemas.microsoft.com/office/drawing/2014/main" id="{4ADD3D27-73B3-43F5-9D4E-F7A852780E4A}"/>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a:extLst>
            <a:ext uri="{FF2B5EF4-FFF2-40B4-BE49-F238E27FC236}">
              <a16:creationId xmlns:a16="http://schemas.microsoft.com/office/drawing/2014/main" id="{B949FC28-6653-4659-BEE8-20FA00B535BD}"/>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2" name="直線コネクタ 331">
          <a:extLst>
            <a:ext uri="{FF2B5EF4-FFF2-40B4-BE49-F238E27FC236}">
              <a16:creationId xmlns:a16="http://schemas.microsoft.com/office/drawing/2014/main" id="{2A62F6ED-A0F0-47D0-810F-2E1369830CCD}"/>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3" name="テキスト ボックス 332">
          <a:extLst>
            <a:ext uri="{FF2B5EF4-FFF2-40B4-BE49-F238E27FC236}">
              <a16:creationId xmlns:a16="http://schemas.microsoft.com/office/drawing/2014/main" id="{C4E509BC-4E8A-4D57-954C-8B13742708DE}"/>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4" name="直線コネクタ 333">
          <a:extLst>
            <a:ext uri="{FF2B5EF4-FFF2-40B4-BE49-F238E27FC236}">
              <a16:creationId xmlns:a16="http://schemas.microsoft.com/office/drawing/2014/main" id="{EDB0FCEA-F09B-40AC-97ED-B9FA3E55A84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5" name="テキスト ボックス 334">
          <a:extLst>
            <a:ext uri="{FF2B5EF4-FFF2-40B4-BE49-F238E27FC236}">
              <a16:creationId xmlns:a16="http://schemas.microsoft.com/office/drawing/2014/main" id="{ACDEB524-508C-4CDE-BBB1-F4AB53EA5B67}"/>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6" name="直線コネクタ 335">
          <a:extLst>
            <a:ext uri="{FF2B5EF4-FFF2-40B4-BE49-F238E27FC236}">
              <a16:creationId xmlns:a16="http://schemas.microsoft.com/office/drawing/2014/main" id="{B0B9FDC9-D46F-4490-8A1C-DB8763E4C52A}"/>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7" name="テキスト ボックス 336">
          <a:extLst>
            <a:ext uri="{FF2B5EF4-FFF2-40B4-BE49-F238E27FC236}">
              <a16:creationId xmlns:a16="http://schemas.microsoft.com/office/drawing/2014/main" id="{DD6DB8E9-9E89-44E3-8E75-92EA2FF7B55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8" name="直線コネクタ 337">
          <a:extLst>
            <a:ext uri="{FF2B5EF4-FFF2-40B4-BE49-F238E27FC236}">
              <a16:creationId xmlns:a16="http://schemas.microsoft.com/office/drawing/2014/main" id="{6F59B8A5-07D1-4FFF-9874-6DF9552CB775}"/>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9" name="テキスト ボックス 338">
          <a:extLst>
            <a:ext uri="{FF2B5EF4-FFF2-40B4-BE49-F238E27FC236}">
              <a16:creationId xmlns:a16="http://schemas.microsoft.com/office/drawing/2014/main" id="{CAE5CCAF-E477-495C-8B48-506DDB37E3AD}"/>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0" name="直線コネクタ 339">
          <a:extLst>
            <a:ext uri="{FF2B5EF4-FFF2-40B4-BE49-F238E27FC236}">
              <a16:creationId xmlns:a16="http://schemas.microsoft.com/office/drawing/2014/main" id="{67BFA849-0985-4B94-BE6E-FAE6E30C80C3}"/>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1" name="テキスト ボックス 340">
          <a:extLst>
            <a:ext uri="{FF2B5EF4-FFF2-40B4-BE49-F238E27FC236}">
              <a16:creationId xmlns:a16="http://schemas.microsoft.com/office/drawing/2014/main" id="{57750DD6-1239-4591-91D8-1004CBBD288C}"/>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a:extLst>
            <a:ext uri="{FF2B5EF4-FFF2-40B4-BE49-F238E27FC236}">
              <a16:creationId xmlns:a16="http://schemas.microsoft.com/office/drawing/2014/main" id="{BC23AEFF-306D-4CB1-8996-2A3BA97E466C}"/>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3" name="テキスト ボックス 342">
          <a:extLst>
            <a:ext uri="{FF2B5EF4-FFF2-40B4-BE49-F238E27FC236}">
              <a16:creationId xmlns:a16="http://schemas.microsoft.com/office/drawing/2014/main" id="{382A1C33-D19A-4B0D-9B8D-EB788288F82B}"/>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公営住宅】&#10;一人当たり面積グラフ枠">
          <a:extLst>
            <a:ext uri="{FF2B5EF4-FFF2-40B4-BE49-F238E27FC236}">
              <a16:creationId xmlns:a16="http://schemas.microsoft.com/office/drawing/2014/main" id="{2F564089-4091-4334-A4F3-8EBDBCCDBD06}"/>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12192</xdr:rowOff>
    </xdr:from>
    <xdr:to>
      <xdr:col>54</xdr:col>
      <xdr:colOff>189865</xdr:colOff>
      <xdr:row>86</xdr:row>
      <xdr:rowOff>110489</xdr:rowOff>
    </xdr:to>
    <xdr:cxnSp macro="">
      <xdr:nvCxnSpPr>
        <xdr:cNvPr id="345" name="直線コネクタ 344">
          <a:extLst>
            <a:ext uri="{FF2B5EF4-FFF2-40B4-BE49-F238E27FC236}">
              <a16:creationId xmlns:a16="http://schemas.microsoft.com/office/drawing/2014/main" id="{BD370B06-846D-46D6-88FE-6D0D92D8299D}"/>
            </a:ext>
          </a:extLst>
        </xdr:cNvPr>
        <xdr:cNvCxnSpPr/>
      </xdr:nvCxnSpPr>
      <xdr:spPr>
        <a:xfrm flipV="1">
          <a:off x="10476865" y="13556742"/>
          <a:ext cx="0" cy="12984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114316</xdr:rowOff>
    </xdr:from>
    <xdr:ext cx="469744" cy="259045"/>
    <xdr:sp macro="" textlink="">
      <xdr:nvSpPr>
        <xdr:cNvPr id="346" name="【公営住宅】&#10;一人当たり面積最小値テキスト">
          <a:extLst>
            <a:ext uri="{FF2B5EF4-FFF2-40B4-BE49-F238E27FC236}">
              <a16:creationId xmlns:a16="http://schemas.microsoft.com/office/drawing/2014/main" id="{927A3A7F-D406-4AE8-A942-539DB4FBC158}"/>
            </a:ext>
          </a:extLst>
        </xdr:cNvPr>
        <xdr:cNvSpPr txBox="1"/>
      </xdr:nvSpPr>
      <xdr:spPr>
        <a:xfrm>
          <a:off x="10515600" y="14859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110489</xdr:rowOff>
    </xdr:from>
    <xdr:to>
      <xdr:col>55</xdr:col>
      <xdr:colOff>88900</xdr:colOff>
      <xdr:row>86</xdr:row>
      <xdr:rowOff>110489</xdr:rowOff>
    </xdr:to>
    <xdr:cxnSp macro="">
      <xdr:nvCxnSpPr>
        <xdr:cNvPr id="347" name="直線コネクタ 346">
          <a:extLst>
            <a:ext uri="{FF2B5EF4-FFF2-40B4-BE49-F238E27FC236}">
              <a16:creationId xmlns:a16="http://schemas.microsoft.com/office/drawing/2014/main" id="{6A44EA7E-811A-4869-8BE5-8A55470C099B}"/>
            </a:ext>
          </a:extLst>
        </xdr:cNvPr>
        <xdr:cNvCxnSpPr/>
      </xdr:nvCxnSpPr>
      <xdr:spPr>
        <a:xfrm>
          <a:off x="10388600" y="14855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130319</xdr:rowOff>
    </xdr:from>
    <xdr:ext cx="469744" cy="259045"/>
    <xdr:sp macro="" textlink="">
      <xdr:nvSpPr>
        <xdr:cNvPr id="348" name="【公営住宅】&#10;一人当たり面積最大値テキスト">
          <a:extLst>
            <a:ext uri="{FF2B5EF4-FFF2-40B4-BE49-F238E27FC236}">
              <a16:creationId xmlns:a16="http://schemas.microsoft.com/office/drawing/2014/main" id="{8C084BCF-5618-4AD3-80B7-DBA3C59EBD2E}"/>
            </a:ext>
          </a:extLst>
        </xdr:cNvPr>
        <xdr:cNvSpPr txBox="1"/>
      </xdr:nvSpPr>
      <xdr:spPr>
        <a:xfrm>
          <a:off x="10515600" y="13331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12192</xdr:rowOff>
    </xdr:from>
    <xdr:to>
      <xdr:col>55</xdr:col>
      <xdr:colOff>88900</xdr:colOff>
      <xdr:row>79</xdr:row>
      <xdr:rowOff>12192</xdr:rowOff>
    </xdr:to>
    <xdr:cxnSp macro="">
      <xdr:nvCxnSpPr>
        <xdr:cNvPr id="349" name="直線コネクタ 348">
          <a:extLst>
            <a:ext uri="{FF2B5EF4-FFF2-40B4-BE49-F238E27FC236}">
              <a16:creationId xmlns:a16="http://schemas.microsoft.com/office/drawing/2014/main" id="{962BCE49-731E-4DA1-A7A9-BF3AD3E601E1}"/>
            </a:ext>
          </a:extLst>
        </xdr:cNvPr>
        <xdr:cNvCxnSpPr/>
      </xdr:nvCxnSpPr>
      <xdr:spPr>
        <a:xfrm>
          <a:off x="10388600" y="13556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41164</xdr:rowOff>
    </xdr:from>
    <xdr:ext cx="469744" cy="259045"/>
    <xdr:sp macro="" textlink="">
      <xdr:nvSpPr>
        <xdr:cNvPr id="350" name="【公営住宅】&#10;一人当たり面積平均値テキスト">
          <a:extLst>
            <a:ext uri="{FF2B5EF4-FFF2-40B4-BE49-F238E27FC236}">
              <a16:creationId xmlns:a16="http://schemas.microsoft.com/office/drawing/2014/main" id="{A487AAF4-47E4-4981-91FE-987FCDBAA0DC}"/>
            </a:ext>
          </a:extLst>
        </xdr:cNvPr>
        <xdr:cNvSpPr txBox="1"/>
      </xdr:nvSpPr>
      <xdr:spPr>
        <a:xfrm>
          <a:off x="10515600" y="142715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62737</xdr:rowOff>
    </xdr:from>
    <xdr:to>
      <xdr:col>55</xdr:col>
      <xdr:colOff>50800</xdr:colOff>
      <xdr:row>83</xdr:row>
      <xdr:rowOff>164337</xdr:rowOff>
    </xdr:to>
    <xdr:sp macro="" textlink="">
      <xdr:nvSpPr>
        <xdr:cNvPr id="351" name="フローチャート: 判断 350">
          <a:extLst>
            <a:ext uri="{FF2B5EF4-FFF2-40B4-BE49-F238E27FC236}">
              <a16:creationId xmlns:a16="http://schemas.microsoft.com/office/drawing/2014/main" id="{063A054F-7B60-40E6-B26B-B2C6FC3F7D56}"/>
            </a:ext>
          </a:extLst>
        </xdr:cNvPr>
        <xdr:cNvSpPr/>
      </xdr:nvSpPr>
      <xdr:spPr>
        <a:xfrm>
          <a:off x="10426700" y="1429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59689</xdr:rowOff>
    </xdr:from>
    <xdr:to>
      <xdr:col>50</xdr:col>
      <xdr:colOff>165100</xdr:colOff>
      <xdr:row>83</xdr:row>
      <xdr:rowOff>161289</xdr:rowOff>
    </xdr:to>
    <xdr:sp macro="" textlink="">
      <xdr:nvSpPr>
        <xdr:cNvPr id="352" name="フローチャート: 判断 351">
          <a:extLst>
            <a:ext uri="{FF2B5EF4-FFF2-40B4-BE49-F238E27FC236}">
              <a16:creationId xmlns:a16="http://schemas.microsoft.com/office/drawing/2014/main" id="{5C20E467-D9F7-4785-9290-715AC8A7022C}"/>
            </a:ext>
          </a:extLst>
        </xdr:cNvPr>
        <xdr:cNvSpPr/>
      </xdr:nvSpPr>
      <xdr:spPr>
        <a:xfrm>
          <a:off x="9588500" y="14290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49022</xdr:rowOff>
    </xdr:from>
    <xdr:to>
      <xdr:col>46</xdr:col>
      <xdr:colOff>38100</xdr:colOff>
      <xdr:row>83</xdr:row>
      <xdr:rowOff>150622</xdr:rowOff>
    </xdr:to>
    <xdr:sp macro="" textlink="">
      <xdr:nvSpPr>
        <xdr:cNvPr id="353" name="フローチャート: 判断 352">
          <a:extLst>
            <a:ext uri="{FF2B5EF4-FFF2-40B4-BE49-F238E27FC236}">
              <a16:creationId xmlns:a16="http://schemas.microsoft.com/office/drawing/2014/main" id="{35526A42-4E1D-482C-B2A1-2A614A847B49}"/>
            </a:ext>
          </a:extLst>
        </xdr:cNvPr>
        <xdr:cNvSpPr/>
      </xdr:nvSpPr>
      <xdr:spPr>
        <a:xfrm>
          <a:off x="8699500" y="1427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42926</xdr:rowOff>
    </xdr:from>
    <xdr:to>
      <xdr:col>41</xdr:col>
      <xdr:colOff>101600</xdr:colOff>
      <xdr:row>83</xdr:row>
      <xdr:rowOff>144526</xdr:rowOff>
    </xdr:to>
    <xdr:sp macro="" textlink="">
      <xdr:nvSpPr>
        <xdr:cNvPr id="354" name="フローチャート: 判断 353">
          <a:extLst>
            <a:ext uri="{FF2B5EF4-FFF2-40B4-BE49-F238E27FC236}">
              <a16:creationId xmlns:a16="http://schemas.microsoft.com/office/drawing/2014/main" id="{E392D566-3D03-40AC-B7C7-AD491603857C}"/>
            </a:ext>
          </a:extLst>
        </xdr:cNvPr>
        <xdr:cNvSpPr/>
      </xdr:nvSpPr>
      <xdr:spPr>
        <a:xfrm>
          <a:off x="7810500" y="14273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7113</xdr:rowOff>
    </xdr:from>
    <xdr:to>
      <xdr:col>36</xdr:col>
      <xdr:colOff>165100</xdr:colOff>
      <xdr:row>83</xdr:row>
      <xdr:rowOff>108713</xdr:rowOff>
    </xdr:to>
    <xdr:sp macro="" textlink="">
      <xdr:nvSpPr>
        <xdr:cNvPr id="355" name="フローチャート: 判断 354">
          <a:extLst>
            <a:ext uri="{FF2B5EF4-FFF2-40B4-BE49-F238E27FC236}">
              <a16:creationId xmlns:a16="http://schemas.microsoft.com/office/drawing/2014/main" id="{67AFE6B5-723C-48E0-9478-A430E5054DEF}"/>
            </a:ext>
          </a:extLst>
        </xdr:cNvPr>
        <xdr:cNvSpPr/>
      </xdr:nvSpPr>
      <xdr:spPr>
        <a:xfrm>
          <a:off x="6921500" y="1423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5A9E7841-63DF-46DD-90A5-165858E36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707B2CBF-75D1-411B-82D8-D478437272D4}"/>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A1241F46-CC68-402A-8197-C3D5B9578BF7}"/>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C0227A15-1BAE-43CF-8929-9FF9185785F4}"/>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FFE6B5DC-8571-451A-B609-3418625A480D}"/>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90170</xdr:rowOff>
    </xdr:from>
    <xdr:to>
      <xdr:col>55</xdr:col>
      <xdr:colOff>50800</xdr:colOff>
      <xdr:row>80</xdr:row>
      <xdr:rowOff>20320</xdr:rowOff>
    </xdr:to>
    <xdr:sp macro="" textlink="">
      <xdr:nvSpPr>
        <xdr:cNvPr id="361" name="楕円 360">
          <a:extLst>
            <a:ext uri="{FF2B5EF4-FFF2-40B4-BE49-F238E27FC236}">
              <a16:creationId xmlns:a16="http://schemas.microsoft.com/office/drawing/2014/main" id="{E8CB526D-600D-408E-8E5D-D32CC2D410B6}"/>
            </a:ext>
          </a:extLst>
        </xdr:cNvPr>
        <xdr:cNvSpPr/>
      </xdr:nvSpPr>
      <xdr:spPr>
        <a:xfrm>
          <a:off x="10426700" y="1363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78</xdr:row>
      <xdr:rowOff>113047</xdr:rowOff>
    </xdr:from>
    <xdr:ext cx="469744" cy="259045"/>
    <xdr:sp macro="" textlink="">
      <xdr:nvSpPr>
        <xdr:cNvPr id="362" name="【公営住宅】&#10;一人当たり面積該当値テキスト">
          <a:extLst>
            <a:ext uri="{FF2B5EF4-FFF2-40B4-BE49-F238E27FC236}">
              <a16:creationId xmlns:a16="http://schemas.microsoft.com/office/drawing/2014/main" id="{9954532F-64D0-4A97-B235-B9782B2E6D93}"/>
            </a:ext>
          </a:extLst>
        </xdr:cNvPr>
        <xdr:cNvSpPr txBox="1"/>
      </xdr:nvSpPr>
      <xdr:spPr>
        <a:xfrm>
          <a:off x="10515600" y="1348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114554</xdr:rowOff>
    </xdr:from>
    <xdr:to>
      <xdr:col>50</xdr:col>
      <xdr:colOff>165100</xdr:colOff>
      <xdr:row>80</xdr:row>
      <xdr:rowOff>44704</xdr:rowOff>
    </xdr:to>
    <xdr:sp macro="" textlink="">
      <xdr:nvSpPr>
        <xdr:cNvPr id="363" name="楕円 362">
          <a:extLst>
            <a:ext uri="{FF2B5EF4-FFF2-40B4-BE49-F238E27FC236}">
              <a16:creationId xmlns:a16="http://schemas.microsoft.com/office/drawing/2014/main" id="{B88FA24E-34BE-4682-B444-A1657DA9ED82}"/>
            </a:ext>
          </a:extLst>
        </xdr:cNvPr>
        <xdr:cNvSpPr/>
      </xdr:nvSpPr>
      <xdr:spPr>
        <a:xfrm>
          <a:off x="9588500" y="13659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79</xdr:row>
      <xdr:rowOff>140970</xdr:rowOff>
    </xdr:from>
    <xdr:to>
      <xdr:col>55</xdr:col>
      <xdr:colOff>0</xdr:colOff>
      <xdr:row>79</xdr:row>
      <xdr:rowOff>165354</xdr:rowOff>
    </xdr:to>
    <xdr:cxnSp macro="">
      <xdr:nvCxnSpPr>
        <xdr:cNvPr id="364" name="直線コネクタ 363">
          <a:extLst>
            <a:ext uri="{FF2B5EF4-FFF2-40B4-BE49-F238E27FC236}">
              <a16:creationId xmlns:a16="http://schemas.microsoft.com/office/drawing/2014/main" id="{4CF550A6-6B9B-4D18-8C93-710ED8D81EC6}"/>
            </a:ext>
          </a:extLst>
        </xdr:cNvPr>
        <xdr:cNvCxnSpPr/>
      </xdr:nvCxnSpPr>
      <xdr:spPr>
        <a:xfrm flipV="1">
          <a:off x="9639300" y="13685520"/>
          <a:ext cx="838200" cy="24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79</xdr:row>
      <xdr:rowOff>152654</xdr:rowOff>
    </xdr:from>
    <xdr:to>
      <xdr:col>46</xdr:col>
      <xdr:colOff>38100</xdr:colOff>
      <xdr:row>80</xdr:row>
      <xdr:rowOff>82804</xdr:rowOff>
    </xdr:to>
    <xdr:sp macro="" textlink="">
      <xdr:nvSpPr>
        <xdr:cNvPr id="365" name="楕円 364">
          <a:extLst>
            <a:ext uri="{FF2B5EF4-FFF2-40B4-BE49-F238E27FC236}">
              <a16:creationId xmlns:a16="http://schemas.microsoft.com/office/drawing/2014/main" id="{412C2DD0-D5F8-4BA7-8CCF-D215A9FA33F9}"/>
            </a:ext>
          </a:extLst>
        </xdr:cNvPr>
        <xdr:cNvSpPr/>
      </xdr:nvSpPr>
      <xdr:spPr>
        <a:xfrm>
          <a:off x="8699500" y="13697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165354</xdr:rowOff>
    </xdr:from>
    <xdr:to>
      <xdr:col>50</xdr:col>
      <xdr:colOff>114300</xdr:colOff>
      <xdr:row>80</xdr:row>
      <xdr:rowOff>32004</xdr:rowOff>
    </xdr:to>
    <xdr:cxnSp macro="">
      <xdr:nvCxnSpPr>
        <xdr:cNvPr id="366" name="直線コネクタ 365">
          <a:extLst>
            <a:ext uri="{FF2B5EF4-FFF2-40B4-BE49-F238E27FC236}">
              <a16:creationId xmlns:a16="http://schemas.microsoft.com/office/drawing/2014/main" id="{3D9AB0D4-D04C-4A1A-B50B-9B234F56CE04}"/>
            </a:ext>
          </a:extLst>
        </xdr:cNvPr>
        <xdr:cNvCxnSpPr/>
      </xdr:nvCxnSpPr>
      <xdr:spPr>
        <a:xfrm flipV="1">
          <a:off x="8750300" y="13709904"/>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79</xdr:row>
      <xdr:rowOff>166370</xdr:rowOff>
    </xdr:from>
    <xdr:to>
      <xdr:col>41</xdr:col>
      <xdr:colOff>101600</xdr:colOff>
      <xdr:row>80</xdr:row>
      <xdr:rowOff>96520</xdr:rowOff>
    </xdr:to>
    <xdr:sp macro="" textlink="">
      <xdr:nvSpPr>
        <xdr:cNvPr id="367" name="楕円 366">
          <a:extLst>
            <a:ext uri="{FF2B5EF4-FFF2-40B4-BE49-F238E27FC236}">
              <a16:creationId xmlns:a16="http://schemas.microsoft.com/office/drawing/2014/main" id="{230BBA7A-4066-44A3-AFDA-4698D1CED651}"/>
            </a:ext>
          </a:extLst>
        </xdr:cNvPr>
        <xdr:cNvSpPr/>
      </xdr:nvSpPr>
      <xdr:spPr>
        <a:xfrm>
          <a:off x="7810500" y="13710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80</xdr:row>
      <xdr:rowOff>32004</xdr:rowOff>
    </xdr:from>
    <xdr:to>
      <xdr:col>45</xdr:col>
      <xdr:colOff>177800</xdr:colOff>
      <xdr:row>80</xdr:row>
      <xdr:rowOff>45720</xdr:rowOff>
    </xdr:to>
    <xdr:cxnSp macro="">
      <xdr:nvCxnSpPr>
        <xdr:cNvPr id="368" name="直線コネクタ 367">
          <a:extLst>
            <a:ext uri="{FF2B5EF4-FFF2-40B4-BE49-F238E27FC236}">
              <a16:creationId xmlns:a16="http://schemas.microsoft.com/office/drawing/2014/main" id="{FD70B3F9-FC45-4A0B-BA0B-D88C670AEAC1}"/>
            </a:ext>
          </a:extLst>
        </xdr:cNvPr>
        <xdr:cNvCxnSpPr/>
      </xdr:nvCxnSpPr>
      <xdr:spPr>
        <a:xfrm flipV="1">
          <a:off x="7861300" y="1374800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80</xdr:row>
      <xdr:rowOff>21589</xdr:rowOff>
    </xdr:from>
    <xdr:to>
      <xdr:col>36</xdr:col>
      <xdr:colOff>165100</xdr:colOff>
      <xdr:row>80</xdr:row>
      <xdr:rowOff>123189</xdr:rowOff>
    </xdr:to>
    <xdr:sp macro="" textlink="">
      <xdr:nvSpPr>
        <xdr:cNvPr id="369" name="楕円 368">
          <a:extLst>
            <a:ext uri="{FF2B5EF4-FFF2-40B4-BE49-F238E27FC236}">
              <a16:creationId xmlns:a16="http://schemas.microsoft.com/office/drawing/2014/main" id="{B00661FE-6D76-47FD-936A-E80DB3D5D386}"/>
            </a:ext>
          </a:extLst>
        </xdr:cNvPr>
        <xdr:cNvSpPr/>
      </xdr:nvSpPr>
      <xdr:spPr>
        <a:xfrm>
          <a:off x="6921500" y="13737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80</xdr:row>
      <xdr:rowOff>45720</xdr:rowOff>
    </xdr:from>
    <xdr:to>
      <xdr:col>41</xdr:col>
      <xdr:colOff>50800</xdr:colOff>
      <xdr:row>80</xdr:row>
      <xdr:rowOff>72389</xdr:rowOff>
    </xdr:to>
    <xdr:cxnSp macro="">
      <xdr:nvCxnSpPr>
        <xdr:cNvPr id="370" name="直線コネクタ 369">
          <a:extLst>
            <a:ext uri="{FF2B5EF4-FFF2-40B4-BE49-F238E27FC236}">
              <a16:creationId xmlns:a16="http://schemas.microsoft.com/office/drawing/2014/main" id="{AEF35ECA-FA73-465E-BD55-FBEB68838A08}"/>
            </a:ext>
          </a:extLst>
        </xdr:cNvPr>
        <xdr:cNvCxnSpPr/>
      </xdr:nvCxnSpPr>
      <xdr:spPr>
        <a:xfrm flipV="1">
          <a:off x="6972300" y="13761720"/>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152416</xdr:rowOff>
    </xdr:from>
    <xdr:ext cx="469744" cy="259045"/>
    <xdr:sp macro="" textlink="">
      <xdr:nvSpPr>
        <xdr:cNvPr id="371" name="n_1aveValue【公営住宅】&#10;一人当たり面積">
          <a:extLst>
            <a:ext uri="{FF2B5EF4-FFF2-40B4-BE49-F238E27FC236}">
              <a16:creationId xmlns:a16="http://schemas.microsoft.com/office/drawing/2014/main" id="{5B7FDF69-8643-45D9-82F7-CE197CCA66B4}"/>
            </a:ext>
          </a:extLst>
        </xdr:cNvPr>
        <xdr:cNvSpPr txBox="1"/>
      </xdr:nvSpPr>
      <xdr:spPr>
        <a:xfrm>
          <a:off x="9391727" y="14382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141749</xdr:rowOff>
    </xdr:from>
    <xdr:ext cx="469744" cy="259045"/>
    <xdr:sp macro="" textlink="">
      <xdr:nvSpPr>
        <xdr:cNvPr id="372" name="n_2aveValue【公営住宅】&#10;一人当たり面積">
          <a:extLst>
            <a:ext uri="{FF2B5EF4-FFF2-40B4-BE49-F238E27FC236}">
              <a16:creationId xmlns:a16="http://schemas.microsoft.com/office/drawing/2014/main" id="{2B94BFBE-A465-496E-A779-19248790A411}"/>
            </a:ext>
          </a:extLst>
        </xdr:cNvPr>
        <xdr:cNvSpPr txBox="1"/>
      </xdr:nvSpPr>
      <xdr:spPr>
        <a:xfrm>
          <a:off x="8515427" y="14372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135653</xdr:rowOff>
    </xdr:from>
    <xdr:ext cx="469744" cy="259045"/>
    <xdr:sp macro="" textlink="">
      <xdr:nvSpPr>
        <xdr:cNvPr id="373" name="n_3aveValue【公営住宅】&#10;一人当たり面積">
          <a:extLst>
            <a:ext uri="{FF2B5EF4-FFF2-40B4-BE49-F238E27FC236}">
              <a16:creationId xmlns:a16="http://schemas.microsoft.com/office/drawing/2014/main" id="{DDDD0B71-11B8-417C-9006-0CA37FF4D07A}"/>
            </a:ext>
          </a:extLst>
        </xdr:cNvPr>
        <xdr:cNvSpPr txBox="1"/>
      </xdr:nvSpPr>
      <xdr:spPr>
        <a:xfrm>
          <a:off x="7626427" y="14366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99840</xdr:rowOff>
    </xdr:from>
    <xdr:ext cx="469744" cy="259045"/>
    <xdr:sp macro="" textlink="">
      <xdr:nvSpPr>
        <xdr:cNvPr id="374" name="n_4aveValue【公営住宅】&#10;一人当たり面積">
          <a:extLst>
            <a:ext uri="{FF2B5EF4-FFF2-40B4-BE49-F238E27FC236}">
              <a16:creationId xmlns:a16="http://schemas.microsoft.com/office/drawing/2014/main" id="{39C11B95-FD56-4407-9B5E-B1079693F376}"/>
            </a:ext>
          </a:extLst>
        </xdr:cNvPr>
        <xdr:cNvSpPr txBox="1"/>
      </xdr:nvSpPr>
      <xdr:spPr>
        <a:xfrm>
          <a:off x="6737427" y="14330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78</xdr:row>
      <xdr:rowOff>61231</xdr:rowOff>
    </xdr:from>
    <xdr:ext cx="469744" cy="259045"/>
    <xdr:sp macro="" textlink="">
      <xdr:nvSpPr>
        <xdr:cNvPr id="375" name="n_1mainValue【公営住宅】&#10;一人当たり面積">
          <a:extLst>
            <a:ext uri="{FF2B5EF4-FFF2-40B4-BE49-F238E27FC236}">
              <a16:creationId xmlns:a16="http://schemas.microsoft.com/office/drawing/2014/main" id="{184CA40D-E0DF-4626-A07E-D13A00B06AC8}"/>
            </a:ext>
          </a:extLst>
        </xdr:cNvPr>
        <xdr:cNvSpPr txBox="1"/>
      </xdr:nvSpPr>
      <xdr:spPr>
        <a:xfrm>
          <a:off x="9391727" y="13434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78</xdr:row>
      <xdr:rowOff>99331</xdr:rowOff>
    </xdr:from>
    <xdr:ext cx="469744" cy="259045"/>
    <xdr:sp macro="" textlink="">
      <xdr:nvSpPr>
        <xdr:cNvPr id="376" name="n_2mainValue【公営住宅】&#10;一人当たり面積">
          <a:extLst>
            <a:ext uri="{FF2B5EF4-FFF2-40B4-BE49-F238E27FC236}">
              <a16:creationId xmlns:a16="http://schemas.microsoft.com/office/drawing/2014/main" id="{C400A37C-D9FE-4A5C-8D06-50E7768F1F70}"/>
            </a:ext>
          </a:extLst>
        </xdr:cNvPr>
        <xdr:cNvSpPr txBox="1"/>
      </xdr:nvSpPr>
      <xdr:spPr>
        <a:xfrm>
          <a:off x="8515427" y="13472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78</xdr:row>
      <xdr:rowOff>113047</xdr:rowOff>
    </xdr:from>
    <xdr:ext cx="469744" cy="259045"/>
    <xdr:sp macro="" textlink="">
      <xdr:nvSpPr>
        <xdr:cNvPr id="377" name="n_3mainValue【公営住宅】&#10;一人当たり面積">
          <a:extLst>
            <a:ext uri="{FF2B5EF4-FFF2-40B4-BE49-F238E27FC236}">
              <a16:creationId xmlns:a16="http://schemas.microsoft.com/office/drawing/2014/main" id="{F9297EDD-918A-4000-B8F5-A35206522623}"/>
            </a:ext>
          </a:extLst>
        </xdr:cNvPr>
        <xdr:cNvSpPr txBox="1"/>
      </xdr:nvSpPr>
      <xdr:spPr>
        <a:xfrm>
          <a:off x="7626427" y="1348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78</xdr:row>
      <xdr:rowOff>139716</xdr:rowOff>
    </xdr:from>
    <xdr:ext cx="469744" cy="259045"/>
    <xdr:sp macro="" textlink="">
      <xdr:nvSpPr>
        <xdr:cNvPr id="378" name="n_4mainValue【公営住宅】&#10;一人当たり面積">
          <a:extLst>
            <a:ext uri="{FF2B5EF4-FFF2-40B4-BE49-F238E27FC236}">
              <a16:creationId xmlns:a16="http://schemas.microsoft.com/office/drawing/2014/main" id="{30D43FB8-9D9E-4698-94D9-D95EFAB44D4E}"/>
            </a:ext>
          </a:extLst>
        </xdr:cNvPr>
        <xdr:cNvSpPr txBox="1"/>
      </xdr:nvSpPr>
      <xdr:spPr>
        <a:xfrm>
          <a:off x="6737427" y="13512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a:extLst>
            <a:ext uri="{FF2B5EF4-FFF2-40B4-BE49-F238E27FC236}">
              <a16:creationId xmlns:a16="http://schemas.microsoft.com/office/drawing/2014/main" id="{B9792654-C33A-49CB-A58A-FF8C5BE63824}"/>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a:extLst>
            <a:ext uri="{FF2B5EF4-FFF2-40B4-BE49-F238E27FC236}">
              <a16:creationId xmlns:a16="http://schemas.microsoft.com/office/drawing/2014/main" id="{6F3936FD-29D9-4AE4-9D9E-35931604D315}"/>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a:extLst>
            <a:ext uri="{FF2B5EF4-FFF2-40B4-BE49-F238E27FC236}">
              <a16:creationId xmlns:a16="http://schemas.microsoft.com/office/drawing/2014/main" id="{101DBF79-55CA-44B0-81E6-EA2D3D9282C3}"/>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a:extLst>
            <a:ext uri="{FF2B5EF4-FFF2-40B4-BE49-F238E27FC236}">
              <a16:creationId xmlns:a16="http://schemas.microsoft.com/office/drawing/2014/main" id="{AD3AFDB9-996C-41F8-AA0C-0DD622213582}"/>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a:extLst>
            <a:ext uri="{FF2B5EF4-FFF2-40B4-BE49-F238E27FC236}">
              <a16:creationId xmlns:a16="http://schemas.microsoft.com/office/drawing/2014/main" id="{C2E681F0-F485-472A-93EC-DAE86E0F720F}"/>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a:extLst>
            <a:ext uri="{FF2B5EF4-FFF2-40B4-BE49-F238E27FC236}">
              <a16:creationId xmlns:a16="http://schemas.microsoft.com/office/drawing/2014/main" id="{165869F2-7889-4552-B3AA-8A23E1BC059A}"/>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a:extLst>
            <a:ext uri="{FF2B5EF4-FFF2-40B4-BE49-F238E27FC236}">
              <a16:creationId xmlns:a16="http://schemas.microsoft.com/office/drawing/2014/main" id="{97875F5D-D481-4EC3-AC8C-68027765755A}"/>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a:extLst>
            <a:ext uri="{FF2B5EF4-FFF2-40B4-BE49-F238E27FC236}">
              <a16:creationId xmlns:a16="http://schemas.microsoft.com/office/drawing/2014/main" id="{49EC31A3-EBA9-4CBC-BF4C-D720F64750C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7" name="テキスト ボックス 386">
          <a:extLst>
            <a:ext uri="{FF2B5EF4-FFF2-40B4-BE49-F238E27FC236}">
              <a16:creationId xmlns:a16="http://schemas.microsoft.com/office/drawing/2014/main" id="{749CF322-55CB-4713-849B-17E644C522CA}"/>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8" name="直線コネクタ 387">
          <a:extLst>
            <a:ext uri="{FF2B5EF4-FFF2-40B4-BE49-F238E27FC236}">
              <a16:creationId xmlns:a16="http://schemas.microsoft.com/office/drawing/2014/main" id="{18B0998A-59D1-4787-B6F1-F7D91885F2D2}"/>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9" name="テキスト ボックス 388">
          <a:extLst>
            <a:ext uri="{FF2B5EF4-FFF2-40B4-BE49-F238E27FC236}">
              <a16:creationId xmlns:a16="http://schemas.microsoft.com/office/drawing/2014/main" id="{9B273A8C-694E-4E88-B0D6-257962F12774}"/>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90" name="直線コネクタ 389">
          <a:extLst>
            <a:ext uri="{FF2B5EF4-FFF2-40B4-BE49-F238E27FC236}">
              <a16:creationId xmlns:a16="http://schemas.microsoft.com/office/drawing/2014/main" id="{F8EE7AEE-26B5-43EB-8F39-E9579F555B2A}"/>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91" name="テキスト ボックス 390">
          <a:extLst>
            <a:ext uri="{FF2B5EF4-FFF2-40B4-BE49-F238E27FC236}">
              <a16:creationId xmlns:a16="http://schemas.microsoft.com/office/drawing/2014/main" id="{6A7ECF77-F4B3-4CBA-9FD2-5354BD3B3060}"/>
            </a:ext>
          </a:extLst>
        </xdr:cNvPr>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2" name="直線コネクタ 391">
          <a:extLst>
            <a:ext uri="{FF2B5EF4-FFF2-40B4-BE49-F238E27FC236}">
              <a16:creationId xmlns:a16="http://schemas.microsoft.com/office/drawing/2014/main" id="{110FC5FB-5696-483D-A10C-4CAE1EE09C9B}"/>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3" name="テキスト ボックス 392">
          <a:extLst>
            <a:ext uri="{FF2B5EF4-FFF2-40B4-BE49-F238E27FC236}">
              <a16:creationId xmlns:a16="http://schemas.microsoft.com/office/drawing/2014/main" id="{E09BDC20-E698-443D-A90E-1FDB3986153C}"/>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4" name="直線コネクタ 393">
          <a:extLst>
            <a:ext uri="{FF2B5EF4-FFF2-40B4-BE49-F238E27FC236}">
              <a16:creationId xmlns:a16="http://schemas.microsoft.com/office/drawing/2014/main" id="{529DD006-B5C5-486F-BDA3-1B3D60F5AA5B}"/>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5" name="テキスト ボックス 394">
          <a:extLst>
            <a:ext uri="{FF2B5EF4-FFF2-40B4-BE49-F238E27FC236}">
              <a16:creationId xmlns:a16="http://schemas.microsoft.com/office/drawing/2014/main" id="{4CCB6C47-29AC-4F9A-B51D-3C86F62F20D1}"/>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6" name="直線コネクタ 395">
          <a:extLst>
            <a:ext uri="{FF2B5EF4-FFF2-40B4-BE49-F238E27FC236}">
              <a16:creationId xmlns:a16="http://schemas.microsoft.com/office/drawing/2014/main" id="{58A163E9-823F-41D2-A896-C28CA1E03C44}"/>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7" name="テキスト ボックス 396">
          <a:extLst>
            <a:ext uri="{FF2B5EF4-FFF2-40B4-BE49-F238E27FC236}">
              <a16:creationId xmlns:a16="http://schemas.microsoft.com/office/drawing/2014/main" id="{AB29BACE-2BBA-4A35-9430-C3D3ECC0153A}"/>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8" name="直線コネクタ 397">
          <a:extLst>
            <a:ext uri="{FF2B5EF4-FFF2-40B4-BE49-F238E27FC236}">
              <a16:creationId xmlns:a16="http://schemas.microsoft.com/office/drawing/2014/main" id="{CBB43ED8-BE8A-48D5-B5AE-365819A5E629}"/>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99" name="テキスト ボックス 398">
          <a:extLst>
            <a:ext uri="{FF2B5EF4-FFF2-40B4-BE49-F238E27FC236}">
              <a16:creationId xmlns:a16="http://schemas.microsoft.com/office/drawing/2014/main" id="{77596B74-550B-432E-80C6-D1D21E92052A}"/>
            </a:ext>
          </a:extLst>
        </xdr:cNvPr>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0" name="直線コネクタ 399">
          <a:extLst>
            <a:ext uri="{FF2B5EF4-FFF2-40B4-BE49-F238E27FC236}">
              <a16:creationId xmlns:a16="http://schemas.microsoft.com/office/drawing/2014/main" id="{C5C671AB-CFE5-4E73-A03A-95B7B82AF9B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401" name="テキスト ボックス 400">
          <a:extLst>
            <a:ext uri="{FF2B5EF4-FFF2-40B4-BE49-F238E27FC236}">
              <a16:creationId xmlns:a16="http://schemas.microsoft.com/office/drawing/2014/main" id="{0663AC71-50B5-4819-8943-4DEA5DFD83D4}"/>
            </a:ext>
          </a:extLst>
        </xdr:cNvPr>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402" name="【港湾・漁港】&#10;有形固定資産減価償却率グラフ枠">
          <a:extLst>
            <a:ext uri="{FF2B5EF4-FFF2-40B4-BE49-F238E27FC236}">
              <a16:creationId xmlns:a16="http://schemas.microsoft.com/office/drawing/2014/main" id="{4DAD1E8D-AE9C-4B43-89D4-0B59C5B4B45A}"/>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114300</xdr:rowOff>
    </xdr:from>
    <xdr:to>
      <xdr:col>24</xdr:col>
      <xdr:colOff>62865</xdr:colOff>
      <xdr:row>108</xdr:row>
      <xdr:rowOff>95250</xdr:rowOff>
    </xdr:to>
    <xdr:cxnSp macro="">
      <xdr:nvCxnSpPr>
        <xdr:cNvPr id="403" name="直線コネクタ 402">
          <a:extLst>
            <a:ext uri="{FF2B5EF4-FFF2-40B4-BE49-F238E27FC236}">
              <a16:creationId xmlns:a16="http://schemas.microsoft.com/office/drawing/2014/main" id="{AA39DFA7-1103-47E9-8792-C018B3630337}"/>
            </a:ext>
          </a:extLst>
        </xdr:cNvPr>
        <xdr:cNvCxnSpPr/>
      </xdr:nvCxnSpPr>
      <xdr:spPr>
        <a:xfrm flipV="1">
          <a:off x="4634865" y="1708785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99077</xdr:rowOff>
    </xdr:from>
    <xdr:ext cx="405111" cy="259045"/>
    <xdr:sp macro="" textlink="">
      <xdr:nvSpPr>
        <xdr:cNvPr id="404" name="【港湾・漁港】&#10;有形固定資産減価償却率最小値テキスト">
          <a:extLst>
            <a:ext uri="{FF2B5EF4-FFF2-40B4-BE49-F238E27FC236}">
              <a16:creationId xmlns:a16="http://schemas.microsoft.com/office/drawing/2014/main" id="{BD6BAE5C-D7A9-4768-B1FF-837FCB15D1CD}"/>
            </a:ext>
          </a:extLst>
        </xdr:cNvPr>
        <xdr:cNvSpPr txBox="1"/>
      </xdr:nvSpPr>
      <xdr:spPr>
        <a:xfrm>
          <a:off x="4673600" y="1861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95250</xdr:rowOff>
    </xdr:from>
    <xdr:to>
      <xdr:col>24</xdr:col>
      <xdr:colOff>152400</xdr:colOff>
      <xdr:row>108</xdr:row>
      <xdr:rowOff>95250</xdr:rowOff>
    </xdr:to>
    <xdr:cxnSp macro="">
      <xdr:nvCxnSpPr>
        <xdr:cNvPr id="405" name="直線コネクタ 404">
          <a:extLst>
            <a:ext uri="{FF2B5EF4-FFF2-40B4-BE49-F238E27FC236}">
              <a16:creationId xmlns:a16="http://schemas.microsoft.com/office/drawing/2014/main" id="{B79BC64D-F7B4-48FA-9CA5-1A1F08609D51}"/>
            </a:ext>
          </a:extLst>
        </xdr:cNvPr>
        <xdr:cNvCxnSpPr/>
      </xdr:nvCxnSpPr>
      <xdr:spPr>
        <a:xfrm>
          <a:off x="4546600" y="1861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60977</xdr:rowOff>
    </xdr:from>
    <xdr:ext cx="405111" cy="259045"/>
    <xdr:sp macro="" textlink="">
      <xdr:nvSpPr>
        <xdr:cNvPr id="406" name="【港湾・漁港】&#10;有形固定資産減価償却率最大値テキスト">
          <a:extLst>
            <a:ext uri="{FF2B5EF4-FFF2-40B4-BE49-F238E27FC236}">
              <a16:creationId xmlns:a16="http://schemas.microsoft.com/office/drawing/2014/main" id="{5AD5D584-30F3-44DD-8B1B-7153C424B79E}"/>
            </a:ext>
          </a:extLst>
        </xdr:cNvPr>
        <xdr:cNvSpPr txBox="1"/>
      </xdr:nvSpPr>
      <xdr:spPr>
        <a:xfrm>
          <a:off x="4673600" y="16863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114300</xdr:rowOff>
    </xdr:from>
    <xdr:to>
      <xdr:col>24</xdr:col>
      <xdr:colOff>152400</xdr:colOff>
      <xdr:row>99</xdr:row>
      <xdr:rowOff>114300</xdr:rowOff>
    </xdr:to>
    <xdr:cxnSp macro="">
      <xdr:nvCxnSpPr>
        <xdr:cNvPr id="407" name="直線コネクタ 406">
          <a:extLst>
            <a:ext uri="{FF2B5EF4-FFF2-40B4-BE49-F238E27FC236}">
              <a16:creationId xmlns:a16="http://schemas.microsoft.com/office/drawing/2014/main" id="{BF42A122-2C8E-4FFE-ACE8-9EB079ED9DEE}"/>
            </a:ext>
          </a:extLst>
        </xdr:cNvPr>
        <xdr:cNvCxnSpPr/>
      </xdr:nvCxnSpPr>
      <xdr:spPr>
        <a:xfrm>
          <a:off x="4546600" y="17087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34307</xdr:rowOff>
    </xdr:from>
    <xdr:ext cx="405111" cy="259045"/>
    <xdr:sp macro="" textlink="">
      <xdr:nvSpPr>
        <xdr:cNvPr id="408" name="【港湾・漁港】&#10;有形固定資産減価償却率平均値テキスト">
          <a:extLst>
            <a:ext uri="{FF2B5EF4-FFF2-40B4-BE49-F238E27FC236}">
              <a16:creationId xmlns:a16="http://schemas.microsoft.com/office/drawing/2014/main" id="{366B2FDC-0D4E-4950-A5F6-E9B58A48D2A8}"/>
            </a:ext>
          </a:extLst>
        </xdr:cNvPr>
        <xdr:cNvSpPr txBox="1"/>
      </xdr:nvSpPr>
      <xdr:spPr>
        <a:xfrm>
          <a:off x="4673600" y="180365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55880</xdr:rowOff>
    </xdr:from>
    <xdr:to>
      <xdr:col>24</xdr:col>
      <xdr:colOff>114300</xdr:colOff>
      <xdr:row>105</xdr:row>
      <xdr:rowOff>157480</xdr:rowOff>
    </xdr:to>
    <xdr:sp macro="" textlink="">
      <xdr:nvSpPr>
        <xdr:cNvPr id="409" name="フローチャート: 判断 408">
          <a:extLst>
            <a:ext uri="{FF2B5EF4-FFF2-40B4-BE49-F238E27FC236}">
              <a16:creationId xmlns:a16="http://schemas.microsoft.com/office/drawing/2014/main" id="{E09B53E8-6B44-4720-8850-1F7AE544D5D0}"/>
            </a:ext>
          </a:extLst>
        </xdr:cNvPr>
        <xdr:cNvSpPr/>
      </xdr:nvSpPr>
      <xdr:spPr>
        <a:xfrm>
          <a:off x="4584700" y="1805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34925</xdr:rowOff>
    </xdr:from>
    <xdr:to>
      <xdr:col>20</xdr:col>
      <xdr:colOff>38100</xdr:colOff>
      <xdr:row>105</xdr:row>
      <xdr:rowOff>136525</xdr:rowOff>
    </xdr:to>
    <xdr:sp macro="" textlink="">
      <xdr:nvSpPr>
        <xdr:cNvPr id="410" name="フローチャート: 判断 409">
          <a:extLst>
            <a:ext uri="{FF2B5EF4-FFF2-40B4-BE49-F238E27FC236}">
              <a16:creationId xmlns:a16="http://schemas.microsoft.com/office/drawing/2014/main" id="{D4D81963-E576-4B4E-B781-7098A1F43DE5}"/>
            </a:ext>
          </a:extLst>
        </xdr:cNvPr>
        <xdr:cNvSpPr/>
      </xdr:nvSpPr>
      <xdr:spPr>
        <a:xfrm>
          <a:off x="3746500" y="18037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15875</xdr:rowOff>
    </xdr:from>
    <xdr:to>
      <xdr:col>15</xdr:col>
      <xdr:colOff>101600</xdr:colOff>
      <xdr:row>105</xdr:row>
      <xdr:rowOff>117475</xdr:rowOff>
    </xdr:to>
    <xdr:sp macro="" textlink="">
      <xdr:nvSpPr>
        <xdr:cNvPr id="411" name="フローチャート: 判断 410">
          <a:extLst>
            <a:ext uri="{FF2B5EF4-FFF2-40B4-BE49-F238E27FC236}">
              <a16:creationId xmlns:a16="http://schemas.microsoft.com/office/drawing/2014/main" id="{A328702E-76C6-46DE-A94D-B18285520FE1}"/>
            </a:ext>
          </a:extLst>
        </xdr:cNvPr>
        <xdr:cNvSpPr/>
      </xdr:nvSpPr>
      <xdr:spPr>
        <a:xfrm>
          <a:off x="2857500" y="1801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23495</xdr:rowOff>
    </xdr:from>
    <xdr:to>
      <xdr:col>10</xdr:col>
      <xdr:colOff>165100</xdr:colOff>
      <xdr:row>105</xdr:row>
      <xdr:rowOff>125095</xdr:rowOff>
    </xdr:to>
    <xdr:sp macro="" textlink="">
      <xdr:nvSpPr>
        <xdr:cNvPr id="412" name="フローチャート: 判断 411">
          <a:extLst>
            <a:ext uri="{FF2B5EF4-FFF2-40B4-BE49-F238E27FC236}">
              <a16:creationId xmlns:a16="http://schemas.microsoft.com/office/drawing/2014/main" id="{BAD97BDB-0B16-45BC-8B56-6E6A661D19B6}"/>
            </a:ext>
          </a:extLst>
        </xdr:cNvPr>
        <xdr:cNvSpPr/>
      </xdr:nvSpPr>
      <xdr:spPr>
        <a:xfrm>
          <a:off x="1968500" y="18025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143511</xdr:rowOff>
    </xdr:from>
    <xdr:to>
      <xdr:col>6</xdr:col>
      <xdr:colOff>38100</xdr:colOff>
      <xdr:row>105</xdr:row>
      <xdr:rowOff>73661</xdr:rowOff>
    </xdr:to>
    <xdr:sp macro="" textlink="">
      <xdr:nvSpPr>
        <xdr:cNvPr id="413" name="フローチャート: 判断 412">
          <a:extLst>
            <a:ext uri="{FF2B5EF4-FFF2-40B4-BE49-F238E27FC236}">
              <a16:creationId xmlns:a16="http://schemas.microsoft.com/office/drawing/2014/main" id="{F23FB8CE-55FF-44AB-B765-3E3625A62F5F}"/>
            </a:ext>
          </a:extLst>
        </xdr:cNvPr>
        <xdr:cNvSpPr/>
      </xdr:nvSpPr>
      <xdr:spPr>
        <a:xfrm>
          <a:off x="1079500" y="1797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4" name="テキスト ボックス 413">
          <a:extLst>
            <a:ext uri="{FF2B5EF4-FFF2-40B4-BE49-F238E27FC236}">
              <a16:creationId xmlns:a16="http://schemas.microsoft.com/office/drawing/2014/main" id="{F18687C0-627A-46D7-867F-BD6FDCF9851D}"/>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71E0CB08-A332-4E4B-945F-709C7DD5553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19D8B770-9DAC-4BFF-9A37-2086474DF9B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382D52A1-8E8D-436F-8468-96B380D23D01}"/>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id="{ACED06DC-2BF4-4D96-BF82-0033DA306C4E}"/>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149225</xdr:rowOff>
    </xdr:from>
    <xdr:to>
      <xdr:col>24</xdr:col>
      <xdr:colOff>114300</xdr:colOff>
      <xdr:row>105</xdr:row>
      <xdr:rowOff>79375</xdr:rowOff>
    </xdr:to>
    <xdr:sp macro="" textlink="">
      <xdr:nvSpPr>
        <xdr:cNvPr id="419" name="楕円 418">
          <a:extLst>
            <a:ext uri="{FF2B5EF4-FFF2-40B4-BE49-F238E27FC236}">
              <a16:creationId xmlns:a16="http://schemas.microsoft.com/office/drawing/2014/main" id="{3C68A639-1BB3-44E5-AAB2-CDC4297A6AAF}"/>
            </a:ext>
          </a:extLst>
        </xdr:cNvPr>
        <xdr:cNvSpPr/>
      </xdr:nvSpPr>
      <xdr:spPr>
        <a:xfrm>
          <a:off x="4584700" y="17980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652</xdr:rowOff>
    </xdr:from>
    <xdr:ext cx="405111" cy="259045"/>
    <xdr:sp macro="" textlink="">
      <xdr:nvSpPr>
        <xdr:cNvPr id="420" name="【港湾・漁港】&#10;有形固定資産減価償却率該当値テキスト">
          <a:extLst>
            <a:ext uri="{FF2B5EF4-FFF2-40B4-BE49-F238E27FC236}">
              <a16:creationId xmlns:a16="http://schemas.microsoft.com/office/drawing/2014/main" id="{E1BED24D-A41D-4CCF-A202-EDBEE4911A2A}"/>
            </a:ext>
          </a:extLst>
        </xdr:cNvPr>
        <xdr:cNvSpPr txBox="1"/>
      </xdr:nvSpPr>
      <xdr:spPr>
        <a:xfrm>
          <a:off x="4673600" y="17831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111125</xdr:rowOff>
    </xdr:from>
    <xdr:to>
      <xdr:col>20</xdr:col>
      <xdr:colOff>38100</xdr:colOff>
      <xdr:row>105</xdr:row>
      <xdr:rowOff>41275</xdr:rowOff>
    </xdr:to>
    <xdr:sp macro="" textlink="">
      <xdr:nvSpPr>
        <xdr:cNvPr id="421" name="楕円 420">
          <a:extLst>
            <a:ext uri="{FF2B5EF4-FFF2-40B4-BE49-F238E27FC236}">
              <a16:creationId xmlns:a16="http://schemas.microsoft.com/office/drawing/2014/main" id="{D88ACCB3-B623-4EEC-AD58-17DDFA4F8C2E}"/>
            </a:ext>
          </a:extLst>
        </xdr:cNvPr>
        <xdr:cNvSpPr/>
      </xdr:nvSpPr>
      <xdr:spPr>
        <a:xfrm>
          <a:off x="3746500" y="1794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161925</xdr:rowOff>
    </xdr:from>
    <xdr:to>
      <xdr:col>24</xdr:col>
      <xdr:colOff>63500</xdr:colOff>
      <xdr:row>105</xdr:row>
      <xdr:rowOff>28575</xdr:rowOff>
    </xdr:to>
    <xdr:cxnSp macro="">
      <xdr:nvCxnSpPr>
        <xdr:cNvPr id="422" name="直線コネクタ 421">
          <a:extLst>
            <a:ext uri="{FF2B5EF4-FFF2-40B4-BE49-F238E27FC236}">
              <a16:creationId xmlns:a16="http://schemas.microsoft.com/office/drawing/2014/main" id="{4C1A8693-F7B7-41F3-8373-4FDCBAD4265C}"/>
            </a:ext>
          </a:extLst>
        </xdr:cNvPr>
        <xdr:cNvCxnSpPr/>
      </xdr:nvCxnSpPr>
      <xdr:spPr>
        <a:xfrm>
          <a:off x="3797300" y="1799272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73025</xdr:rowOff>
    </xdr:from>
    <xdr:to>
      <xdr:col>15</xdr:col>
      <xdr:colOff>101600</xdr:colOff>
      <xdr:row>105</xdr:row>
      <xdr:rowOff>3175</xdr:rowOff>
    </xdr:to>
    <xdr:sp macro="" textlink="">
      <xdr:nvSpPr>
        <xdr:cNvPr id="423" name="楕円 422">
          <a:extLst>
            <a:ext uri="{FF2B5EF4-FFF2-40B4-BE49-F238E27FC236}">
              <a16:creationId xmlns:a16="http://schemas.microsoft.com/office/drawing/2014/main" id="{1658A753-0C5B-408D-B9A5-3FB3D6A99A66}"/>
            </a:ext>
          </a:extLst>
        </xdr:cNvPr>
        <xdr:cNvSpPr/>
      </xdr:nvSpPr>
      <xdr:spPr>
        <a:xfrm>
          <a:off x="2857500" y="17903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123825</xdr:rowOff>
    </xdr:from>
    <xdr:to>
      <xdr:col>19</xdr:col>
      <xdr:colOff>177800</xdr:colOff>
      <xdr:row>104</xdr:row>
      <xdr:rowOff>161925</xdr:rowOff>
    </xdr:to>
    <xdr:cxnSp macro="">
      <xdr:nvCxnSpPr>
        <xdr:cNvPr id="424" name="直線コネクタ 423">
          <a:extLst>
            <a:ext uri="{FF2B5EF4-FFF2-40B4-BE49-F238E27FC236}">
              <a16:creationId xmlns:a16="http://schemas.microsoft.com/office/drawing/2014/main" id="{AE8BB1BC-CA81-4823-B8C1-0AB15EA59FE2}"/>
            </a:ext>
          </a:extLst>
        </xdr:cNvPr>
        <xdr:cNvCxnSpPr/>
      </xdr:nvCxnSpPr>
      <xdr:spPr>
        <a:xfrm>
          <a:off x="2908300" y="1795462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36830</xdr:rowOff>
    </xdr:from>
    <xdr:to>
      <xdr:col>10</xdr:col>
      <xdr:colOff>165100</xdr:colOff>
      <xdr:row>104</xdr:row>
      <xdr:rowOff>138430</xdr:rowOff>
    </xdr:to>
    <xdr:sp macro="" textlink="">
      <xdr:nvSpPr>
        <xdr:cNvPr id="425" name="楕円 424">
          <a:extLst>
            <a:ext uri="{FF2B5EF4-FFF2-40B4-BE49-F238E27FC236}">
              <a16:creationId xmlns:a16="http://schemas.microsoft.com/office/drawing/2014/main" id="{1101F2DC-655D-4934-B9D0-317440475A23}"/>
            </a:ext>
          </a:extLst>
        </xdr:cNvPr>
        <xdr:cNvSpPr/>
      </xdr:nvSpPr>
      <xdr:spPr>
        <a:xfrm>
          <a:off x="1968500" y="1786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87630</xdr:rowOff>
    </xdr:from>
    <xdr:to>
      <xdr:col>15</xdr:col>
      <xdr:colOff>50800</xdr:colOff>
      <xdr:row>104</xdr:row>
      <xdr:rowOff>123825</xdr:rowOff>
    </xdr:to>
    <xdr:cxnSp macro="">
      <xdr:nvCxnSpPr>
        <xdr:cNvPr id="426" name="直線コネクタ 425">
          <a:extLst>
            <a:ext uri="{FF2B5EF4-FFF2-40B4-BE49-F238E27FC236}">
              <a16:creationId xmlns:a16="http://schemas.microsoft.com/office/drawing/2014/main" id="{01139DC3-FF5C-4C7A-8348-E401033B2400}"/>
            </a:ext>
          </a:extLst>
        </xdr:cNvPr>
        <xdr:cNvCxnSpPr/>
      </xdr:nvCxnSpPr>
      <xdr:spPr>
        <a:xfrm>
          <a:off x="2019300" y="1791843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170180</xdr:rowOff>
    </xdr:from>
    <xdr:to>
      <xdr:col>6</xdr:col>
      <xdr:colOff>38100</xdr:colOff>
      <xdr:row>104</xdr:row>
      <xdr:rowOff>100330</xdr:rowOff>
    </xdr:to>
    <xdr:sp macro="" textlink="">
      <xdr:nvSpPr>
        <xdr:cNvPr id="427" name="楕円 426">
          <a:extLst>
            <a:ext uri="{FF2B5EF4-FFF2-40B4-BE49-F238E27FC236}">
              <a16:creationId xmlns:a16="http://schemas.microsoft.com/office/drawing/2014/main" id="{F58E8DFB-AB43-45EC-BF6E-D9B7D595CDC1}"/>
            </a:ext>
          </a:extLst>
        </xdr:cNvPr>
        <xdr:cNvSpPr/>
      </xdr:nvSpPr>
      <xdr:spPr>
        <a:xfrm>
          <a:off x="1079500" y="1782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49530</xdr:rowOff>
    </xdr:from>
    <xdr:to>
      <xdr:col>10</xdr:col>
      <xdr:colOff>114300</xdr:colOff>
      <xdr:row>104</xdr:row>
      <xdr:rowOff>87630</xdr:rowOff>
    </xdr:to>
    <xdr:cxnSp macro="">
      <xdr:nvCxnSpPr>
        <xdr:cNvPr id="428" name="直線コネクタ 427">
          <a:extLst>
            <a:ext uri="{FF2B5EF4-FFF2-40B4-BE49-F238E27FC236}">
              <a16:creationId xmlns:a16="http://schemas.microsoft.com/office/drawing/2014/main" id="{250770EB-0741-4E66-9B6C-01D182F1A0F1}"/>
            </a:ext>
          </a:extLst>
        </xdr:cNvPr>
        <xdr:cNvCxnSpPr/>
      </xdr:nvCxnSpPr>
      <xdr:spPr>
        <a:xfrm>
          <a:off x="1130300" y="1788033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127652</xdr:rowOff>
    </xdr:from>
    <xdr:ext cx="405111" cy="259045"/>
    <xdr:sp macro="" textlink="">
      <xdr:nvSpPr>
        <xdr:cNvPr id="429" name="n_1aveValue【港湾・漁港】&#10;有形固定資産減価償却率">
          <a:extLst>
            <a:ext uri="{FF2B5EF4-FFF2-40B4-BE49-F238E27FC236}">
              <a16:creationId xmlns:a16="http://schemas.microsoft.com/office/drawing/2014/main" id="{8B369D8A-6E57-4F99-8D52-1F8D091A0E70}"/>
            </a:ext>
          </a:extLst>
        </xdr:cNvPr>
        <xdr:cNvSpPr txBox="1"/>
      </xdr:nvSpPr>
      <xdr:spPr>
        <a:xfrm>
          <a:off x="3582044" y="18129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108602</xdr:rowOff>
    </xdr:from>
    <xdr:ext cx="405111" cy="259045"/>
    <xdr:sp macro="" textlink="">
      <xdr:nvSpPr>
        <xdr:cNvPr id="430" name="n_2aveValue【港湾・漁港】&#10;有形固定資産減価償却率">
          <a:extLst>
            <a:ext uri="{FF2B5EF4-FFF2-40B4-BE49-F238E27FC236}">
              <a16:creationId xmlns:a16="http://schemas.microsoft.com/office/drawing/2014/main" id="{5719B335-DAD4-447F-96C3-B966F6E61811}"/>
            </a:ext>
          </a:extLst>
        </xdr:cNvPr>
        <xdr:cNvSpPr txBox="1"/>
      </xdr:nvSpPr>
      <xdr:spPr>
        <a:xfrm>
          <a:off x="2705744" y="18110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116222</xdr:rowOff>
    </xdr:from>
    <xdr:ext cx="405111" cy="259045"/>
    <xdr:sp macro="" textlink="">
      <xdr:nvSpPr>
        <xdr:cNvPr id="431" name="n_3aveValue【港湾・漁港】&#10;有形固定資産減価償却率">
          <a:extLst>
            <a:ext uri="{FF2B5EF4-FFF2-40B4-BE49-F238E27FC236}">
              <a16:creationId xmlns:a16="http://schemas.microsoft.com/office/drawing/2014/main" id="{CF4DA3BB-7C36-4E2E-AF5D-9EE7A388EDC2}"/>
            </a:ext>
          </a:extLst>
        </xdr:cNvPr>
        <xdr:cNvSpPr txBox="1"/>
      </xdr:nvSpPr>
      <xdr:spPr>
        <a:xfrm>
          <a:off x="1816744" y="18118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64788</xdr:rowOff>
    </xdr:from>
    <xdr:ext cx="405111" cy="259045"/>
    <xdr:sp macro="" textlink="">
      <xdr:nvSpPr>
        <xdr:cNvPr id="432" name="n_4aveValue【港湾・漁港】&#10;有形固定資産減価償却率">
          <a:extLst>
            <a:ext uri="{FF2B5EF4-FFF2-40B4-BE49-F238E27FC236}">
              <a16:creationId xmlns:a16="http://schemas.microsoft.com/office/drawing/2014/main" id="{824EDF48-D31B-4F78-AC98-6A0F4BCAE7A4}"/>
            </a:ext>
          </a:extLst>
        </xdr:cNvPr>
        <xdr:cNvSpPr txBox="1"/>
      </xdr:nvSpPr>
      <xdr:spPr>
        <a:xfrm>
          <a:off x="927744" y="18067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103</xdr:row>
      <xdr:rowOff>57802</xdr:rowOff>
    </xdr:from>
    <xdr:ext cx="405111" cy="259045"/>
    <xdr:sp macro="" textlink="">
      <xdr:nvSpPr>
        <xdr:cNvPr id="433" name="n_1mainValue【港湾・漁港】&#10;有形固定資産減価償却率">
          <a:extLst>
            <a:ext uri="{FF2B5EF4-FFF2-40B4-BE49-F238E27FC236}">
              <a16:creationId xmlns:a16="http://schemas.microsoft.com/office/drawing/2014/main" id="{A7CA223B-5C21-4666-87F7-5EC0CF443073}"/>
            </a:ext>
          </a:extLst>
        </xdr:cNvPr>
        <xdr:cNvSpPr txBox="1"/>
      </xdr:nvSpPr>
      <xdr:spPr>
        <a:xfrm>
          <a:off x="3582044" y="17717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19702</xdr:rowOff>
    </xdr:from>
    <xdr:ext cx="405111" cy="259045"/>
    <xdr:sp macro="" textlink="">
      <xdr:nvSpPr>
        <xdr:cNvPr id="434" name="n_2mainValue【港湾・漁港】&#10;有形固定資産減価償却率">
          <a:extLst>
            <a:ext uri="{FF2B5EF4-FFF2-40B4-BE49-F238E27FC236}">
              <a16:creationId xmlns:a16="http://schemas.microsoft.com/office/drawing/2014/main" id="{4ED6AB2B-4DCE-4D64-9E2C-A19B2054D881}"/>
            </a:ext>
          </a:extLst>
        </xdr:cNvPr>
        <xdr:cNvSpPr txBox="1"/>
      </xdr:nvSpPr>
      <xdr:spPr>
        <a:xfrm>
          <a:off x="2705744" y="1767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154957</xdr:rowOff>
    </xdr:from>
    <xdr:ext cx="405111" cy="259045"/>
    <xdr:sp macro="" textlink="">
      <xdr:nvSpPr>
        <xdr:cNvPr id="435" name="n_3mainValue【港湾・漁港】&#10;有形固定資産減価償却率">
          <a:extLst>
            <a:ext uri="{FF2B5EF4-FFF2-40B4-BE49-F238E27FC236}">
              <a16:creationId xmlns:a16="http://schemas.microsoft.com/office/drawing/2014/main" id="{F08331B5-8E7A-4689-9078-1C47609A4D71}"/>
            </a:ext>
          </a:extLst>
        </xdr:cNvPr>
        <xdr:cNvSpPr txBox="1"/>
      </xdr:nvSpPr>
      <xdr:spPr>
        <a:xfrm>
          <a:off x="1816744" y="1764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116857</xdr:rowOff>
    </xdr:from>
    <xdr:ext cx="405111" cy="259045"/>
    <xdr:sp macro="" textlink="">
      <xdr:nvSpPr>
        <xdr:cNvPr id="436" name="n_4mainValue【港湾・漁港】&#10;有形固定資産減価償却率">
          <a:extLst>
            <a:ext uri="{FF2B5EF4-FFF2-40B4-BE49-F238E27FC236}">
              <a16:creationId xmlns:a16="http://schemas.microsoft.com/office/drawing/2014/main" id="{3942751B-7C78-40D9-B966-3636D19CBFB2}"/>
            </a:ext>
          </a:extLst>
        </xdr:cNvPr>
        <xdr:cNvSpPr txBox="1"/>
      </xdr:nvSpPr>
      <xdr:spPr>
        <a:xfrm>
          <a:off x="927744" y="1760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7" name="正方形/長方形 436">
          <a:extLst>
            <a:ext uri="{FF2B5EF4-FFF2-40B4-BE49-F238E27FC236}">
              <a16:creationId xmlns:a16="http://schemas.microsoft.com/office/drawing/2014/main" id="{0E330182-0C56-4B99-97C7-5351A70FC3E2}"/>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8" name="正方形/長方形 437">
          <a:extLst>
            <a:ext uri="{FF2B5EF4-FFF2-40B4-BE49-F238E27FC236}">
              <a16:creationId xmlns:a16="http://schemas.microsoft.com/office/drawing/2014/main" id="{E386EA9E-5551-4703-BFF0-FDBFD3265365}"/>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9" name="正方形/長方形 438">
          <a:extLst>
            <a:ext uri="{FF2B5EF4-FFF2-40B4-BE49-F238E27FC236}">
              <a16:creationId xmlns:a16="http://schemas.microsoft.com/office/drawing/2014/main" id="{2064A6BA-0D0E-4957-9E8F-CB6671078FC7}"/>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0" name="正方形/長方形 439">
          <a:extLst>
            <a:ext uri="{FF2B5EF4-FFF2-40B4-BE49-F238E27FC236}">
              <a16:creationId xmlns:a16="http://schemas.microsoft.com/office/drawing/2014/main" id="{C1D26885-6346-47E4-A007-0B17CF7770B9}"/>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1" name="正方形/長方形 440">
          <a:extLst>
            <a:ext uri="{FF2B5EF4-FFF2-40B4-BE49-F238E27FC236}">
              <a16:creationId xmlns:a16="http://schemas.microsoft.com/office/drawing/2014/main" id="{6FE0357B-506A-4112-96A9-D02869AE9559}"/>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2" name="正方形/長方形 441">
          <a:extLst>
            <a:ext uri="{FF2B5EF4-FFF2-40B4-BE49-F238E27FC236}">
              <a16:creationId xmlns:a16="http://schemas.microsoft.com/office/drawing/2014/main" id="{6EC52B2E-AB7E-4C33-8BD3-C5A08B83761D}"/>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3" name="正方形/長方形 442">
          <a:extLst>
            <a:ext uri="{FF2B5EF4-FFF2-40B4-BE49-F238E27FC236}">
              <a16:creationId xmlns:a16="http://schemas.microsoft.com/office/drawing/2014/main" id="{4728AF42-A881-4603-8FB2-176A37136A4F}"/>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4" name="正方形/長方形 443">
          <a:extLst>
            <a:ext uri="{FF2B5EF4-FFF2-40B4-BE49-F238E27FC236}">
              <a16:creationId xmlns:a16="http://schemas.microsoft.com/office/drawing/2014/main" id="{5305E1A1-E22B-46E2-BE33-E111F73DEAF9}"/>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5" name="テキスト ボックス 444">
          <a:extLst>
            <a:ext uri="{FF2B5EF4-FFF2-40B4-BE49-F238E27FC236}">
              <a16:creationId xmlns:a16="http://schemas.microsoft.com/office/drawing/2014/main" id="{ABF1E6C0-BDBE-4371-8136-600ED67EDA63}"/>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6" name="直線コネクタ 445">
          <a:extLst>
            <a:ext uri="{FF2B5EF4-FFF2-40B4-BE49-F238E27FC236}">
              <a16:creationId xmlns:a16="http://schemas.microsoft.com/office/drawing/2014/main" id="{7207BFC4-A99A-40AE-9BC7-969B5525B931}"/>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47" name="直線コネクタ 446">
          <a:extLst>
            <a:ext uri="{FF2B5EF4-FFF2-40B4-BE49-F238E27FC236}">
              <a16:creationId xmlns:a16="http://schemas.microsoft.com/office/drawing/2014/main" id="{DA001D40-E58A-46E6-9431-3916316C4029}"/>
            </a:ext>
          </a:extLst>
        </xdr:cNvPr>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64606</xdr:rowOff>
    </xdr:from>
    <xdr:ext cx="248786" cy="259045"/>
    <xdr:sp macro="" textlink="">
      <xdr:nvSpPr>
        <xdr:cNvPr id="448" name="テキスト ボックス 447">
          <a:extLst>
            <a:ext uri="{FF2B5EF4-FFF2-40B4-BE49-F238E27FC236}">
              <a16:creationId xmlns:a16="http://schemas.microsoft.com/office/drawing/2014/main" id="{8B17E78D-4912-4563-80D7-E65590D293C0}"/>
            </a:ext>
          </a:extLst>
        </xdr:cNvPr>
        <xdr:cNvSpPr txBox="1"/>
      </xdr:nvSpPr>
      <xdr:spPr>
        <a:xfrm>
          <a:off x="6355214" y="1858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49" name="直線コネクタ 448">
          <a:extLst>
            <a:ext uri="{FF2B5EF4-FFF2-40B4-BE49-F238E27FC236}">
              <a16:creationId xmlns:a16="http://schemas.microsoft.com/office/drawing/2014/main" id="{FB196CE3-29FC-4906-AEDF-53DDAA2CEA05}"/>
            </a:ext>
          </a:extLst>
        </xdr:cNvPr>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106</xdr:row>
      <xdr:rowOff>80934</xdr:rowOff>
    </xdr:from>
    <xdr:ext cx="595419" cy="259045"/>
    <xdr:sp macro="" textlink="">
      <xdr:nvSpPr>
        <xdr:cNvPr id="450" name="テキスト ボックス 449">
          <a:extLst>
            <a:ext uri="{FF2B5EF4-FFF2-40B4-BE49-F238E27FC236}">
              <a16:creationId xmlns:a16="http://schemas.microsoft.com/office/drawing/2014/main" id="{6069C339-7CDD-4B63-9243-C73048FA3552}"/>
            </a:ext>
          </a:extLst>
        </xdr:cNvPr>
        <xdr:cNvSpPr txBox="1"/>
      </xdr:nvSpPr>
      <xdr:spPr>
        <a:xfrm>
          <a:off x="6008581" y="1825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51" name="直線コネクタ 450">
          <a:extLst>
            <a:ext uri="{FF2B5EF4-FFF2-40B4-BE49-F238E27FC236}">
              <a16:creationId xmlns:a16="http://schemas.microsoft.com/office/drawing/2014/main" id="{9A5D524C-03E8-4026-96D8-BDC92A51B159}"/>
            </a:ext>
          </a:extLst>
        </xdr:cNvPr>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104</xdr:row>
      <xdr:rowOff>97263</xdr:rowOff>
    </xdr:from>
    <xdr:ext cx="595419" cy="259045"/>
    <xdr:sp macro="" textlink="">
      <xdr:nvSpPr>
        <xdr:cNvPr id="452" name="テキスト ボックス 451">
          <a:extLst>
            <a:ext uri="{FF2B5EF4-FFF2-40B4-BE49-F238E27FC236}">
              <a16:creationId xmlns:a16="http://schemas.microsoft.com/office/drawing/2014/main" id="{5958EE6C-3EDD-4F06-BD8F-91EFFC08BD31}"/>
            </a:ext>
          </a:extLst>
        </xdr:cNvPr>
        <xdr:cNvSpPr txBox="1"/>
      </xdr:nvSpPr>
      <xdr:spPr>
        <a:xfrm>
          <a:off x="6008581" y="17928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53" name="直線コネクタ 452">
          <a:extLst>
            <a:ext uri="{FF2B5EF4-FFF2-40B4-BE49-F238E27FC236}">
              <a16:creationId xmlns:a16="http://schemas.microsoft.com/office/drawing/2014/main" id="{7F7CC05A-AB46-4B0E-BD3A-D83B3412046F}"/>
            </a:ext>
          </a:extLst>
        </xdr:cNvPr>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113591</xdr:rowOff>
    </xdr:from>
    <xdr:ext cx="595419" cy="259045"/>
    <xdr:sp macro="" textlink="">
      <xdr:nvSpPr>
        <xdr:cNvPr id="454" name="テキスト ボックス 453">
          <a:extLst>
            <a:ext uri="{FF2B5EF4-FFF2-40B4-BE49-F238E27FC236}">
              <a16:creationId xmlns:a16="http://schemas.microsoft.com/office/drawing/2014/main" id="{6C374AD3-73FE-4959-A10E-AF3D804F948E}"/>
            </a:ext>
          </a:extLst>
        </xdr:cNvPr>
        <xdr:cNvSpPr txBox="1"/>
      </xdr:nvSpPr>
      <xdr:spPr>
        <a:xfrm>
          <a:off x="6008581" y="1760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55" name="直線コネクタ 454">
          <a:extLst>
            <a:ext uri="{FF2B5EF4-FFF2-40B4-BE49-F238E27FC236}">
              <a16:creationId xmlns:a16="http://schemas.microsoft.com/office/drawing/2014/main" id="{9525D76D-C12F-42FC-85A8-25C982DFFCD7}"/>
            </a:ext>
          </a:extLst>
        </xdr:cNvPr>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100</xdr:row>
      <xdr:rowOff>129920</xdr:rowOff>
    </xdr:from>
    <xdr:ext cx="595419" cy="259045"/>
    <xdr:sp macro="" textlink="">
      <xdr:nvSpPr>
        <xdr:cNvPr id="456" name="テキスト ボックス 455">
          <a:extLst>
            <a:ext uri="{FF2B5EF4-FFF2-40B4-BE49-F238E27FC236}">
              <a16:creationId xmlns:a16="http://schemas.microsoft.com/office/drawing/2014/main" id="{4F268312-7F0A-4275-834C-A73DC928B3A3}"/>
            </a:ext>
          </a:extLst>
        </xdr:cNvPr>
        <xdr:cNvSpPr txBox="1"/>
      </xdr:nvSpPr>
      <xdr:spPr>
        <a:xfrm>
          <a:off x="6008581" y="1727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57" name="直線コネクタ 456">
          <a:extLst>
            <a:ext uri="{FF2B5EF4-FFF2-40B4-BE49-F238E27FC236}">
              <a16:creationId xmlns:a16="http://schemas.microsoft.com/office/drawing/2014/main" id="{C2480681-D7D9-4AD1-972B-8E09D1BA6ACF}"/>
            </a:ext>
          </a:extLst>
        </xdr:cNvPr>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98</xdr:row>
      <xdr:rowOff>146248</xdr:rowOff>
    </xdr:from>
    <xdr:ext cx="595419" cy="259045"/>
    <xdr:sp macro="" textlink="">
      <xdr:nvSpPr>
        <xdr:cNvPr id="458" name="テキスト ボックス 457">
          <a:extLst>
            <a:ext uri="{FF2B5EF4-FFF2-40B4-BE49-F238E27FC236}">
              <a16:creationId xmlns:a16="http://schemas.microsoft.com/office/drawing/2014/main" id="{FA349569-35F2-48BF-8268-75BE28425295}"/>
            </a:ext>
          </a:extLst>
        </xdr:cNvPr>
        <xdr:cNvSpPr txBox="1"/>
      </xdr:nvSpPr>
      <xdr:spPr>
        <a:xfrm>
          <a:off x="6008581" y="16948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9" name="直線コネクタ 458">
          <a:extLst>
            <a:ext uri="{FF2B5EF4-FFF2-40B4-BE49-F238E27FC236}">
              <a16:creationId xmlns:a16="http://schemas.microsoft.com/office/drawing/2014/main" id="{F165C03F-21DE-46D7-BCA0-1ADB85CBC8A9}"/>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460" name="テキスト ボックス 459">
          <a:extLst>
            <a:ext uri="{FF2B5EF4-FFF2-40B4-BE49-F238E27FC236}">
              <a16:creationId xmlns:a16="http://schemas.microsoft.com/office/drawing/2014/main" id="{4FF47BDD-4175-4395-A826-5AB601057E26}"/>
            </a:ext>
          </a:extLst>
        </xdr:cNvPr>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1" name="【港湾・漁港】&#10;一人当たり有形固定資産（償却資産）額グラフ枠">
          <a:extLst>
            <a:ext uri="{FF2B5EF4-FFF2-40B4-BE49-F238E27FC236}">
              <a16:creationId xmlns:a16="http://schemas.microsoft.com/office/drawing/2014/main" id="{46379827-B100-4C0B-9711-4B719641A672}"/>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124141</xdr:rowOff>
    </xdr:from>
    <xdr:to>
      <xdr:col>54</xdr:col>
      <xdr:colOff>189865</xdr:colOff>
      <xdr:row>109</xdr:row>
      <xdr:rowOff>35255</xdr:rowOff>
    </xdr:to>
    <xdr:cxnSp macro="">
      <xdr:nvCxnSpPr>
        <xdr:cNvPr id="462" name="直線コネクタ 461">
          <a:extLst>
            <a:ext uri="{FF2B5EF4-FFF2-40B4-BE49-F238E27FC236}">
              <a16:creationId xmlns:a16="http://schemas.microsoft.com/office/drawing/2014/main" id="{CFA6D151-F357-4EFB-A835-486F13269A98}"/>
            </a:ext>
          </a:extLst>
        </xdr:cNvPr>
        <xdr:cNvCxnSpPr/>
      </xdr:nvCxnSpPr>
      <xdr:spPr>
        <a:xfrm flipV="1">
          <a:off x="10476865" y="17269141"/>
          <a:ext cx="0" cy="1454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39082</xdr:rowOff>
    </xdr:from>
    <xdr:ext cx="313932" cy="259045"/>
    <xdr:sp macro="" textlink="">
      <xdr:nvSpPr>
        <xdr:cNvPr id="463" name="【港湾・漁港】&#10;一人当たり有形固定資産（償却資産）額最小値テキスト">
          <a:extLst>
            <a:ext uri="{FF2B5EF4-FFF2-40B4-BE49-F238E27FC236}">
              <a16:creationId xmlns:a16="http://schemas.microsoft.com/office/drawing/2014/main" id="{D8621942-72C1-4565-9139-2001A4D0A685}"/>
            </a:ext>
          </a:extLst>
        </xdr:cNvPr>
        <xdr:cNvSpPr txBox="1"/>
      </xdr:nvSpPr>
      <xdr:spPr>
        <a:xfrm>
          <a:off x="10515600" y="187271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35255</xdr:rowOff>
    </xdr:from>
    <xdr:to>
      <xdr:col>55</xdr:col>
      <xdr:colOff>88900</xdr:colOff>
      <xdr:row>109</xdr:row>
      <xdr:rowOff>35255</xdr:rowOff>
    </xdr:to>
    <xdr:cxnSp macro="">
      <xdr:nvCxnSpPr>
        <xdr:cNvPr id="464" name="直線コネクタ 463">
          <a:extLst>
            <a:ext uri="{FF2B5EF4-FFF2-40B4-BE49-F238E27FC236}">
              <a16:creationId xmlns:a16="http://schemas.microsoft.com/office/drawing/2014/main" id="{50E238C2-FBE9-4778-B468-77281EC14C1E}"/>
            </a:ext>
          </a:extLst>
        </xdr:cNvPr>
        <xdr:cNvCxnSpPr/>
      </xdr:nvCxnSpPr>
      <xdr:spPr>
        <a:xfrm>
          <a:off x="10388600" y="18723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70818</xdr:rowOff>
    </xdr:from>
    <xdr:ext cx="599010" cy="259045"/>
    <xdr:sp macro="" textlink="">
      <xdr:nvSpPr>
        <xdr:cNvPr id="465" name="【港湾・漁港】&#10;一人当たり有形固定資産（償却資産）額最大値テキスト">
          <a:extLst>
            <a:ext uri="{FF2B5EF4-FFF2-40B4-BE49-F238E27FC236}">
              <a16:creationId xmlns:a16="http://schemas.microsoft.com/office/drawing/2014/main" id="{DAA74102-4241-42B7-90E7-E18720BB9754}"/>
            </a:ext>
          </a:extLst>
        </xdr:cNvPr>
        <xdr:cNvSpPr txBox="1"/>
      </xdr:nvSpPr>
      <xdr:spPr>
        <a:xfrm>
          <a:off x="10515600" y="170443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445,320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124141</xdr:rowOff>
    </xdr:from>
    <xdr:to>
      <xdr:col>55</xdr:col>
      <xdr:colOff>88900</xdr:colOff>
      <xdr:row>100</xdr:row>
      <xdr:rowOff>124141</xdr:rowOff>
    </xdr:to>
    <xdr:cxnSp macro="">
      <xdr:nvCxnSpPr>
        <xdr:cNvPr id="466" name="直線コネクタ 465">
          <a:extLst>
            <a:ext uri="{FF2B5EF4-FFF2-40B4-BE49-F238E27FC236}">
              <a16:creationId xmlns:a16="http://schemas.microsoft.com/office/drawing/2014/main" id="{6371BE30-3C53-4C7D-A224-D26202624CB0}"/>
            </a:ext>
          </a:extLst>
        </xdr:cNvPr>
        <xdr:cNvCxnSpPr/>
      </xdr:nvCxnSpPr>
      <xdr:spPr>
        <a:xfrm>
          <a:off x="10388600" y="17269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152336</xdr:rowOff>
    </xdr:from>
    <xdr:ext cx="534377" cy="259045"/>
    <xdr:sp macro="" textlink="">
      <xdr:nvSpPr>
        <xdr:cNvPr id="467" name="【港湾・漁港】&#10;一人当たり有形固定資産（償却資産）額平均値テキスト">
          <a:extLst>
            <a:ext uri="{FF2B5EF4-FFF2-40B4-BE49-F238E27FC236}">
              <a16:creationId xmlns:a16="http://schemas.microsoft.com/office/drawing/2014/main" id="{436212F4-7F2A-4BDD-AC49-F49002299C97}"/>
            </a:ext>
          </a:extLst>
        </xdr:cNvPr>
        <xdr:cNvSpPr txBox="1"/>
      </xdr:nvSpPr>
      <xdr:spPr>
        <a:xfrm>
          <a:off x="10515600" y="183260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129459</xdr:rowOff>
    </xdr:from>
    <xdr:to>
      <xdr:col>55</xdr:col>
      <xdr:colOff>50800</xdr:colOff>
      <xdr:row>108</xdr:row>
      <xdr:rowOff>59609</xdr:rowOff>
    </xdr:to>
    <xdr:sp macro="" textlink="">
      <xdr:nvSpPr>
        <xdr:cNvPr id="468" name="フローチャート: 判断 467">
          <a:extLst>
            <a:ext uri="{FF2B5EF4-FFF2-40B4-BE49-F238E27FC236}">
              <a16:creationId xmlns:a16="http://schemas.microsoft.com/office/drawing/2014/main" id="{F53BB406-EFAE-440C-BE04-CD408B0146C4}"/>
            </a:ext>
          </a:extLst>
        </xdr:cNvPr>
        <xdr:cNvSpPr/>
      </xdr:nvSpPr>
      <xdr:spPr>
        <a:xfrm>
          <a:off x="10426700" y="18474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126986</xdr:rowOff>
    </xdr:from>
    <xdr:to>
      <xdr:col>50</xdr:col>
      <xdr:colOff>165100</xdr:colOff>
      <xdr:row>108</xdr:row>
      <xdr:rowOff>57136</xdr:rowOff>
    </xdr:to>
    <xdr:sp macro="" textlink="">
      <xdr:nvSpPr>
        <xdr:cNvPr id="469" name="フローチャート: 判断 468">
          <a:extLst>
            <a:ext uri="{FF2B5EF4-FFF2-40B4-BE49-F238E27FC236}">
              <a16:creationId xmlns:a16="http://schemas.microsoft.com/office/drawing/2014/main" id="{BA634E35-FA88-4EBB-9CEC-FCEAC562BEE7}"/>
            </a:ext>
          </a:extLst>
        </xdr:cNvPr>
        <xdr:cNvSpPr/>
      </xdr:nvSpPr>
      <xdr:spPr>
        <a:xfrm>
          <a:off x="9588500" y="18472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130034</xdr:rowOff>
    </xdr:from>
    <xdr:to>
      <xdr:col>46</xdr:col>
      <xdr:colOff>38100</xdr:colOff>
      <xdr:row>108</xdr:row>
      <xdr:rowOff>60184</xdr:rowOff>
    </xdr:to>
    <xdr:sp macro="" textlink="">
      <xdr:nvSpPr>
        <xdr:cNvPr id="470" name="フローチャート: 判断 469">
          <a:extLst>
            <a:ext uri="{FF2B5EF4-FFF2-40B4-BE49-F238E27FC236}">
              <a16:creationId xmlns:a16="http://schemas.microsoft.com/office/drawing/2014/main" id="{154B8225-C0E6-421B-ADFC-89892BFCA6C6}"/>
            </a:ext>
          </a:extLst>
        </xdr:cNvPr>
        <xdr:cNvSpPr/>
      </xdr:nvSpPr>
      <xdr:spPr>
        <a:xfrm>
          <a:off x="8699500" y="18475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115041</xdr:rowOff>
    </xdr:from>
    <xdr:to>
      <xdr:col>41</xdr:col>
      <xdr:colOff>101600</xdr:colOff>
      <xdr:row>108</xdr:row>
      <xdr:rowOff>45191</xdr:rowOff>
    </xdr:to>
    <xdr:sp macro="" textlink="">
      <xdr:nvSpPr>
        <xdr:cNvPr id="471" name="フローチャート: 判断 470">
          <a:extLst>
            <a:ext uri="{FF2B5EF4-FFF2-40B4-BE49-F238E27FC236}">
              <a16:creationId xmlns:a16="http://schemas.microsoft.com/office/drawing/2014/main" id="{81090046-6C82-483F-9509-43ADC3D239B4}"/>
            </a:ext>
          </a:extLst>
        </xdr:cNvPr>
        <xdr:cNvSpPr/>
      </xdr:nvSpPr>
      <xdr:spPr>
        <a:xfrm>
          <a:off x="7810500" y="18460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143861</xdr:rowOff>
    </xdr:from>
    <xdr:to>
      <xdr:col>36</xdr:col>
      <xdr:colOff>165100</xdr:colOff>
      <xdr:row>108</xdr:row>
      <xdr:rowOff>74011</xdr:rowOff>
    </xdr:to>
    <xdr:sp macro="" textlink="">
      <xdr:nvSpPr>
        <xdr:cNvPr id="472" name="フローチャート: 判断 471">
          <a:extLst>
            <a:ext uri="{FF2B5EF4-FFF2-40B4-BE49-F238E27FC236}">
              <a16:creationId xmlns:a16="http://schemas.microsoft.com/office/drawing/2014/main" id="{0E478ABF-50AB-4793-8379-B522A2D1D97C}"/>
            </a:ext>
          </a:extLst>
        </xdr:cNvPr>
        <xdr:cNvSpPr/>
      </xdr:nvSpPr>
      <xdr:spPr>
        <a:xfrm>
          <a:off x="6921500" y="18489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3" name="テキスト ボックス 472">
          <a:extLst>
            <a:ext uri="{FF2B5EF4-FFF2-40B4-BE49-F238E27FC236}">
              <a16:creationId xmlns:a16="http://schemas.microsoft.com/office/drawing/2014/main" id="{54BF604C-846A-42CD-BA45-B93B5F932AB8}"/>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id="{FB98CF69-15B2-4147-BE4C-D3D76EB362BF}"/>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5" name="テキスト ボックス 474">
          <a:extLst>
            <a:ext uri="{FF2B5EF4-FFF2-40B4-BE49-F238E27FC236}">
              <a16:creationId xmlns:a16="http://schemas.microsoft.com/office/drawing/2014/main" id="{4BB99A3D-D2FE-4A3A-9A99-6027727FC2A6}"/>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6" name="テキスト ボックス 475">
          <a:extLst>
            <a:ext uri="{FF2B5EF4-FFF2-40B4-BE49-F238E27FC236}">
              <a16:creationId xmlns:a16="http://schemas.microsoft.com/office/drawing/2014/main" id="{8DEB22DF-3545-40FC-B3BE-7AEE5A9DD43B}"/>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7" name="テキスト ボックス 476">
          <a:extLst>
            <a:ext uri="{FF2B5EF4-FFF2-40B4-BE49-F238E27FC236}">
              <a16:creationId xmlns:a16="http://schemas.microsoft.com/office/drawing/2014/main" id="{F6BD197F-5E97-4855-BE3B-3E1122DCA7A1}"/>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105322</xdr:rowOff>
    </xdr:from>
    <xdr:to>
      <xdr:col>55</xdr:col>
      <xdr:colOff>50800</xdr:colOff>
      <xdr:row>109</xdr:row>
      <xdr:rowOff>35472</xdr:rowOff>
    </xdr:to>
    <xdr:sp macro="" textlink="">
      <xdr:nvSpPr>
        <xdr:cNvPr id="478" name="楕円 477">
          <a:extLst>
            <a:ext uri="{FF2B5EF4-FFF2-40B4-BE49-F238E27FC236}">
              <a16:creationId xmlns:a16="http://schemas.microsoft.com/office/drawing/2014/main" id="{09FC7398-4BEB-4BD9-9E99-6331B2902EFA}"/>
            </a:ext>
          </a:extLst>
        </xdr:cNvPr>
        <xdr:cNvSpPr/>
      </xdr:nvSpPr>
      <xdr:spPr>
        <a:xfrm>
          <a:off x="10426700" y="18621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108</xdr:row>
      <xdr:rowOff>20249</xdr:rowOff>
    </xdr:from>
    <xdr:ext cx="534377" cy="259045"/>
    <xdr:sp macro="" textlink="">
      <xdr:nvSpPr>
        <xdr:cNvPr id="479" name="【港湾・漁港】&#10;一人当たり有形固定資産（償却資産）額該当値テキスト">
          <a:extLst>
            <a:ext uri="{FF2B5EF4-FFF2-40B4-BE49-F238E27FC236}">
              <a16:creationId xmlns:a16="http://schemas.microsoft.com/office/drawing/2014/main" id="{A8657146-C990-48F5-BA56-C37B0A39EDBD}"/>
            </a:ext>
          </a:extLst>
        </xdr:cNvPr>
        <xdr:cNvSpPr txBox="1"/>
      </xdr:nvSpPr>
      <xdr:spPr>
        <a:xfrm>
          <a:off x="10515600" y="18536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105659</xdr:rowOff>
    </xdr:from>
    <xdr:to>
      <xdr:col>50</xdr:col>
      <xdr:colOff>165100</xdr:colOff>
      <xdr:row>109</xdr:row>
      <xdr:rowOff>35809</xdr:rowOff>
    </xdr:to>
    <xdr:sp macro="" textlink="">
      <xdr:nvSpPr>
        <xdr:cNvPr id="480" name="楕円 479">
          <a:extLst>
            <a:ext uri="{FF2B5EF4-FFF2-40B4-BE49-F238E27FC236}">
              <a16:creationId xmlns:a16="http://schemas.microsoft.com/office/drawing/2014/main" id="{B8886E6D-EFB1-40B6-9F52-F42CAD90549B}"/>
            </a:ext>
          </a:extLst>
        </xdr:cNvPr>
        <xdr:cNvSpPr/>
      </xdr:nvSpPr>
      <xdr:spPr>
        <a:xfrm>
          <a:off x="9588500" y="18622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156122</xdr:rowOff>
    </xdr:from>
    <xdr:to>
      <xdr:col>55</xdr:col>
      <xdr:colOff>0</xdr:colOff>
      <xdr:row>108</xdr:row>
      <xdr:rowOff>156459</xdr:rowOff>
    </xdr:to>
    <xdr:cxnSp macro="">
      <xdr:nvCxnSpPr>
        <xdr:cNvPr id="481" name="直線コネクタ 480">
          <a:extLst>
            <a:ext uri="{FF2B5EF4-FFF2-40B4-BE49-F238E27FC236}">
              <a16:creationId xmlns:a16="http://schemas.microsoft.com/office/drawing/2014/main" id="{A7ECC699-1265-4C41-A929-A8B7FECD9C95}"/>
            </a:ext>
          </a:extLst>
        </xdr:cNvPr>
        <xdr:cNvCxnSpPr/>
      </xdr:nvCxnSpPr>
      <xdr:spPr>
        <a:xfrm flipV="1">
          <a:off x="9639300" y="18672722"/>
          <a:ext cx="838200" cy="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105901</xdr:rowOff>
    </xdr:from>
    <xdr:to>
      <xdr:col>46</xdr:col>
      <xdr:colOff>38100</xdr:colOff>
      <xdr:row>109</xdr:row>
      <xdr:rowOff>36051</xdr:rowOff>
    </xdr:to>
    <xdr:sp macro="" textlink="">
      <xdr:nvSpPr>
        <xdr:cNvPr id="482" name="楕円 481">
          <a:extLst>
            <a:ext uri="{FF2B5EF4-FFF2-40B4-BE49-F238E27FC236}">
              <a16:creationId xmlns:a16="http://schemas.microsoft.com/office/drawing/2014/main" id="{3720F792-0606-4B51-A4F4-E6C736E111C9}"/>
            </a:ext>
          </a:extLst>
        </xdr:cNvPr>
        <xdr:cNvSpPr/>
      </xdr:nvSpPr>
      <xdr:spPr>
        <a:xfrm>
          <a:off x="8699500" y="18622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156459</xdr:rowOff>
    </xdr:from>
    <xdr:to>
      <xdr:col>50</xdr:col>
      <xdr:colOff>114300</xdr:colOff>
      <xdr:row>108</xdr:row>
      <xdr:rowOff>156701</xdr:rowOff>
    </xdr:to>
    <xdr:cxnSp macro="">
      <xdr:nvCxnSpPr>
        <xdr:cNvPr id="483" name="直線コネクタ 482">
          <a:extLst>
            <a:ext uri="{FF2B5EF4-FFF2-40B4-BE49-F238E27FC236}">
              <a16:creationId xmlns:a16="http://schemas.microsoft.com/office/drawing/2014/main" id="{E5B29AD2-D4E1-4008-BE6E-890FFC303A6F}"/>
            </a:ext>
          </a:extLst>
        </xdr:cNvPr>
        <xdr:cNvCxnSpPr/>
      </xdr:nvCxnSpPr>
      <xdr:spPr>
        <a:xfrm flipV="1">
          <a:off x="8750300" y="18673059"/>
          <a:ext cx="889000" cy="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106040</xdr:rowOff>
    </xdr:from>
    <xdr:to>
      <xdr:col>41</xdr:col>
      <xdr:colOff>101600</xdr:colOff>
      <xdr:row>109</xdr:row>
      <xdr:rowOff>36190</xdr:rowOff>
    </xdr:to>
    <xdr:sp macro="" textlink="">
      <xdr:nvSpPr>
        <xdr:cNvPr id="484" name="楕円 483">
          <a:extLst>
            <a:ext uri="{FF2B5EF4-FFF2-40B4-BE49-F238E27FC236}">
              <a16:creationId xmlns:a16="http://schemas.microsoft.com/office/drawing/2014/main" id="{25BBCD3E-8B2F-40D8-A6C6-A098A6EC3DCA}"/>
            </a:ext>
          </a:extLst>
        </xdr:cNvPr>
        <xdr:cNvSpPr/>
      </xdr:nvSpPr>
      <xdr:spPr>
        <a:xfrm>
          <a:off x="7810500" y="1862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156701</xdr:rowOff>
    </xdr:from>
    <xdr:to>
      <xdr:col>45</xdr:col>
      <xdr:colOff>177800</xdr:colOff>
      <xdr:row>108</xdr:row>
      <xdr:rowOff>156840</xdr:rowOff>
    </xdr:to>
    <xdr:cxnSp macro="">
      <xdr:nvCxnSpPr>
        <xdr:cNvPr id="485" name="直線コネクタ 484">
          <a:extLst>
            <a:ext uri="{FF2B5EF4-FFF2-40B4-BE49-F238E27FC236}">
              <a16:creationId xmlns:a16="http://schemas.microsoft.com/office/drawing/2014/main" id="{EB7CED57-2AA8-419F-A67D-877B06FD3164}"/>
            </a:ext>
          </a:extLst>
        </xdr:cNvPr>
        <xdr:cNvCxnSpPr/>
      </xdr:nvCxnSpPr>
      <xdr:spPr>
        <a:xfrm flipV="1">
          <a:off x="7861300" y="18673301"/>
          <a:ext cx="889000" cy="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108</xdr:row>
      <xdr:rowOff>106141</xdr:rowOff>
    </xdr:from>
    <xdr:to>
      <xdr:col>36</xdr:col>
      <xdr:colOff>165100</xdr:colOff>
      <xdr:row>109</xdr:row>
      <xdr:rowOff>36291</xdr:rowOff>
    </xdr:to>
    <xdr:sp macro="" textlink="">
      <xdr:nvSpPr>
        <xdr:cNvPr id="486" name="楕円 485">
          <a:extLst>
            <a:ext uri="{FF2B5EF4-FFF2-40B4-BE49-F238E27FC236}">
              <a16:creationId xmlns:a16="http://schemas.microsoft.com/office/drawing/2014/main" id="{5B516812-B34C-4DA4-AEB1-403917EF9688}"/>
            </a:ext>
          </a:extLst>
        </xdr:cNvPr>
        <xdr:cNvSpPr/>
      </xdr:nvSpPr>
      <xdr:spPr>
        <a:xfrm>
          <a:off x="6921500" y="18622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156840</xdr:rowOff>
    </xdr:from>
    <xdr:to>
      <xdr:col>41</xdr:col>
      <xdr:colOff>50800</xdr:colOff>
      <xdr:row>108</xdr:row>
      <xdr:rowOff>156941</xdr:rowOff>
    </xdr:to>
    <xdr:cxnSp macro="">
      <xdr:nvCxnSpPr>
        <xdr:cNvPr id="487" name="直線コネクタ 486">
          <a:extLst>
            <a:ext uri="{FF2B5EF4-FFF2-40B4-BE49-F238E27FC236}">
              <a16:creationId xmlns:a16="http://schemas.microsoft.com/office/drawing/2014/main" id="{6B7DF1A3-D55E-496D-8D26-E4640ACB5DC5}"/>
            </a:ext>
          </a:extLst>
        </xdr:cNvPr>
        <xdr:cNvCxnSpPr/>
      </xdr:nvCxnSpPr>
      <xdr:spPr>
        <a:xfrm flipV="1">
          <a:off x="6972300" y="18673440"/>
          <a:ext cx="889000" cy="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106</xdr:row>
      <xdr:rowOff>73663</xdr:rowOff>
    </xdr:from>
    <xdr:ext cx="534377" cy="259045"/>
    <xdr:sp macro="" textlink="">
      <xdr:nvSpPr>
        <xdr:cNvPr id="488" name="n_1aveValue【港湾・漁港】&#10;一人当たり有形固定資産（償却資産）額">
          <a:extLst>
            <a:ext uri="{FF2B5EF4-FFF2-40B4-BE49-F238E27FC236}">
              <a16:creationId xmlns:a16="http://schemas.microsoft.com/office/drawing/2014/main" id="{482D0912-367F-4C03-BFA5-015A107107FD}"/>
            </a:ext>
          </a:extLst>
        </xdr:cNvPr>
        <xdr:cNvSpPr txBox="1"/>
      </xdr:nvSpPr>
      <xdr:spPr>
        <a:xfrm>
          <a:off x="9359411" y="18247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106</xdr:row>
      <xdr:rowOff>76711</xdr:rowOff>
    </xdr:from>
    <xdr:ext cx="534377" cy="259045"/>
    <xdr:sp macro="" textlink="">
      <xdr:nvSpPr>
        <xdr:cNvPr id="489" name="n_2aveValue【港湾・漁港】&#10;一人当たり有形固定資産（償却資産）額">
          <a:extLst>
            <a:ext uri="{FF2B5EF4-FFF2-40B4-BE49-F238E27FC236}">
              <a16:creationId xmlns:a16="http://schemas.microsoft.com/office/drawing/2014/main" id="{DF29F328-7945-400C-9B3A-903132C35D69}"/>
            </a:ext>
          </a:extLst>
        </xdr:cNvPr>
        <xdr:cNvSpPr txBox="1"/>
      </xdr:nvSpPr>
      <xdr:spPr>
        <a:xfrm>
          <a:off x="8483111" y="18250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106</xdr:row>
      <xdr:rowOff>61718</xdr:rowOff>
    </xdr:from>
    <xdr:ext cx="534377" cy="259045"/>
    <xdr:sp macro="" textlink="">
      <xdr:nvSpPr>
        <xdr:cNvPr id="490" name="n_3aveValue【港湾・漁港】&#10;一人当たり有形固定資産（償却資産）額">
          <a:extLst>
            <a:ext uri="{FF2B5EF4-FFF2-40B4-BE49-F238E27FC236}">
              <a16:creationId xmlns:a16="http://schemas.microsoft.com/office/drawing/2014/main" id="{21AD4D81-E682-4BF1-9018-8A78ECF2E1BE}"/>
            </a:ext>
          </a:extLst>
        </xdr:cNvPr>
        <xdr:cNvSpPr txBox="1"/>
      </xdr:nvSpPr>
      <xdr:spPr>
        <a:xfrm>
          <a:off x="7594111" y="18235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106</xdr:row>
      <xdr:rowOff>90538</xdr:rowOff>
    </xdr:from>
    <xdr:ext cx="534377" cy="259045"/>
    <xdr:sp macro="" textlink="">
      <xdr:nvSpPr>
        <xdr:cNvPr id="491" name="n_4aveValue【港湾・漁港】&#10;一人当たり有形固定資産（償却資産）額">
          <a:extLst>
            <a:ext uri="{FF2B5EF4-FFF2-40B4-BE49-F238E27FC236}">
              <a16:creationId xmlns:a16="http://schemas.microsoft.com/office/drawing/2014/main" id="{F865CD74-0F99-4B72-85C3-E5C11DDA9AE1}"/>
            </a:ext>
          </a:extLst>
        </xdr:cNvPr>
        <xdr:cNvSpPr txBox="1"/>
      </xdr:nvSpPr>
      <xdr:spPr>
        <a:xfrm>
          <a:off x="6705111" y="18264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109</xdr:row>
      <xdr:rowOff>26936</xdr:rowOff>
    </xdr:from>
    <xdr:ext cx="534377" cy="259045"/>
    <xdr:sp macro="" textlink="">
      <xdr:nvSpPr>
        <xdr:cNvPr id="492" name="n_1mainValue【港湾・漁港】&#10;一人当たり有形固定資産（償却資産）額">
          <a:extLst>
            <a:ext uri="{FF2B5EF4-FFF2-40B4-BE49-F238E27FC236}">
              <a16:creationId xmlns:a16="http://schemas.microsoft.com/office/drawing/2014/main" id="{9BBFB5D3-55FC-4B60-9420-C8DEC8CF792F}"/>
            </a:ext>
          </a:extLst>
        </xdr:cNvPr>
        <xdr:cNvSpPr txBox="1"/>
      </xdr:nvSpPr>
      <xdr:spPr>
        <a:xfrm>
          <a:off x="9359411" y="18714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109</xdr:row>
      <xdr:rowOff>27178</xdr:rowOff>
    </xdr:from>
    <xdr:ext cx="534377" cy="259045"/>
    <xdr:sp macro="" textlink="">
      <xdr:nvSpPr>
        <xdr:cNvPr id="493" name="n_2mainValue【港湾・漁港】&#10;一人当たり有形固定資産（償却資産）額">
          <a:extLst>
            <a:ext uri="{FF2B5EF4-FFF2-40B4-BE49-F238E27FC236}">
              <a16:creationId xmlns:a16="http://schemas.microsoft.com/office/drawing/2014/main" id="{C7ECEBA7-835D-4000-9493-68DC84AC98C2}"/>
            </a:ext>
          </a:extLst>
        </xdr:cNvPr>
        <xdr:cNvSpPr txBox="1"/>
      </xdr:nvSpPr>
      <xdr:spPr>
        <a:xfrm>
          <a:off x="8483111" y="18715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109</xdr:row>
      <xdr:rowOff>27317</xdr:rowOff>
    </xdr:from>
    <xdr:ext cx="534377" cy="259045"/>
    <xdr:sp macro="" textlink="">
      <xdr:nvSpPr>
        <xdr:cNvPr id="494" name="n_3mainValue【港湾・漁港】&#10;一人当たり有形固定資産（償却資産）額">
          <a:extLst>
            <a:ext uri="{FF2B5EF4-FFF2-40B4-BE49-F238E27FC236}">
              <a16:creationId xmlns:a16="http://schemas.microsoft.com/office/drawing/2014/main" id="{4F0531E6-DE6D-42E2-92C7-E7C55128E668}"/>
            </a:ext>
          </a:extLst>
        </xdr:cNvPr>
        <xdr:cNvSpPr txBox="1"/>
      </xdr:nvSpPr>
      <xdr:spPr>
        <a:xfrm>
          <a:off x="7594111" y="18715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109</xdr:row>
      <xdr:rowOff>27418</xdr:rowOff>
    </xdr:from>
    <xdr:ext cx="534377" cy="259045"/>
    <xdr:sp macro="" textlink="">
      <xdr:nvSpPr>
        <xdr:cNvPr id="495" name="n_4mainValue【港湾・漁港】&#10;一人当たり有形固定資産（償却資産）額">
          <a:extLst>
            <a:ext uri="{FF2B5EF4-FFF2-40B4-BE49-F238E27FC236}">
              <a16:creationId xmlns:a16="http://schemas.microsoft.com/office/drawing/2014/main" id="{DC096DB9-D64F-4284-86CA-29C23868EA0D}"/>
            </a:ext>
          </a:extLst>
        </xdr:cNvPr>
        <xdr:cNvSpPr txBox="1"/>
      </xdr:nvSpPr>
      <xdr:spPr>
        <a:xfrm>
          <a:off x="6705111" y="18715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6" name="正方形/長方形 495">
          <a:extLst>
            <a:ext uri="{FF2B5EF4-FFF2-40B4-BE49-F238E27FC236}">
              <a16:creationId xmlns:a16="http://schemas.microsoft.com/office/drawing/2014/main" id="{D8EE3DF4-7C5A-4E37-9E4D-28FC5334426B}"/>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7" name="正方形/長方形 496">
          <a:extLst>
            <a:ext uri="{FF2B5EF4-FFF2-40B4-BE49-F238E27FC236}">
              <a16:creationId xmlns:a16="http://schemas.microsoft.com/office/drawing/2014/main" id="{5F8B1C1D-B1C8-4D70-8B73-5A5EDD7FB68A}"/>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8" name="正方形/長方形 497">
          <a:extLst>
            <a:ext uri="{FF2B5EF4-FFF2-40B4-BE49-F238E27FC236}">
              <a16:creationId xmlns:a16="http://schemas.microsoft.com/office/drawing/2014/main" id="{B269E8E8-094F-4D00-9B34-ECBD32EBBD3F}"/>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9" name="正方形/長方形 498">
          <a:extLst>
            <a:ext uri="{FF2B5EF4-FFF2-40B4-BE49-F238E27FC236}">
              <a16:creationId xmlns:a16="http://schemas.microsoft.com/office/drawing/2014/main" id="{727400D4-23BF-4407-80D5-492C9E236C25}"/>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0" name="正方形/長方形 499">
          <a:extLst>
            <a:ext uri="{FF2B5EF4-FFF2-40B4-BE49-F238E27FC236}">
              <a16:creationId xmlns:a16="http://schemas.microsoft.com/office/drawing/2014/main" id="{9A174609-E736-4DCB-96F4-A7F15BA7FBAF}"/>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1" name="正方形/長方形 500">
          <a:extLst>
            <a:ext uri="{FF2B5EF4-FFF2-40B4-BE49-F238E27FC236}">
              <a16:creationId xmlns:a16="http://schemas.microsoft.com/office/drawing/2014/main" id="{E7600121-0AFA-4BE1-BA3C-86CE9551E5E2}"/>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2" name="正方形/長方形 501">
          <a:extLst>
            <a:ext uri="{FF2B5EF4-FFF2-40B4-BE49-F238E27FC236}">
              <a16:creationId xmlns:a16="http://schemas.microsoft.com/office/drawing/2014/main" id="{B56C0EA5-54B4-4BED-BDFE-6C37FE7B5FF7}"/>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3" name="正方形/長方形 502">
          <a:extLst>
            <a:ext uri="{FF2B5EF4-FFF2-40B4-BE49-F238E27FC236}">
              <a16:creationId xmlns:a16="http://schemas.microsoft.com/office/drawing/2014/main" id="{D9C01690-E2C2-4C97-BE73-68CBCD205F66}"/>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4" name="テキスト ボックス 503">
          <a:extLst>
            <a:ext uri="{FF2B5EF4-FFF2-40B4-BE49-F238E27FC236}">
              <a16:creationId xmlns:a16="http://schemas.microsoft.com/office/drawing/2014/main" id="{253D8A23-1DDA-4867-9C85-A6CB34FE3E8D}"/>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5" name="直線コネクタ 504">
          <a:extLst>
            <a:ext uri="{FF2B5EF4-FFF2-40B4-BE49-F238E27FC236}">
              <a16:creationId xmlns:a16="http://schemas.microsoft.com/office/drawing/2014/main" id="{C3FDD3B4-DF96-4107-87BB-7A0BBD292CC8}"/>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6" name="テキスト ボックス 505">
          <a:extLst>
            <a:ext uri="{FF2B5EF4-FFF2-40B4-BE49-F238E27FC236}">
              <a16:creationId xmlns:a16="http://schemas.microsoft.com/office/drawing/2014/main" id="{0B943809-8E56-497B-ACC7-A7F79374D6FB}"/>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507" name="直線コネクタ 506">
          <a:extLst>
            <a:ext uri="{FF2B5EF4-FFF2-40B4-BE49-F238E27FC236}">
              <a16:creationId xmlns:a16="http://schemas.microsoft.com/office/drawing/2014/main" id="{5CB7A9C9-0F3C-4E42-B825-879EAA1920FC}"/>
            </a:ext>
          </a:extLst>
        </xdr:cNvPr>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508" name="テキスト ボックス 507">
          <a:extLst>
            <a:ext uri="{FF2B5EF4-FFF2-40B4-BE49-F238E27FC236}">
              <a16:creationId xmlns:a16="http://schemas.microsoft.com/office/drawing/2014/main" id="{8429CB72-9571-4C08-84F4-13357FFC3302}"/>
            </a:ext>
          </a:extLst>
        </xdr:cNvPr>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509" name="直線コネクタ 508">
          <a:extLst>
            <a:ext uri="{FF2B5EF4-FFF2-40B4-BE49-F238E27FC236}">
              <a16:creationId xmlns:a16="http://schemas.microsoft.com/office/drawing/2014/main" id="{102637BB-96A4-4D8E-902E-0E23958EE442}"/>
            </a:ext>
          </a:extLst>
        </xdr:cNvPr>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510" name="テキスト ボックス 509">
          <a:extLst>
            <a:ext uri="{FF2B5EF4-FFF2-40B4-BE49-F238E27FC236}">
              <a16:creationId xmlns:a16="http://schemas.microsoft.com/office/drawing/2014/main" id="{15E65733-584A-4502-A336-CB73912EF7BB}"/>
            </a:ext>
          </a:extLst>
        </xdr:cNvPr>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511" name="直線コネクタ 510">
          <a:extLst>
            <a:ext uri="{FF2B5EF4-FFF2-40B4-BE49-F238E27FC236}">
              <a16:creationId xmlns:a16="http://schemas.microsoft.com/office/drawing/2014/main" id="{A2EE4A00-1C94-48D9-82A4-8F4B2DEAD5BC}"/>
            </a:ext>
          </a:extLst>
        </xdr:cNvPr>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512" name="テキスト ボックス 511">
          <a:extLst>
            <a:ext uri="{FF2B5EF4-FFF2-40B4-BE49-F238E27FC236}">
              <a16:creationId xmlns:a16="http://schemas.microsoft.com/office/drawing/2014/main" id="{529A3432-91A3-489C-ADBB-9CE966A70E8C}"/>
            </a:ext>
          </a:extLst>
        </xdr:cNvPr>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513" name="直線コネクタ 512">
          <a:extLst>
            <a:ext uri="{FF2B5EF4-FFF2-40B4-BE49-F238E27FC236}">
              <a16:creationId xmlns:a16="http://schemas.microsoft.com/office/drawing/2014/main" id="{853493CE-CA03-4558-8D82-0BA5A199B363}"/>
            </a:ext>
          </a:extLst>
        </xdr:cNvPr>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514" name="テキスト ボックス 513">
          <a:extLst>
            <a:ext uri="{FF2B5EF4-FFF2-40B4-BE49-F238E27FC236}">
              <a16:creationId xmlns:a16="http://schemas.microsoft.com/office/drawing/2014/main" id="{5A8EA5A0-4CEF-4EF9-B096-97AD9BD3769E}"/>
            </a:ext>
          </a:extLst>
        </xdr:cNvPr>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5" name="直線コネクタ 514">
          <a:extLst>
            <a:ext uri="{FF2B5EF4-FFF2-40B4-BE49-F238E27FC236}">
              <a16:creationId xmlns:a16="http://schemas.microsoft.com/office/drawing/2014/main" id="{A6E4945A-1062-4AD4-9971-BB96DA0707A4}"/>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6" name="テキスト ボックス 515">
          <a:extLst>
            <a:ext uri="{FF2B5EF4-FFF2-40B4-BE49-F238E27FC236}">
              <a16:creationId xmlns:a16="http://schemas.microsoft.com/office/drawing/2014/main" id="{1FD1CF0E-40D7-4198-8D84-6B96743AF7FB}"/>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7" name="【認定こども園・幼稚園・保育所】&#10;有形固定資産減価償却率グラフ枠">
          <a:extLst>
            <a:ext uri="{FF2B5EF4-FFF2-40B4-BE49-F238E27FC236}">
              <a16:creationId xmlns:a16="http://schemas.microsoft.com/office/drawing/2014/main" id="{B37576C9-F6B6-4B5E-8315-598490F4BE81}"/>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35</xdr:row>
      <xdr:rowOff>89916</xdr:rowOff>
    </xdr:from>
    <xdr:to>
      <xdr:col>85</xdr:col>
      <xdr:colOff>126364</xdr:colOff>
      <xdr:row>42</xdr:row>
      <xdr:rowOff>57912</xdr:rowOff>
    </xdr:to>
    <xdr:cxnSp macro="">
      <xdr:nvCxnSpPr>
        <xdr:cNvPr id="518" name="直線コネクタ 517">
          <a:extLst>
            <a:ext uri="{FF2B5EF4-FFF2-40B4-BE49-F238E27FC236}">
              <a16:creationId xmlns:a16="http://schemas.microsoft.com/office/drawing/2014/main" id="{90300B8A-317D-42EA-BC36-E673B2DA8246}"/>
            </a:ext>
          </a:extLst>
        </xdr:cNvPr>
        <xdr:cNvCxnSpPr/>
      </xdr:nvCxnSpPr>
      <xdr:spPr>
        <a:xfrm flipV="1">
          <a:off x="16318864" y="6090666"/>
          <a:ext cx="0" cy="11681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61739</xdr:rowOff>
    </xdr:from>
    <xdr:ext cx="405111" cy="259045"/>
    <xdr:sp macro="" textlink="">
      <xdr:nvSpPr>
        <xdr:cNvPr id="519" name="【認定こども園・幼稚園・保育所】&#10;有形固定資産減価償却率最小値テキスト">
          <a:extLst>
            <a:ext uri="{FF2B5EF4-FFF2-40B4-BE49-F238E27FC236}">
              <a16:creationId xmlns:a16="http://schemas.microsoft.com/office/drawing/2014/main" id="{224B2F22-5C84-4853-B3A0-3F2C5C70AC16}"/>
            </a:ext>
          </a:extLst>
        </xdr:cNvPr>
        <xdr:cNvSpPr txBox="1"/>
      </xdr:nvSpPr>
      <xdr:spPr>
        <a:xfrm>
          <a:off x="16357600" y="72626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57912</xdr:rowOff>
    </xdr:from>
    <xdr:to>
      <xdr:col>86</xdr:col>
      <xdr:colOff>25400</xdr:colOff>
      <xdr:row>42</xdr:row>
      <xdr:rowOff>57912</xdr:rowOff>
    </xdr:to>
    <xdr:cxnSp macro="">
      <xdr:nvCxnSpPr>
        <xdr:cNvPr id="520" name="直線コネクタ 519">
          <a:extLst>
            <a:ext uri="{FF2B5EF4-FFF2-40B4-BE49-F238E27FC236}">
              <a16:creationId xmlns:a16="http://schemas.microsoft.com/office/drawing/2014/main" id="{0209CEFE-F8E6-42ED-B806-49AD9F4C91C3}"/>
            </a:ext>
          </a:extLst>
        </xdr:cNvPr>
        <xdr:cNvCxnSpPr/>
      </xdr:nvCxnSpPr>
      <xdr:spPr>
        <a:xfrm>
          <a:off x="16230600" y="7258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34</xdr:row>
      <xdr:rowOff>36593</xdr:rowOff>
    </xdr:from>
    <xdr:ext cx="405111" cy="259045"/>
    <xdr:sp macro="" textlink="">
      <xdr:nvSpPr>
        <xdr:cNvPr id="521" name="【認定こども園・幼稚園・保育所】&#10;有形固定資産減価償却率最大値テキスト">
          <a:extLst>
            <a:ext uri="{FF2B5EF4-FFF2-40B4-BE49-F238E27FC236}">
              <a16:creationId xmlns:a16="http://schemas.microsoft.com/office/drawing/2014/main" id="{5FED5372-B917-41DA-8D99-D81EAC8A899B}"/>
            </a:ext>
          </a:extLst>
        </xdr:cNvPr>
        <xdr:cNvSpPr txBox="1"/>
      </xdr:nvSpPr>
      <xdr:spPr>
        <a:xfrm>
          <a:off x="16357600" y="58658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35</xdr:row>
      <xdr:rowOff>89916</xdr:rowOff>
    </xdr:from>
    <xdr:to>
      <xdr:col>86</xdr:col>
      <xdr:colOff>25400</xdr:colOff>
      <xdr:row>35</xdr:row>
      <xdr:rowOff>89916</xdr:rowOff>
    </xdr:to>
    <xdr:cxnSp macro="">
      <xdr:nvCxnSpPr>
        <xdr:cNvPr id="522" name="直線コネクタ 521">
          <a:extLst>
            <a:ext uri="{FF2B5EF4-FFF2-40B4-BE49-F238E27FC236}">
              <a16:creationId xmlns:a16="http://schemas.microsoft.com/office/drawing/2014/main" id="{585D90FB-4E56-4163-AEFF-50EE50219709}"/>
            </a:ext>
          </a:extLst>
        </xdr:cNvPr>
        <xdr:cNvCxnSpPr/>
      </xdr:nvCxnSpPr>
      <xdr:spPr>
        <a:xfrm>
          <a:off x="16230600" y="6090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95267</xdr:rowOff>
    </xdr:from>
    <xdr:ext cx="405111" cy="259045"/>
    <xdr:sp macro="" textlink="">
      <xdr:nvSpPr>
        <xdr:cNvPr id="523" name="【認定こども園・幼稚園・保育所】&#10;有形固定資産減価償却率平均値テキスト">
          <a:extLst>
            <a:ext uri="{FF2B5EF4-FFF2-40B4-BE49-F238E27FC236}">
              <a16:creationId xmlns:a16="http://schemas.microsoft.com/office/drawing/2014/main" id="{26D75DFA-A616-4E94-AD44-E92B532D750F}"/>
            </a:ext>
          </a:extLst>
        </xdr:cNvPr>
        <xdr:cNvSpPr txBox="1"/>
      </xdr:nvSpPr>
      <xdr:spPr>
        <a:xfrm>
          <a:off x="16357600" y="66103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116840</xdr:rowOff>
    </xdr:from>
    <xdr:to>
      <xdr:col>85</xdr:col>
      <xdr:colOff>177800</xdr:colOff>
      <xdr:row>39</xdr:row>
      <xdr:rowOff>46990</xdr:rowOff>
    </xdr:to>
    <xdr:sp macro="" textlink="">
      <xdr:nvSpPr>
        <xdr:cNvPr id="524" name="フローチャート: 判断 523">
          <a:extLst>
            <a:ext uri="{FF2B5EF4-FFF2-40B4-BE49-F238E27FC236}">
              <a16:creationId xmlns:a16="http://schemas.microsoft.com/office/drawing/2014/main" id="{54E94CA0-9B09-4B41-A1B2-3AAC654FCCF9}"/>
            </a:ext>
          </a:extLst>
        </xdr:cNvPr>
        <xdr:cNvSpPr/>
      </xdr:nvSpPr>
      <xdr:spPr>
        <a:xfrm>
          <a:off x="16268700" y="663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87122</xdr:rowOff>
    </xdr:from>
    <xdr:to>
      <xdr:col>81</xdr:col>
      <xdr:colOff>101600</xdr:colOff>
      <xdr:row>39</xdr:row>
      <xdr:rowOff>17272</xdr:rowOff>
    </xdr:to>
    <xdr:sp macro="" textlink="">
      <xdr:nvSpPr>
        <xdr:cNvPr id="525" name="フローチャート: 判断 524">
          <a:extLst>
            <a:ext uri="{FF2B5EF4-FFF2-40B4-BE49-F238E27FC236}">
              <a16:creationId xmlns:a16="http://schemas.microsoft.com/office/drawing/2014/main" id="{78D5ABF1-FF83-4FBD-881B-7EC9F00F1310}"/>
            </a:ext>
          </a:extLst>
        </xdr:cNvPr>
        <xdr:cNvSpPr/>
      </xdr:nvSpPr>
      <xdr:spPr>
        <a:xfrm>
          <a:off x="15430500" y="6602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68834</xdr:rowOff>
    </xdr:from>
    <xdr:to>
      <xdr:col>76</xdr:col>
      <xdr:colOff>165100</xdr:colOff>
      <xdr:row>38</xdr:row>
      <xdr:rowOff>170434</xdr:rowOff>
    </xdr:to>
    <xdr:sp macro="" textlink="">
      <xdr:nvSpPr>
        <xdr:cNvPr id="526" name="フローチャート: 判断 525">
          <a:extLst>
            <a:ext uri="{FF2B5EF4-FFF2-40B4-BE49-F238E27FC236}">
              <a16:creationId xmlns:a16="http://schemas.microsoft.com/office/drawing/2014/main" id="{02DEAFC8-A043-43ED-AEBD-EE803759B52C}"/>
            </a:ext>
          </a:extLst>
        </xdr:cNvPr>
        <xdr:cNvSpPr/>
      </xdr:nvSpPr>
      <xdr:spPr>
        <a:xfrm>
          <a:off x="14541500" y="6583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82550</xdr:rowOff>
    </xdr:from>
    <xdr:to>
      <xdr:col>72</xdr:col>
      <xdr:colOff>38100</xdr:colOff>
      <xdr:row>39</xdr:row>
      <xdr:rowOff>12700</xdr:rowOff>
    </xdr:to>
    <xdr:sp macro="" textlink="">
      <xdr:nvSpPr>
        <xdr:cNvPr id="527" name="フローチャート: 判断 526">
          <a:extLst>
            <a:ext uri="{FF2B5EF4-FFF2-40B4-BE49-F238E27FC236}">
              <a16:creationId xmlns:a16="http://schemas.microsoft.com/office/drawing/2014/main" id="{D2452BDD-4CC3-41C8-92D8-20D50B5CC963}"/>
            </a:ext>
          </a:extLst>
        </xdr:cNvPr>
        <xdr:cNvSpPr/>
      </xdr:nvSpPr>
      <xdr:spPr>
        <a:xfrm>
          <a:off x="13652500" y="659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80264</xdr:rowOff>
    </xdr:from>
    <xdr:to>
      <xdr:col>67</xdr:col>
      <xdr:colOff>101600</xdr:colOff>
      <xdr:row>39</xdr:row>
      <xdr:rowOff>10414</xdr:rowOff>
    </xdr:to>
    <xdr:sp macro="" textlink="">
      <xdr:nvSpPr>
        <xdr:cNvPr id="528" name="フローチャート: 判断 527">
          <a:extLst>
            <a:ext uri="{FF2B5EF4-FFF2-40B4-BE49-F238E27FC236}">
              <a16:creationId xmlns:a16="http://schemas.microsoft.com/office/drawing/2014/main" id="{CB74BD41-823B-4DB6-89BF-9112D5ED32D6}"/>
            </a:ext>
          </a:extLst>
        </xdr:cNvPr>
        <xdr:cNvSpPr/>
      </xdr:nvSpPr>
      <xdr:spPr>
        <a:xfrm>
          <a:off x="12763500" y="6595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9" name="テキスト ボックス 528">
          <a:extLst>
            <a:ext uri="{FF2B5EF4-FFF2-40B4-BE49-F238E27FC236}">
              <a16:creationId xmlns:a16="http://schemas.microsoft.com/office/drawing/2014/main" id="{E7DE2261-665A-47ED-B8C8-0EFE0A46A47F}"/>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0" name="テキスト ボックス 529">
          <a:extLst>
            <a:ext uri="{FF2B5EF4-FFF2-40B4-BE49-F238E27FC236}">
              <a16:creationId xmlns:a16="http://schemas.microsoft.com/office/drawing/2014/main" id="{C7FAB5BD-147D-41A1-8B8D-EF17944F455A}"/>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1" name="テキスト ボックス 530">
          <a:extLst>
            <a:ext uri="{FF2B5EF4-FFF2-40B4-BE49-F238E27FC236}">
              <a16:creationId xmlns:a16="http://schemas.microsoft.com/office/drawing/2014/main" id="{0B3C4FCB-AD20-4CA7-B070-194985E3E4F6}"/>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2" name="テキスト ボックス 531">
          <a:extLst>
            <a:ext uri="{FF2B5EF4-FFF2-40B4-BE49-F238E27FC236}">
              <a16:creationId xmlns:a16="http://schemas.microsoft.com/office/drawing/2014/main" id="{D6E2F550-86C3-413D-8DEB-3E352C09D6F4}"/>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3" name="テキスト ボックス 532">
          <a:extLst>
            <a:ext uri="{FF2B5EF4-FFF2-40B4-BE49-F238E27FC236}">
              <a16:creationId xmlns:a16="http://schemas.microsoft.com/office/drawing/2014/main" id="{07411A60-72AA-4505-A633-7EB39E4B532C}"/>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45974</xdr:rowOff>
    </xdr:from>
    <xdr:to>
      <xdr:col>85</xdr:col>
      <xdr:colOff>177800</xdr:colOff>
      <xdr:row>35</xdr:row>
      <xdr:rowOff>147574</xdr:rowOff>
    </xdr:to>
    <xdr:sp macro="" textlink="">
      <xdr:nvSpPr>
        <xdr:cNvPr id="534" name="楕円 533">
          <a:extLst>
            <a:ext uri="{FF2B5EF4-FFF2-40B4-BE49-F238E27FC236}">
              <a16:creationId xmlns:a16="http://schemas.microsoft.com/office/drawing/2014/main" id="{DC987FDE-A05D-4FC7-AD4C-B18D7B348B4D}"/>
            </a:ext>
          </a:extLst>
        </xdr:cNvPr>
        <xdr:cNvSpPr/>
      </xdr:nvSpPr>
      <xdr:spPr>
        <a:xfrm>
          <a:off x="16268700" y="6046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163593</xdr:rowOff>
    </xdr:from>
    <xdr:ext cx="405111" cy="259045"/>
    <xdr:sp macro="" textlink="">
      <xdr:nvSpPr>
        <xdr:cNvPr id="535" name="【認定こども園・幼稚園・保育所】&#10;有形固定資産減価償却率該当値テキスト">
          <a:extLst>
            <a:ext uri="{FF2B5EF4-FFF2-40B4-BE49-F238E27FC236}">
              <a16:creationId xmlns:a16="http://schemas.microsoft.com/office/drawing/2014/main" id="{454FCCF2-CB56-4583-876B-4175DAD182E5}"/>
            </a:ext>
          </a:extLst>
        </xdr:cNvPr>
        <xdr:cNvSpPr txBox="1"/>
      </xdr:nvSpPr>
      <xdr:spPr>
        <a:xfrm>
          <a:off x="16357600" y="59928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48260</xdr:rowOff>
    </xdr:from>
    <xdr:to>
      <xdr:col>81</xdr:col>
      <xdr:colOff>101600</xdr:colOff>
      <xdr:row>35</xdr:row>
      <xdr:rowOff>149860</xdr:rowOff>
    </xdr:to>
    <xdr:sp macro="" textlink="">
      <xdr:nvSpPr>
        <xdr:cNvPr id="536" name="楕円 535">
          <a:extLst>
            <a:ext uri="{FF2B5EF4-FFF2-40B4-BE49-F238E27FC236}">
              <a16:creationId xmlns:a16="http://schemas.microsoft.com/office/drawing/2014/main" id="{E2F0874B-74A6-4392-B45E-5BE651A85F0C}"/>
            </a:ext>
          </a:extLst>
        </xdr:cNvPr>
        <xdr:cNvSpPr/>
      </xdr:nvSpPr>
      <xdr:spPr>
        <a:xfrm>
          <a:off x="15430500" y="6049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96774</xdr:rowOff>
    </xdr:from>
    <xdr:to>
      <xdr:col>85</xdr:col>
      <xdr:colOff>127000</xdr:colOff>
      <xdr:row>35</xdr:row>
      <xdr:rowOff>99060</xdr:rowOff>
    </xdr:to>
    <xdr:cxnSp macro="">
      <xdr:nvCxnSpPr>
        <xdr:cNvPr id="537" name="直線コネクタ 536">
          <a:extLst>
            <a:ext uri="{FF2B5EF4-FFF2-40B4-BE49-F238E27FC236}">
              <a16:creationId xmlns:a16="http://schemas.microsoft.com/office/drawing/2014/main" id="{1D6DC89D-2FAC-46E0-81B4-8BC113E0865C}"/>
            </a:ext>
          </a:extLst>
        </xdr:cNvPr>
        <xdr:cNvCxnSpPr/>
      </xdr:nvCxnSpPr>
      <xdr:spPr>
        <a:xfrm flipV="1">
          <a:off x="15481300" y="6097524"/>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254</xdr:rowOff>
    </xdr:from>
    <xdr:to>
      <xdr:col>76</xdr:col>
      <xdr:colOff>165100</xdr:colOff>
      <xdr:row>35</xdr:row>
      <xdr:rowOff>101854</xdr:rowOff>
    </xdr:to>
    <xdr:sp macro="" textlink="">
      <xdr:nvSpPr>
        <xdr:cNvPr id="538" name="楕円 537">
          <a:extLst>
            <a:ext uri="{FF2B5EF4-FFF2-40B4-BE49-F238E27FC236}">
              <a16:creationId xmlns:a16="http://schemas.microsoft.com/office/drawing/2014/main" id="{CDEC1CAC-1CD4-4EB7-8A0D-3D23220DB0BC}"/>
            </a:ext>
          </a:extLst>
        </xdr:cNvPr>
        <xdr:cNvSpPr/>
      </xdr:nvSpPr>
      <xdr:spPr>
        <a:xfrm>
          <a:off x="14541500" y="6001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51054</xdr:rowOff>
    </xdr:from>
    <xdr:to>
      <xdr:col>81</xdr:col>
      <xdr:colOff>50800</xdr:colOff>
      <xdr:row>35</xdr:row>
      <xdr:rowOff>99060</xdr:rowOff>
    </xdr:to>
    <xdr:cxnSp macro="">
      <xdr:nvCxnSpPr>
        <xdr:cNvPr id="539" name="直線コネクタ 538">
          <a:extLst>
            <a:ext uri="{FF2B5EF4-FFF2-40B4-BE49-F238E27FC236}">
              <a16:creationId xmlns:a16="http://schemas.microsoft.com/office/drawing/2014/main" id="{33357508-8BD5-4C3D-995E-1294B4B76270}"/>
            </a:ext>
          </a:extLst>
        </xdr:cNvPr>
        <xdr:cNvCxnSpPr/>
      </xdr:nvCxnSpPr>
      <xdr:spPr>
        <a:xfrm>
          <a:off x="14592300" y="6051804"/>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167132</xdr:rowOff>
    </xdr:from>
    <xdr:to>
      <xdr:col>72</xdr:col>
      <xdr:colOff>38100</xdr:colOff>
      <xdr:row>35</xdr:row>
      <xdr:rowOff>97282</xdr:rowOff>
    </xdr:to>
    <xdr:sp macro="" textlink="">
      <xdr:nvSpPr>
        <xdr:cNvPr id="540" name="楕円 539">
          <a:extLst>
            <a:ext uri="{FF2B5EF4-FFF2-40B4-BE49-F238E27FC236}">
              <a16:creationId xmlns:a16="http://schemas.microsoft.com/office/drawing/2014/main" id="{93158F5E-E3CE-45A7-8985-D998A21B0D35}"/>
            </a:ext>
          </a:extLst>
        </xdr:cNvPr>
        <xdr:cNvSpPr/>
      </xdr:nvSpPr>
      <xdr:spPr>
        <a:xfrm>
          <a:off x="13652500" y="5996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46482</xdr:rowOff>
    </xdr:from>
    <xdr:to>
      <xdr:col>76</xdr:col>
      <xdr:colOff>114300</xdr:colOff>
      <xdr:row>35</xdr:row>
      <xdr:rowOff>51054</xdr:rowOff>
    </xdr:to>
    <xdr:cxnSp macro="">
      <xdr:nvCxnSpPr>
        <xdr:cNvPr id="541" name="直線コネクタ 540">
          <a:extLst>
            <a:ext uri="{FF2B5EF4-FFF2-40B4-BE49-F238E27FC236}">
              <a16:creationId xmlns:a16="http://schemas.microsoft.com/office/drawing/2014/main" id="{EBD0941B-312F-43A1-9B95-213DCE5AEF75}"/>
            </a:ext>
          </a:extLst>
        </xdr:cNvPr>
        <xdr:cNvCxnSpPr/>
      </xdr:nvCxnSpPr>
      <xdr:spPr>
        <a:xfrm>
          <a:off x="13703300" y="604723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34</xdr:row>
      <xdr:rowOff>164846</xdr:rowOff>
    </xdr:from>
    <xdr:to>
      <xdr:col>67</xdr:col>
      <xdr:colOff>101600</xdr:colOff>
      <xdr:row>35</xdr:row>
      <xdr:rowOff>94996</xdr:rowOff>
    </xdr:to>
    <xdr:sp macro="" textlink="">
      <xdr:nvSpPr>
        <xdr:cNvPr id="542" name="楕円 541">
          <a:extLst>
            <a:ext uri="{FF2B5EF4-FFF2-40B4-BE49-F238E27FC236}">
              <a16:creationId xmlns:a16="http://schemas.microsoft.com/office/drawing/2014/main" id="{E5B40C48-9EBC-45CC-90C5-7B296DE8082B}"/>
            </a:ext>
          </a:extLst>
        </xdr:cNvPr>
        <xdr:cNvSpPr/>
      </xdr:nvSpPr>
      <xdr:spPr>
        <a:xfrm>
          <a:off x="12763500" y="5994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35</xdr:row>
      <xdr:rowOff>44196</xdr:rowOff>
    </xdr:from>
    <xdr:to>
      <xdr:col>71</xdr:col>
      <xdr:colOff>177800</xdr:colOff>
      <xdr:row>35</xdr:row>
      <xdr:rowOff>46482</xdr:rowOff>
    </xdr:to>
    <xdr:cxnSp macro="">
      <xdr:nvCxnSpPr>
        <xdr:cNvPr id="543" name="直線コネクタ 542">
          <a:extLst>
            <a:ext uri="{FF2B5EF4-FFF2-40B4-BE49-F238E27FC236}">
              <a16:creationId xmlns:a16="http://schemas.microsoft.com/office/drawing/2014/main" id="{F91BB007-EBB9-4165-B7CC-E7DC825E3799}"/>
            </a:ext>
          </a:extLst>
        </xdr:cNvPr>
        <xdr:cNvCxnSpPr/>
      </xdr:nvCxnSpPr>
      <xdr:spPr>
        <a:xfrm>
          <a:off x="12814300" y="6044946"/>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8399</xdr:rowOff>
    </xdr:from>
    <xdr:ext cx="405111" cy="259045"/>
    <xdr:sp macro="" textlink="">
      <xdr:nvSpPr>
        <xdr:cNvPr id="544" name="n_1aveValue【認定こども園・幼稚園・保育所】&#10;有形固定資産減価償却率">
          <a:extLst>
            <a:ext uri="{FF2B5EF4-FFF2-40B4-BE49-F238E27FC236}">
              <a16:creationId xmlns:a16="http://schemas.microsoft.com/office/drawing/2014/main" id="{D0225C8C-F327-4709-A629-52157D13D5E6}"/>
            </a:ext>
          </a:extLst>
        </xdr:cNvPr>
        <xdr:cNvSpPr txBox="1"/>
      </xdr:nvSpPr>
      <xdr:spPr>
        <a:xfrm>
          <a:off x="15266044" y="66949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161561</xdr:rowOff>
    </xdr:from>
    <xdr:ext cx="405111" cy="259045"/>
    <xdr:sp macro="" textlink="">
      <xdr:nvSpPr>
        <xdr:cNvPr id="545" name="n_2aveValue【認定こども園・幼稚園・保育所】&#10;有形固定資産減価償却率">
          <a:extLst>
            <a:ext uri="{FF2B5EF4-FFF2-40B4-BE49-F238E27FC236}">
              <a16:creationId xmlns:a16="http://schemas.microsoft.com/office/drawing/2014/main" id="{494618EF-183F-42A1-B71E-86B3F4236F8C}"/>
            </a:ext>
          </a:extLst>
        </xdr:cNvPr>
        <xdr:cNvSpPr txBox="1"/>
      </xdr:nvSpPr>
      <xdr:spPr>
        <a:xfrm>
          <a:off x="14389744" y="6676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3827</xdr:rowOff>
    </xdr:from>
    <xdr:ext cx="405111" cy="259045"/>
    <xdr:sp macro="" textlink="">
      <xdr:nvSpPr>
        <xdr:cNvPr id="546" name="n_3aveValue【認定こども園・幼稚園・保育所】&#10;有形固定資産減価償却率">
          <a:extLst>
            <a:ext uri="{FF2B5EF4-FFF2-40B4-BE49-F238E27FC236}">
              <a16:creationId xmlns:a16="http://schemas.microsoft.com/office/drawing/2014/main" id="{7D3A2AF5-66F7-4F85-AF23-AF6886206176}"/>
            </a:ext>
          </a:extLst>
        </xdr:cNvPr>
        <xdr:cNvSpPr txBox="1"/>
      </xdr:nvSpPr>
      <xdr:spPr>
        <a:xfrm>
          <a:off x="13500744" y="669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1541</xdr:rowOff>
    </xdr:from>
    <xdr:ext cx="405111" cy="259045"/>
    <xdr:sp macro="" textlink="">
      <xdr:nvSpPr>
        <xdr:cNvPr id="547" name="n_4aveValue【認定こども園・幼稚園・保育所】&#10;有形固定資産減価償却率">
          <a:extLst>
            <a:ext uri="{FF2B5EF4-FFF2-40B4-BE49-F238E27FC236}">
              <a16:creationId xmlns:a16="http://schemas.microsoft.com/office/drawing/2014/main" id="{549CFE42-1F2F-435F-80A0-B93D34FFBF2B}"/>
            </a:ext>
          </a:extLst>
        </xdr:cNvPr>
        <xdr:cNvSpPr txBox="1"/>
      </xdr:nvSpPr>
      <xdr:spPr>
        <a:xfrm>
          <a:off x="12611744" y="6688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166387</xdr:rowOff>
    </xdr:from>
    <xdr:ext cx="405111" cy="259045"/>
    <xdr:sp macro="" textlink="">
      <xdr:nvSpPr>
        <xdr:cNvPr id="548" name="n_1mainValue【認定こども園・幼稚園・保育所】&#10;有形固定資産減価償却率">
          <a:extLst>
            <a:ext uri="{FF2B5EF4-FFF2-40B4-BE49-F238E27FC236}">
              <a16:creationId xmlns:a16="http://schemas.microsoft.com/office/drawing/2014/main" id="{AB109F02-2680-4045-A5E3-F6068DB42137}"/>
            </a:ext>
          </a:extLst>
        </xdr:cNvPr>
        <xdr:cNvSpPr txBox="1"/>
      </xdr:nvSpPr>
      <xdr:spPr>
        <a:xfrm>
          <a:off x="15266044" y="5824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118381</xdr:rowOff>
    </xdr:from>
    <xdr:ext cx="405111" cy="259045"/>
    <xdr:sp macro="" textlink="">
      <xdr:nvSpPr>
        <xdr:cNvPr id="549" name="n_2mainValue【認定こども園・幼稚園・保育所】&#10;有形固定資産減価償却率">
          <a:extLst>
            <a:ext uri="{FF2B5EF4-FFF2-40B4-BE49-F238E27FC236}">
              <a16:creationId xmlns:a16="http://schemas.microsoft.com/office/drawing/2014/main" id="{2056EC26-A1F3-433D-AD25-EEADD7A35FCF}"/>
            </a:ext>
          </a:extLst>
        </xdr:cNvPr>
        <xdr:cNvSpPr txBox="1"/>
      </xdr:nvSpPr>
      <xdr:spPr>
        <a:xfrm>
          <a:off x="14389744" y="5776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113809</xdr:rowOff>
    </xdr:from>
    <xdr:ext cx="405111" cy="259045"/>
    <xdr:sp macro="" textlink="">
      <xdr:nvSpPr>
        <xdr:cNvPr id="550" name="n_3mainValue【認定こども園・幼稚園・保育所】&#10;有形固定資産減価償却率">
          <a:extLst>
            <a:ext uri="{FF2B5EF4-FFF2-40B4-BE49-F238E27FC236}">
              <a16:creationId xmlns:a16="http://schemas.microsoft.com/office/drawing/2014/main" id="{4DA376FC-14D1-4B04-8642-F44C400C48BF}"/>
            </a:ext>
          </a:extLst>
        </xdr:cNvPr>
        <xdr:cNvSpPr txBox="1"/>
      </xdr:nvSpPr>
      <xdr:spPr>
        <a:xfrm>
          <a:off x="13500744" y="57716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111523</xdr:rowOff>
    </xdr:from>
    <xdr:ext cx="405111" cy="259045"/>
    <xdr:sp macro="" textlink="">
      <xdr:nvSpPr>
        <xdr:cNvPr id="551" name="n_4mainValue【認定こども園・幼稚園・保育所】&#10;有形固定資産減価償却率">
          <a:extLst>
            <a:ext uri="{FF2B5EF4-FFF2-40B4-BE49-F238E27FC236}">
              <a16:creationId xmlns:a16="http://schemas.microsoft.com/office/drawing/2014/main" id="{7CA26F25-84EE-4108-B9D3-95B2BEB9023F}"/>
            </a:ext>
          </a:extLst>
        </xdr:cNvPr>
        <xdr:cNvSpPr txBox="1"/>
      </xdr:nvSpPr>
      <xdr:spPr>
        <a:xfrm>
          <a:off x="12611744" y="57693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2" name="正方形/長方形 551">
          <a:extLst>
            <a:ext uri="{FF2B5EF4-FFF2-40B4-BE49-F238E27FC236}">
              <a16:creationId xmlns:a16="http://schemas.microsoft.com/office/drawing/2014/main" id="{AB49E81D-5DE0-4623-B616-77F54419A11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3" name="正方形/長方形 552">
          <a:extLst>
            <a:ext uri="{FF2B5EF4-FFF2-40B4-BE49-F238E27FC236}">
              <a16:creationId xmlns:a16="http://schemas.microsoft.com/office/drawing/2014/main" id="{813558DD-B640-498B-BCCF-4141BB178389}"/>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4" name="正方形/長方形 553">
          <a:extLst>
            <a:ext uri="{FF2B5EF4-FFF2-40B4-BE49-F238E27FC236}">
              <a16:creationId xmlns:a16="http://schemas.microsoft.com/office/drawing/2014/main" id="{B8087CDD-9467-4F26-98B6-427A690952B4}"/>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5" name="正方形/長方形 554">
          <a:extLst>
            <a:ext uri="{FF2B5EF4-FFF2-40B4-BE49-F238E27FC236}">
              <a16:creationId xmlns:a16="http://schemas.microsoft.com/office/drawing/2014/main" id="{C22F006E-3D0C-49FA-80AF-82FE556F845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6" name="正方形/長方形 555">
          <a:extLst>
            <a:ext uri="{FF2B5EF4-FFF2-40B4-BE49-F238E27FC236}">
              <a16:creationId xmlns:a16="http://schemas.microsoft.com/office/drawing/2014/main" id="{C7B0744E-55D0-4652-A4A5-BD1DEA8D2C4F}"/>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7" name="正方形/長方形 556">
          <a:extLst>
            <a:ext uri="{FF2B5EF4-FFF2-40B4-BE49-F238E27FC236}">
              <a16:creationId xmlns:a16="http://schemas.microsoft.com/office/drawing/2014/main" id="{D348BBA7-2546-44DF-871C-9133729CF0CF}"/>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8" name="正方形/長方形 557">
          <a:extLst>
            <a:ext uri="{FF2B5EF4-FFF2-40B4-BE49-F238E27FC236}">
              <a16:creationId xmlns:a16="http://schemas.microsoft.com/office/drawing/2014/main" id="{E46532B1-5FD9-4DD0-8875-64ED32F485DD}"/>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9" name="正方形/長方形 558">
          <a:extLst>
            <a:ext uri="{FF2B5EF4-FFF2-40B4-BE49-F238E27FC236}">
              <a16:creationId xmlns:a16="http://schemas.microsoft.com/office/drawing/2014/main" id="{63F9A254-3D75-403C-B308-0BD926950DFA}"/>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0" name="テキスト ボックス 559">
          <a:extLst>
            <a:ext uri="{FF2B5EF4-FFF2-40B4-BE49-F238E27FC236}">
              <a16:creationId xmlns:a16="http://schemas.microsoft.com/office/drawing/2014/main" id="{19435CFC-5340-41D4-BAB5-95E6DD54DC43}"/>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1" name="直線コネクタ 560">
          <a:extLst>
            <a:ext uri="{FF2B5EF4-FFF2-40B4-BE49-F238E27FC236}">
              <a16:creationId xmlns:a16="http://schemas.microsoft.com/office/drawing/2014/main" id="{1F0DE200-675B-47E5-A9CC-F532B93F0C34}"/>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62" name="直線コネクタ 561">
          <a:extLst>
            <a:ext uri="{FF2B5EF4-FFF2-40B4-BE49-F238E27FC236}">
              <a16:creationId xmlns:a16="http://schemas.microsoft.com/office/drawing/2014/main" id="{B210B6F1-0546-4E81-9869-DD8A1A26652C}"/>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563" name="テキスト ボックス 562">
          <a:extLst>
            <a:ext uri="{FF2B5EF4-FFF2-40B4-BE49-F238E27FC236}">
              <a16:creationId xmlns:a16="http://schemas.microsoft.com/office/drawing/2014/main" id="{0D779DFF-A049-43B2-BF02-65C91945AEF6}"/>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64" name="直線コネクタ 563">
          <a:extLst>
            <a:ext uri="{FF2B5EF4-FFF2-40B4-BE49-F238E27FC236}">
              <a16:creationId xmlns:a16="http://schemas.microsoft.com/office/drawing/2014/main" id="{0D591489-4080-4F25-8274-D8B8BE643A6B}"/>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565" name="テキスト ボックス 564">
          <a:extLst>
            <a:ext uri="{FF2B5EF4-FFF2-40B4-BE49-F238E27FC236}">
              <a16:creationId xmlns:a16="http://schemas.microsoft.com/office/drawing/2014/main" id="{C8DBC80F-969F-4647-92CB-54C35D48293C}"/>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66" name="直線コネクタ 565">
          <a:extLst>
            <a:ext uri="{FF2B5EF4-FFF2-40B4-BE49-F238E27FC236}">
              <a16:creationId xmlns:a16="http://schemas.microsoft.com/office/drawing/2014/main" id="{FF53F128-24FB-466A-B82D-5F65F1CDD187}"/>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567" name="テキスト ボックス 566">
          <a:extLst>
            <a:ext uri="{FF2B5EF4-FFF2-40B4-BE49-F238E27FC236}">
              <a16:creationId xmlns:a16="http://schemas.microsoft.com/office/drawing/2014/main" id="{4210A3B0-0931-4991-A65D-D31A7EAF2ADF}"/>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68" name="直線コネクタ 567">
          <a:extLst>
            <a:ext uri="{FF2B5EF4-FFF2-40B4-BE49-F238E27FC236}">
              <a16:creationId xmlns:a16="http://schemas.microsoft.com/office/drawing/2014/main" id="{FB964EA2-8780-468C-B00D-3B5C74755A8E}"/>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569" name="テキスト ボックス 568">
          <a:extLst>
            <a:ext uri="{FF2B5EF4-FFF2-40B4-BE49-F238E27FC236}">
              <a16:creationId xmlns:a16="http://schemas.microsoft.com/office/drawing/2014/main" id="{6C9347DD-82CA-44C4-B8AB-8B4CC5F71692}"/>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70" name="直線コネクタ 569">
          <a:extLst>
            <a:ext uri="{FF2B5EF4-FFF2-40B4-BE49-F238E27FC236}">
              <a16:creationId xmlns:a16="http://schemas.microsoft.com/office/drawing/2014/main" id="{82FA41B3-5569-446F-BCA3-E903EF250A16}"/>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571" name="テキスト ボックス 570">
          <a:extLst>
            <a:ext uri="{FF2B5EF4-FFF2-40B4-BE49-F238E27FC236}">
              <a16:creationId xmlns:a16="http://schemas.microsoft.com/office/drawing/2014/main" id="{18C8D2CA-32CD-4A77-B556-450CB484DC8C}"/>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2" name="直線コネクタ 571">
          <a:extLst>
            <a:ext uri="{FF2B5EF4-FFF2-40B4-BE49-F238E27FC236}">
              <a16:creationId xmlns:a16="http://schemas.microsoft.com/office/drawing/2014/main" id="{3CD4EF15-4B03-4A1D-A65A-3A286B208486}"/>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73" name="テキスト ボックス 572">
          <a:extLst>
            <a:ext uri="{FF2B5EF4-FFF2-40B4-BE49-F238E27FC236}">
              <a16:creationId xmlns:a16="http://schemas.microsoft.com/office/drawing/2014/main" id="{166B1027-700E-4472-8910-AF8A7D181159}"/>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4" name="【認定こども園・幼稚園・保育所】&#10;一人当たり面積グラフ枠">
          <a:extLst>
            <a:ext uri="{FF2B5EF4-FFF2-40B4-BE49-F238E27FC236}">
              <a16:creationId xmlns:a16="http://schemas.microsoft.com/office/drawing/2014/main" id="{D350889C-0FA7-47AD-A4F0-47FDFBABDAEC}"/>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110490</xdr:rowOff>
    </xdr:from>
    <xdr:to>
      <xdr:col>116</xdr:col>
      <xdr:colOff>62864</xdr:colOff>
      <xdr:row>42</xdr:row>
      <xdr:rowOff>0</xdr:rowOff>
    </xdr:to>
    <xdr:cxnSp macro="">
      <xdr:nvCxnSpPr>
        <xdr:cNvPr id="575" name="直線コネクタ 574">
          <a:extLst>
            <a:ext uri="{FF2B5EF4-FFF2-40B4-BE49-F238E27FC236}">
              <a16:creationId xmlns:a16="http://schemas.microsoft.com/office/drawing/2014/main" id="{199F217C-55B8-4628-8243-EC5B1442F94B}"/>
            </a:ext>
          </a:extLst>
        </xdr:cNvPr>
        <xdr:cNvCxnSpPr/>
      </xdr:nvCxnSpPr>
      <xdr:spPr>
        <a:xfrm flipV="1">
          <a:off x="22160864" y="5768340"/>
          <a:ext cx="0" cy="1432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3827</xdr:rowOff>
    </xdr:from>
    <xdr:ext cx="469744" cy="259045"/>
    <xdr:sp macro="" textlink="">
      <xdr:nvSpPr>
        <xdr:cNvPr id="576" name="【認定こども園・幼稚園・保育所】&#10;一人当たり面積最小値テキスト">
          <a:extLst>
            <a:ext uri="{FF2B5EF4-FFF2-40B4-BE49-F238E27FC236}">
              <a16:creationId xmlns:a16="http://schemas.microsoft.com/office/drawing/2014/main" id="{344FFF14-CC19-44A3-A19F-F94BB75367F5}"/>
            </a:ext>
          </a:extLst>
        </xdr:cNvPr>
        <xdr:cNvSpPr txBox="1"/>
      </xdr:nvSpPr>
      <xdr:spPr>
        <a:xfrm>
          <a:off x="22199600" y="720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0</xdr:rowOff>
    </xdr:from>
    <xdr:to>
      <xdr:col>116</xdr:col>
      <xdr:colOff>152400</xdr:colOff>
      <xdr:row>42</xdr:row>
      <xdr:rowOff>0</xdr:rowOff>
    </xdr:to>
    <xdr:cxnSp macro="">
      <xdr:nvCxnSpPr>
        <xdr:cNvPr id="577" name="直線コネクタ 576">
          <a:extLst>
            <a:ext uri="{FF2B5EF4-FFF2-40B4-BE49-F238E27FC236}">
              <a16:creationId xmlns:a16="http://schemas.microsoft.com/office/drawing/2014/main" id="{513E1FE4-E978-4F2B-97DA-484EA95B6B88}"/>
            </a:ext>
          </a:extLst>
        </xdr:cNvPr>
        <xdr:cNvCxnSpPr/>
      </xdr:nvCxnSpPr>
      <xdr:spPr>
        <a:xfrm>
          <a:off x="22072600" y="720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57167</xdr:rowOff>
    </xdr:from>
    <xdr:ext cx="469744" cy="259045"/>
    <xdr:sp macro="" textlink="">
      <xdr:nvSpPr>
        <xdr:cNvPr id="578" name="【認定こども園・幼稚園・保育所】&#10;一人当たり面積最大値テキスト">
          <a:extLst>
            <a:ext uri="{FF2B5EF4-FFF2-40B4-BE49-F238E27FC236}">
              <a16:creationId xmlns:a16="http://schemas.microsoft.com/office/drawing/2014/main" id="{EC1E6D49-1053-4E3D-9D92-AE229F19EEFB}"/>
            </a:ext>
          </a:extLst>
        </xdr:cNvPr>
        <xdr:cNvSpPr txBox="1"/>
      </xdr:nvSpPr>
      <xdr:spPr>
        <a:xfrm>
          <a:off x="22199600" y="5543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110490</xdr:rowOff>
    </xdr:from>
    <xdr:to>
      <xdr:col>116</xdr:col>
      <xdr:colOff>152400</xdr:colOff>
      <xdr:row>33</xdr:row>
      <xdr:rowOff>110490</xdr:rowOff>
    </xdr:to>
    <xdr:cxnSp macro="">
      <xdr:nvCxnSpPr>
        <xdr:cNvPr id="579" name="直線コネクタ 578">
          <a:extLst>
            <a:ext uri="{FF2B5EF4-FFF2-40B4-BE49-F238E27FC236}">
              <a16:creationId xmlns:a16="http://schemas.microsoft.com/office/drawing/2014/main" id="{F0222486-98B9-4500-BBB1-BCBF0669A22B}"/>
            </a:ext>
          </a:extLst>
        </xdr:cNvPr>
        <xdr:cNvCxnSpPr/>
      </xdr:nvCxnSpPr>
      <xdr:spPr>
        <a:xfrm>
          <a:off x="22072600" y="576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125747</xdr:rowOff>
    </xdr:from>
    <xdr:ext cx="469744" cy="259045"/>
    <xdr:sp macro="" textlink="">
      <xdr:nvSpPr>
        <xdr:cNvPr id="580" name="【認定こども園・幼稚園・保育所】&#10;一人当たり面積平均値テキスト">
          <a:extLst>
            <a:ext uri="{FF2B5EF4-FFF2-40B4-BE49-F238E27FC236}">
              <a16:creationId xmlns:a16="http://schemas.microsoft.com/office/drawing/2014/main" id="{D42F863B-C4BB-43A3-81E6-A85DB9DBC82A}"/>
            </a:ext>
          </a:extLst>
        </xdr:cNvPr>
        <xdr:cNvSpPr txBox="1"/>
      </xdr:nvSpPr>
      <xdr:spPr>
        <a:xfrm>
          <a:off x="22199600" y="66408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147320</xdr:rowOff>
    </xdr:from>
    <xdr:to>
      <xdr:col>116</xdr:col>
      <xdr:colOff>114300</xdr:colOff>
      <xdr:row>39</xdr:row>
      <xdr:rowOff>77470</xdr:rowOff>
    </xdr:to>
    <xdr:sp macro="" textlink="">
      <xdr:nvSpPr>
        <xdr:cNvPr id="581" name="フローチャート: 判断 580">
          <a:extLst>
            <a:ext uri="{FF2B5EF4-FFF2-40B4-BE49-F238E27FC236}">
              <a16:creationId xmlns:a16="http://schemas.microsoft.com/office/drawing/2014/main" id="{79A987AD-093F-4213-890B-B27FFAD3C0F9}"/>
            </a:ext>
          </a:extLst>
        </xdr:cNvPr>
        <xdr:cNvSpPr/>
      </xdr:nvSpPr>
      <xdr:spPr>
        <a:xfrm>
          <a:off x="22110700" y="666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162560</xdr:rowOff>
    </xdr:from>
    <xdr:to>
      <xdr:col>112</xdr:col>
      <xdr:colOff>38100</xdr:colOff>
      <xdr:row>39</xdr:row>
      <xdr:rowOff>92710</xdr:rowOff>
    </xdr:to>
    <xdr:sp macro="" textlink="">
      <xdr:nvSpPr>
        <xdr:cNvPr id="582" name="フローチャート: 判断 581">
          <a:extLst>
            <a:ext uri="{FF2B5EF4-FFF2-40B4-BE49-F238E27FC236}">
              <a16:creationId xmlns:a16="http://schemas.microsoft.com/office/drawing/2014/main" id="{7E25B1DD-982F-4DD5-9ED4-151D9C11C3C4}"/>
            </a:ext>
          </a:extLst>
        </xdr:cNvPr>
        <xdr:cNvSpPr/>
      </xdr:nvSpPr>
      <xdr:spPr>
        <a:xfrm>
          <a:off x="212725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154940</xdr:rowOff>
    </xdr:from>
    <xdr:to>
      <xdr:col>107</xdr:col>
      <xdr:colOff>101600</xdr:colOff>
      <xdr:row>39</xdr:row>
      <xdr:rowOff>85090</xdr:rowOff>
    </xdr:to>
    <xdr:sp macro="" textlink="">
      <xdr:nvSpPr>
        <xdr:cNvPr id="583" name="フローチャート: 判断 582">
          <a:extLst>
            <a:ext uri="{FF2B5EF4-FFF2-40B4-BE49-F238E27FC236}">
              <a16:creationId xmlns:a16="http://schemas.microsoft.com/office/drawing/2014/main" id="{FA857C39-2A15-449E-90F2-C042F7C970E1}"/>
            </a:ext>
          </a:extLst>
        </xdr:cNvPr>
        <xdr:cNvSpPr/>
      </xdr:nvSpPr>
      <xdr:spPr>
        <a:xfrm>
          <a:off x="20383500" y="6670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154940</xdr:rowOff>
    </xdr:from>
    <xdr:to>
      <xdr:col>102</xdr:col>
      <xdr:colOff>165100</xdr:colOff>
      <xdr:row>39</xdr:row>
      <xdr:rowOff>85090</xdr:rowOff>
    </xdr:to>
    <xdr:sp macro="" textlink="">
      <xdr:nvSpPr>
        <xdr:cNvPr id="584" name="フローチャート: 判断 583">
          <a:extLst>
            <a:ext uri="{FF2B5EF4-FFF2-40B4-BE49-F238E27FC236}">
              <a16:creationId xmlns:a16="http://schemas.microsoft.com/office/drawing/2014/main" id="{F1B3B35E-1DE2-4AB7-8F7A-E7FA11ADE47C}"/>
            </a:ext>
          </a:extLst>
        </xdr:cNvPr>
        <xdr:cNvSpPr/>
      </xdr:nvSpPr>
      <xdr:spPr>
        <a:xfrm>
          <a:off x="19494500" y="6670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93980</xdr:rowOff>
    </xdr:from>
    <xdr:to>
      <xdr:col>98</xdr:col>
      <xdr:colOff>38100</xdr:colOff>
      <xdr:row>39</xdr:row>
      <xdr:rowOff>24130</xdr:rowOff>
    </xdr:to>
    <xdr:sp macro="" textlink="">
      <xdr:nvSpPr>
        <xdr:cNvPr id="585" name="フローチャート: 判断 584">
          <a:extLst>
            <a:ext uri="{FF2B5EF4-FFF2-40B4-BE49-F238E27FC236}">
              <a16:creationId xmlns:a16="http://schemas.microsoft.com/office/drawing/2014/main" id="{11B6DF0E-7E90-4A0F-9793-F121AC7077F2}"/>
            </a:ext>
          </a:extLst>
        </xdr:cNvPr>
        <xdr:cNvSpPr/>
      </xdr:nvSpPr>
      <xdr:spPr>
        <a:xfrm>
          <a:off x="18605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6" name="テキスト ボックス 585">
          <a:extLst>
            <a:ext uri="{FF2B5EF4-FFF2-40B4-BE49-F238E27FC236}">
              <a16:creationId xmlns:a16="http://schemas.microsoft.com/office/drawing/2014/main" id="{15D4EA73-86B7-459E-83E7-111EFA2639D2}"/>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7" name="テキスト ボックス 586">
          <a:extLst>
            <a:ext uri="{FF2B5EF4-FFF2-40B4-BE49-F238E27FC236}">
              <a16:creationId xmlns:a16="http://schemas.microsoft.com/office/drawing/2014/main" id="{0FF1286C-E590-424D-8C75-92D219C9686E}"/>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8" name="テキスト ボックス 587">
          <a:extLst>
            <a:ext uri="{FF2B5EF4-FFF2-40B4-BE49-F238E27FC236}">
              <a16:creationId xmlns:a16="http://schemas.microsoft.com/office/drawing/2014/main" id="{FBB7640E-9E3B-4159-8585-728400F823F6}"/>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9" name="テキスト ボックス 588">
          <a:extLst>
            <a:ext uri="{FF2B5EF4-FFF2-40B4-BE49-F238E27FC236}">
              <a16:creationId xmlns:a16="http://schemas.microsoft.com/office/drawing/2014/main" id="{34112AD1-5040-4FCF-8715-ECE43D6F3562}"/>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0" name="テキスト ボックス 589">
          <a:extLst>
            <a:ext uri="{FF2B5EF4-FFF2-40B4-BE49-F238E27FC236}">
              <a16:creationId xmlns:a16="http://schemas.microsoft.com/office/drawing/2014/main" id="{15A66189-BF10-4F89-8372-D716FB13181A}"/>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44450</xdr:rowOff>
    </xdr:from>
    <xdr:to>
      <xdr:col>116</xdr:col>
      <xdr:colOff>114300</xdr:colOff>
      <xdr:row>37</xdr:row>
      <xdr:rowOff>146050</xdr:rowOff>
    </xdr:to>
    <xdr:sp macro="" textlink="">
      <xdr:nvSpPr>
        <xdr:cNvPr id="591" name="楕円 590">
          <a:extLst>
            <a:ext uri="{FF2B5EF4-FFF2-40B4-BE49-F238E27FC236}">
              <a16:creationId xmlns:a16="http://schemas.microsoft.com/office/drawing/2014/main" id="{362F072D-968E-45E2-B5A7-526FFBE1C908}"/>
            </a:ext>
          </a:extLst>
        </xdr:cNvPr>
        <xdr:cNvSpPr/>
      </xdr:nvSpPr>
      <xdr:spPr>
        <a:xfrm>
          <a:off x="22110700" y="638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67327</xdr:rowOff>
    </xdr:from>
    <xdr:ext cx="469744" cy="259045"/>
    <xdr:sp macro="" textlink="">
      <xdr:nvSpPr>
        <xdr:cNvPr id="592" name="【認定こども園・幼稚園・保育所】&#10;一人当たり面積該当値テキスト">
          <a:extLst>
            <a:ext uri="{FF2B5EF4-FFF2-40B4-BE49-F238E27FC236}">
              <a16:creationId xmlns:a16="http://schemas.microsoft.com/office/drawing/2014/main" id="{B37FB00E-10EC-4A1C-A465-3904F15D5C0F}"/>
            </a:ext>
          </a:extLst>
        </xdr:cNvPr>
        <xdr:cNvSpPr txBox="1"/>
      </xdr:nvSpPr>
      <xdr:spPr>
        <a:xfrm>
          <a:off x="22199600" y="623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74930</xdr:rowOff>
    </xdr:from>
    <xdr:to>
      <xdr:col>112</xdr:col>
      <xdr:colOff>38100</xdr:colOff>
      <xdr:row>38</xdr:row>
      <xdr:rowOff>5080</xdr:rowOff>
    </xdr:to>
    <xdr:sp macro="" textlink="">
      <xdr:nvSpPr>
        <xdr:cNvPr id="593" name="楕円 592">
          <a:extLst>
            <a:ext uri="{FF2B5EF4-FFF2-40B4-BE49-F238E27FC236}">
              <a16:creationId xmlns:a16="http://schemas.microsoft.com/office/drawing/2014/main" id="{8F5DB9C8-DF8A-443B-BE50-529347CC11A9}"/>
            </a:ext>
          </a:extLst>
        </xdr:cNvPr>
        <xdr:cNvSpPr/>
      </xdr:nvSpPr>
      <xdr:spPr>
        <a:xfrm>
          <a:off x="21272500" y="641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95250</xdr:rowOff>
    </xdr:from>
    <xdr:to>
      <xdr:col>116</xdr:col>
      <xdr:colOff>63500</xdr:colOff>
      <xdr:row>37</xdr:row>
      <xdr:rowOff>125730</xdr:rowOff>
    </xdr:to>
    <xdr:cxnSp macro="">
      <xdr:nvCxnSpPr>
        <xdr:cNvPr id="594" name="直線コネクタ 593">
          <a:extLst>
            <a:ext uri="{FF2B5EF4-FFF2-40B4-BE49-F238E27FC236}">
              <a16:creationId xmlns:a16="http://schemas.microsoft.com/office/drawing/2014/main" id="{A57BC98A-9479-4214-B0BA-F41B5B2BB45E}"/>
            </a:ext>
          </a:extLst>
        </xdr:cNvPr>
        <xdr:cNvCxnSpPr/>
      </xdr:nvCxnSpPr>
      <xdr:spPr>
        <a:xfrm flipV="1">
          <a:off x="21323300" y="643890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82550</xdr:rowOff>
    </xdr:from>
    <xdr:to>
      <xdr:col>107</xdr:col>
      <xdr:colOff>101600</xdr:colOff>
      <xdr:row>38</xdr:row>
      <xdr:rowOff>12700</xdr:rowOff>
    </xdr:to>
    <xdr:sp macro="" textlink="">
      <xdr:nvSpPr>
        <xdr:cNvPr id="595" name="楕円 594">
          <a:extLst>
            <a:ext uri="{FF2B5EF4-FFF2-40B4-BE49-F238E27FC236}">
              <a16:creationId xmlns:a16="http://schemas.microsoft.com/office/drawing/2014/main" id="{693BEF41-928E-45B7-BECA-A2B7B5972485}"/>
            </a:ext>
          </a:extLst>
        </xdr:cNvPr>
        <xdr:cNvSpPr/>
      </xdr:nvSpPr>
      <xdr:spPr>
        <a:xfrm>
          <a:off x="203835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125730</xdr:rowOff>
    </xdr:from>
    <xdr:to>
      <xdr:col>111</xdr:col>
      <xdr:colOff>177800</xdr:colOff>
      <xdr:row>37</xdr:row>
      <xdr:rowOff>133350</xdr:rowOff>
    </xdr:to>
    <xdr:cxnSp macro="">
      <xdr:nvCxnSpPr>
        <xdr:cNvPr id="596" name="直線コネクタ 595">
          <a:extLst>
            <a:ext uri="{FF2B5EF4-FFF2-40B4-BE49-F238E27FC236}">
              <a16:creationId xmlns:a16="http://schemas.microsoft.com/office/drawing/2014/main" id="{9D779BA6-AF9A-48FF-A66C-B42976BD5D1F}"/>
            </a:ext>
          </a:extLst>
        </xdr:cNvPr>
        <xdr:cNvCxnSpPr/>
      </xdr:nvCxnSpPr>
      <xdr:spPr>
        <a:xfrm flipV="1">
          <a:off x="20434300" y="64693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82550</xdr:rowOff>
    </xdr:from>
    <xdr:to>
      <xdr:col>102</xdr:col>
      <xdr:colOff>165100</xdr:colOff>
      <xdr:row>38</xdr:row>
      <xdr:rowOff>12700</xdr:rowOff>
    </xdr:to>
    <xdr:sp macro="" textlink="">
      <xdr:nvSpPr>
        <xdr:cNvPr id="597" name="楕円 596">
          <a:extLst>
            <a:ext uri="{FF2B5EF4-FFF2-40B4-BE49-F238E27FC236}">
              <a16:creationId xmlns:a16="http://schemas.microsoft.com/office/drawing/2014/main" id="{EF3EF3C2-0DC6-4550-A7F5-5782B5774C11}"/>
            </a:ext>
          </a:extLst>
        </xdr:cNvPr>
        <xdr:cNvSpPr/>
      </xdr:nvSpPr>
      <xdr:spPr>
        <a:xfrm>
          <a:off x="194945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133350</xdr:rowOff>
    </xdr:from>
    <xdr:to>
      <xdr:col>107</xdr:col>
      <xdr:colOff>50800</xdr:colOff>
      <xdr:row>37</xdr:row>
      <xdr:rowOff>133350</xdr:rowOff>
    </xdr:to>
    <xdr:cxnSp macro="">
      <xdr:nvCxnSpPr>
        <xdr:cNvPr id="598" name="直線コネクタ 597">
          <a:extLst>
            <a:ext uri="{FF2B5EF4-FFF2-40B4-BE49-F238E27FC236}">
              <a16:creationId xmlns:a16="http://schemas.microsoft.com/office/drawing/2014/main" id="{86B7B7B2-7007-4337-9F74-02A23B709F86}"/>
            </a:ext>
          </a:extLst>
        </xdr:cNvPr>
        <xdr:cNvCxnSpPr/>
      </xdr:nvCxnSpPr>
      <xdr:spPr>
        <a:xfrm>
          <a:off x="19545300" y="6477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37</xdr:row>
      <xdr:rowOff>105410</xdr:rowOff>
    </xdr:from>
    <xdr:to>
      <xdr:col>98</xdr:col>
      <xdr:colOff>38100</xdr:colOff>
      <xdr:row>38</xdr:row>
      <xdr:rowOff>35560</xdr:rowOff>
    </xdr:to>
    <xdr:sp macro="" textlink="">
      <xdr:nvSpPr>
        <xdr:cNvPr id="599" name="楕円 598">
          <a:extLst>
            <a:ext uri="{FF2B5EF4-FFF2-40B4-BE49-F238E27FC236}">
              <a16:creationId xmlns:a16="http://schemas.microsoft.com/office/drawing/2014/main" id="{C2D419D2-8283-4E9D-B320-4A70263BC2DD}"/>
            </a:ext>
          </a:extLst>
        </xdr:cNvPr>
        <xdr:cNvSpPr/>
      </xdr:nvSpPr>
      <xdr:spPr>
        <a:xfrm>
          <a:off x="18605500" y="644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37</xdr:row>
      <xdr:rowOff>133350</xdr:rowOff>
    </xdr:from>
    <xdr:to>
      <xdr:col>102</xdr:col>
      <xdr:colOff>114300</xdr:colOff>
      <xdr:row>37</xdr:row>
      <xdr:rowOff>156210</xdr:rowOff>
    </xdr:to>
    <xdr:cxnSp macro="">
      <xdr:nvCxnSpPr>
        <xdr:cNvPr id="600" name="直線コネクタ 599">
          <a:extLst>
            <a:ext uri="{FF2B5EF4-FFF2-40B4-BE49-F238E27FC236}">
              <a16:creationId xmlns:a16="http://schemas.microsoft.com/office/drawing/2014/main" id="{29772F59-DD96-4408-BF3D-8F66EF34C27D}"/>
            </a:ext>
          </a:extLst>
        </xdr:cNvPr>
        <xdr:cNvCxnSpPr/>
      </xdr:nvCxnSpPr>
      <xdr:spPr>
        <a:xfrm flipV="1">
          <a:off x="18656300" y="64770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83837</xdr:rowOff>
    </xdr:from>
    <xdr:ext cx="469744" cy="259045"/>
    <xdr:sp macro="" textlink="">
      <xdr:nvSpPr>
        <xdr:cNvPr id="601" name="n_1aveValue【認定こども園・幼稚園・保育所】&#10;一人当たり面積">
          <a:extLst>
            <a:ext uri="{FF2B5EF4-FFF2-40B4-BE49-F238E27FC236}">
              <a16:creationId xmlns:a16="http://schemas.microsoft.com/office/drawing/2014/main" id="{78B6EDE8-2727-4157-A62C-51DB1073A1F4}"/>
            </a:ext>
          </a:extLst>
        </xdr:cNvPr>
        <xdr:cNvSpPr txBox="1"/>
      </xdr:nvSpPr>
      <xdr:spPr>
        <a:xfrm>
          <a:off x="21075727" y="6770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76217</xdr:rowOff>
    </xdr:from>
    <xdr:ext cx="469744" cy="259045"/>
    <xdr:sp macro="" textlink="">
      <xdr:nvSpPr>
        <xdr:cNvPr id="602" name="n_2aveValue【認定こども園・幼稚園・保育所】&#10;一人当たり面積">
          <a:extLst>
            <a:ext uri="{FF2B5EF4-FFF2-40B4-BE49-F238E27FC236}">
              <a16:creationId xmlns:a16="http://schemas.microsoft.com/office/drawing/2014/main" id="{072D3D5B-29CB-44C7-885C-5C349463C581}"/>
            </a:ext>
          </a:extLst>
        </xdr:cNvPr>
        <xdr:cNvSpPr txBox="1"/>
      </xdr:nvSpPr>
      <xdr:spPr>
        <a:xfrm>
          <a:off x="20199427" y="6762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76217</xdr:rowOff>
    </xdr:from>
    <xdr:ext cx="469744" cy="259045"/>
    <xdr:sp macro="" textlink="">
      <xdr:nvSpPr>
        <xdr:cNvPr id="603" name="n_3aveValue【認定こども園・幼稚園・保育所】&#10;一人当たり面積">
          <a:extLst>
            <a:ext uri="{FF2B5EF4-FFF2-40B4-BE49-F238E27FC236}">
              <a16:creationId xmlns:a16="http://schemas.microsoft.com/office/drawing/2014/main" id="{191D9C1E-0B01-4367-9ADB-FE0A9B1A6827}"/>
            </a:ext>
          </a:extLst>
        </xdr:cNvPr>
        <xdr:cNvSpPr txBox="1"/>
      </xdr:nvSpPr>
      <xdr:spPr>
        <a:xfrm>
          <a:off x="19310427" y="6762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15257</xdr:rowOff>
    </xdr:from>
    <xdr:ext cx="469744" cy="259045"/>
    <xdr:sp macro="" textlink="">
      <xdr:nvSpPr>
        <xdr:cNvPr id="604" name="n_4aveValue【認定こども園・幼稚園・保育所】&#10;一人当たり面積">
          <a:extLst>
            <a:ext uri="{FF2B5EF4-FFF2-40B4-BE49-F238E27FC236}">
              <a16:creationId xmlns:a16="http://schemas.microsoft.com/office/drawing/2014/main" id="{AF801261-AA09-457F-936D-0086BF0CFA28}"/>
            </a:ext>
          </a:extLst>
        </xdr:cNvPr>
        <xdr:cNvSpPr txBox="1"/>
      </xdr:nvSpPr>
      <xdr:spPr>
        <a:xfrm>
          <a:off x="18421427" y="670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21607</xdr:rowOff>
    </xdr:from>
    <xdr:ext cx="469744" cy="259045"/>
    <xdr:sp macro="" textlink="">
      <xdr:nvSpPr>
        <xdr:cNvPr id="605" name="n_1mainValue【認定こども園・幼稚園・保育所】&#10;一人当たり面積">
          <a:extLst>
            <a:ext uri="{FF2B5EF4-FFF2-40B4-BE49-F238E27FC236}">
              <a16:creationId xmlns:a16="http://schemas.microsoft.com/office/drawing/2014/main" id="{841B670F-82F2-4DA5-93B9-CBF79E2B3BE6}"/>
            </a:ext>
          </a:extLst>
        </xdr:cNvPr>
        <xdr:cNvSpPr txBox="1"/>
      </xdr:nvSpPr>
      <xdr:spPr>
        <a:xfrm>
          <a:off x="21075727" y="6193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29227</xdr:rowOff>
    </xdr:from>
    <xdr:ext cx="469744" cy="259045"/>
    <xdr:sp macro="" textlink="">
      <xdr:nvSpPr>
        <xdr:cNvPr id="606" name="n_2mainValue【認定こども園・幼稚園・保育所】&#10;一人当たり面積">
          <a:extLst>
            <a:ext uri="{FF2B5EF4-FFF2-40B4-BE49-F238E27FC236}">
              <a16:creationId xmlns:a16="http://schemas.microsoft.com/office/drawing/2014/main" id="{9ED3103B-4F25-4B8E-B39B-A6109C37C45C}"/>
            </a:ext>
          </a:extLst>
        </xdr:cNvPr>
        <xdr:cNvSpPr txBox="1"/>
      </xdr:nvSpPr>
      <xdr:spPr>
        <a:xfrm>
          <a:off x="20199427"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29227</xdr:rowOff>
    </xdr:from>
    <xdr:ext cx="469744" cy="259045"/>
    <xdr:sp macro="" textlink="">
      <xdr:nvSpPr>
        <xdr:cNvPr id="607" name="n_3mainValue【認定こども園・幼稚園・保育所】&#10;一人当たり面積">
          <a:extLst>
            <a:ext uri="{FF2B5EF4-FFF2-40B4-BE49-F238E27FC236}">
              <a16:creationId xmlns:a16="http://schemas.microsoft.com/office/drawing/2014/main" id="{18EB5ED7-3642-4703-BD45-B8B2ABC3CBE5}"/>
            </a:ext>
          </a:extLst>
        </xdr:cNvPr>
        <xdr:cNvSpPr txBox="1"/>
      </xdr:nvSpPr>
      <xdr:spPr>
        <a:xfrm>
          <a:off x="19310427"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52087</xdr:rowOff>
    </xdr:from>
    <xdr:ext cx="469744" cy="259045"/>
    <xdr:sp macro="" textlink="">
      <xdr:nvSpPr>
        <xdr:cNvPr id="608" name="n_4mainValue【認定こども園・幼稚園・保育所】&#10;一人当たり面積">
          <a:extLst>
            <a:ext uri="{FF2B5EF4-FFF2-40B4-BE49-F238E27FC236}">
              <a16:creationId xmlns:a16="http://schemas.microsoft.com/office/drawing/2014/main" id="{4E9DE311-6A18-44AD-9527-7199AD3D8006}"/>
            </a:ext>
          </a:extLst>
        </xdr:cNvPr>
        <xdr:cNvSpPr txBox="1"/>
      </xdr:nvSpPr>
      <xdr:spPr>
        <a:xfrm>
          <a:off x="18421427" y="6224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9" name="正方形/長方形 608">
          <a:extLst>
            <a:ext uri="{FF2B5EF4-FFF2-40B4-BE49-F238E27FC236}">
              <a16:creationId xmlns:a16="http://schemas.microsoft.com/office/drawing/2014/main" id="{D76D5035-CDA3-4B34-B8FF-F3BCB1F43AD5}"/>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0" name="正方形/長方形 609">
          <a:extLst>
            <a:ext uri="{FF2B5EF4-FFF2-40B4-BE49-F238E27FC236}">
              <a16:creationId xmlns:a16="http://schemas.microsoft.com/office/drawing/2014/main" id="{20AC8425-C4E3-422A-9E89-D37B5F618E74}"/>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1" name="正方形/長方形 610">
          <a:extLst>
            <a:ext uri="{FF2B5EF4-FFF2-40B4-BE49-F238E27FC236}">
              <a16:creationId xmlns:a16="http://schemas.microsoft.com/office/drawing/2014/main" id="{F4B4E450-22DB-4970-81D1-913D654F647C}"/>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2" name="正方形/長方形 611">
          <a:extLst>
            <a:ext uri="{FF2B5EF4-FFF2-40B4-BE49-F238E27FC236}">
              <a16:creationId xmlns:a16="http://schemas.microsoft.com/office/drawing/2014/main" id="{C3E37028-2DCD-4DE4-9174-A8B52999607D}"/>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3" name="正方形/長方形 612">
          <a:extLst>
            <a:ext uri="{FF2B5EF4-FFF2-40B4-BE49-F238E27FC236}">
              <a16:creationId xmlns:a16="http://schemas.microsoft.com/office/drawing/2014/main" id="{6DACD6B5-D063-4974-8AB3-BF3BAB44D4B1}"/>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4" name="正方形/長方形 613">
          <a:extLst>
            <a:ext uri="{FF2B5EF4-FFF2-40B4-BE49-F238E27FC236}">
              <a16:creationId xmlns:a16="http://schemas.microsoft.com/office/drawing/2014/main" id="{52919A2C-9E28-4118-B559-5EAB8C5632F5}"/>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5" name="正方形/長方形 614">
          <a:extLst>
            <a:ext uri="{FF2B5EF4-FFF2-40B4-BE49-F238E27FC236}">
              <a16:creationId xmlns:a16="http://schemas.microsoft.com/office/drawing/2014/main" id="{461E3A04-3B37-4BC0-A893-6E1DF0E15F9F}"/>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6" name="正方形/長方形 615">
          <a:extLst>
            <a:ext uri="{FF2B5EF4-FFF2-40B4-BE49-F238E27FC236}">
              <a16:creationId xmlns:a16="http://schemas.microsoft.com/office/drawing/2014/main" id="{AA94F3EF-12C6-4BEB-A698-4899F463BDC8}"/>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7" name="テキスト ボックス 616">
          <a:extLst>
            <a:ext uri="{FF2B5EF4-FFF2-40B4-BE49-F238E27FC236}">
              <a16:creationId xmlns:a16="http://schemas.microsoft.com/office/drawing/2014/main" id="{9F37D8A8-7458-468C-A5C3-75F03B7EA269}"/>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8" name="直線コネクタ 617">
          <a:extLst>
            <a:ext uri="{FF2B5EF4-FFF2-40B4-BE49-F238E27FC236}">
              <a16:creationId xmlns:a16="http://schemas.microsoft.com/office/drawing/2014/main" id="{2BD43520-4735-4D6B-B2AF-3E7A1B88DCE2}"/>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9" name="テキスト ボックス 618">
          <a:extLst>
            <a:ext uri="{FF2B5EF4-FFF2-40B4-BE49-F238E27FC236}">
              <a16:creationId xmlns:a16="http://schemas.microsoft.com/office/drawing/2014/main" id="{9371F8F5-C341-4E2C-B383-1040B85D2B53}"/>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63</xdr:row>
      <xdr:rowOff>57150</xdr:rowOff>
    </xdr:to>
    <xdr:cxnSp macro="">
      <xdr:nvCxnSpPr>
        <xdr:cNvPr id="620" name="直線コネクタ 619">
          <a:extLst>
            <a:ext uri="{FF2B5EF4-FFF2-40B4-BE49-F238E27FC236}">
              <a16:creationId xmlns:a16="http://schemas.microsoft.com/office/drawing/2014/main" id="{29B05B11-E3B3-4C71-A23F-447B55A2FAD6}"/>
            </a:ext>
          </a:extLst>
        </xdr:cNvPr>
        <xdr:cNvCxnSpPr/>
      </xdr:nvCxnSpPr>
      <xdr:spPr>
        <a:xfrm>
          <a:off x="12446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86377</xdr:rowOff>
    </xdr:from>
    <xdr:ext cx="403059" cy="259045"/>
    <xdr:sp macro="" textlink="">
      <xdr:nvSpPr>
        <xdr:cNvPr id="621" name="テキスト ボックス 620">
          <a:extLst>
            <a:ext uri="{FF2B5EF4-FFF2-40B4-BE49-F238E27FC236}">
              <a16:creationId xmlns:a16="http://schemas.microsoft.com/office/drawing/2014/main" id="{5F437E00-9D77-4A14-A265-4C563BA55EC2}"/>
            </a:ext>
          </a:extLst>
        </xdr:cNvPr>
        <xdr:cNvSpPr txBox="1"/>
      </xdr:nvSpPr>
      <xdr:spPr>
        <a:xfrm>
          <a:off x="12042941" y="1071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22" name="直線コネクタ 621">
          <a:extLst>
            <a:ext uri="{FF2B5EF4-FFF2-40B4-BE49-F238E27FC236}">
              <a16:creationId xmlns:a16="http://schemas.microsoft.com/office/drawing/2014/main" id="{29854691-8015-4A57-870C-80C2B3F838FD}"/>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23" name="テキスト ボックス 622">
          <a:extLst>
            <a:ext uri="{FF2B5EF4-FFF2-40B4-BE49-F238E27FC236}">
              <a16:creationId xmlns:a16="http://schemas.microsoft.com/office/drawing/2014/main" id="{6EC95113-9307-4D32-8E5D-2F95085FDB34}"/>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114300</xdr:rowOff>
    </xdr:from>
    <xdr:to>
      <xdr:col>89</xdr:col>
      <xdr:colOff>177800</xdr:colOff>
      <xdr:row>56</xdr:row>
      <xdr:rowOff>114300</xdr:rowOff>
    </xdr:to>
    <xdr:cxnSp macro="">
      <xdr:nvCxnSpPr>
        <xdr:cNvPr id="624" name="直線コネクタ 623">
          <a:extLst>
            <a:ext uri="{FF2B5EF4-FFF2-40B4-BE49-F238E27FC236}">
              <a16:creationId xmlns:a16="http://schemas.microsoft.com/office/drawing/2014/main" id="{D3D3DB69-F11C-4817-89E0-3E8FCBECAC83}"/>
            </a:ext>
          </a:extLst>
        </xdr:cNvPr>
        <xdr:cNvCxnSpPr/>
      </xdr:nvCxnSpPr>
      <xdr:spPr>
        <a:xfrm>
          <a:off x="12446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143527</xdr:rowOff>
    </xdr:from>
    <xdr:ext cx="403059" cy="259045"/>
    <xdr:sp macro="" textlink="">
      <xdr:nvSpPr>
        <xdr:cNvPr id="625" name="テキスト ボックス 624">
          <a:extLst>
            <a:ext uri="{FF2B5EF4-FFF2-40B4-BE49-F238E27FC236}">
              <a16:creationId xmlns:a16="http://schemas.microsoft.com/office/drawing/2014/main" id="{5BB17B0F-EF8B-4B48-BFF3-35E94C898D47}"/>
            </a:ext>
          </a:extLst>
        </xdr:cNvPr>
        <xdr:cNvSpPr txBox="1"/>
      </xdr:nvSpPr>
      <xdr:spPr>
        <a:xfrm>
          <a:off x="12042941" y="957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6" name="直線コネクタ 625">
          <a:extLst>
            <a:ext uri="{FF2B5EF4-FFF2-40B4-BE49-F238E27FC236}">
              <a16:creationId xmlns:a16="http://schemas.microsoft.com/office/drawing/2014/main" id="{26E10E3D-3F30-4E47-AAA9-8906D866AEE2}"/>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27" name="テキスト ボックス 626">
          <a:extLst>
            <a:ext uri="{FF2B5EF4-FFF2-40B4-BE49-F238E27FC236}">
              <a16:creationId xmlns:a16="http://schemas.microsoft.com/office/drawing/2014/main" id="{0754B8DA-5463-40AE-8A2E-706A299DDE62}"/>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8" name="【学校施設】&#10;有形固定資産減価償却率グラフ枠">
          <a:extLst>
            <a:ext uri="{FF2B5EF4-FFF2-40B4-BE49-F238E27FC236}">
              <a16:creationId xmlns:a16="http://schemas.microsoft.com/office/drawing/2014/main" id="{0F80C4C6-EE91-47CB-8889-42E9A91D947C}"/>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117157</xdr:rowOff>
    </xdr:from>
    <xdr:to>
      <xdr:col>85</xdr:col>
      <xdr:colOff>126364</xdr:colOff>
      <xdr:row>64</xdr:row>
      <xdr:rowOff>28575</xdr:rowOff>
    </xdr:to>
    <xdr:cxnSp macro="">
      <xdr:nvCxnSpPr>
        <xdr:cNvPr id="629" name="直線コネクタ 628">
          <a:extLst>
            <a:ext uri="{FF2B5EF4-FFF2-40B4-BE49-F238E27FC236}">
              <a16:creationId xmlns:a16="http://schemas.microsoft.com/office/drawing/2014/main" id="{949549C5-F68C-4DA6-AF69-528FFD4C08A7}"/>
            </a:ext>
          </a:extLst>
        </xdr:cNvPr>
        <xdr:cNvCxnSpPr/>
      </xdr:nvCxnSpPr>
      <xdr:spPr>
        <a:xfrm flipV="1">
          <a:off x="16318864" y="9546907"/>
          <a:ext cx="0" cy="14544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32402</xdr:rowOff>
    </xdr:from>
    <xdr:ext cx="405111" cy="259045"/>
    <xdr:sp macro="" textlink="">
      <xdr:nvSpPr>
        <xdr:cNvPr id="630" name="【学校施設】&#10;有形固定資産減価償却率最小値テキスト">
          <a:extLst>
            <a:ext uri="{FF2B5EF4-FFF2-40B4-BE49-F238E27FC236}">
              <a16:creationId xmlns:a16="http://schemas.microsoft.com/office/drawing/2014/main" id="{09E99B30-43A8-4C1C-88E5-A5A50F58D436}"/>
            </a:ext>
          </a:extLst>
        </xdr:cNvPr>
        <xdr:cNvSpPr txBox="1"/>
      </xdr:nvSpPr>
      <xdr:spPr>
        <a:xfrm>
          <a:off x="16357600" y="11005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28575</xdr:rowOff>
    </xdr:from>
    <xdr:to>
      <xdr:col>86</xdr:col>
      <xdr:colOff>25400</xdr:colOff>
      <xdr:row>64</xdr:row>
      <xdr:rowOff>28575</xdr:rowOff>
    </xdr:to>
    <xdr:cxnSp macro="">
      <xdr:nvCxnSpPr>
        <xdr:cNvPr id="631" name="直線コネクタ 630">
          <a:extLst>
            <a:ext uri="{FF2B5EF4-FFF2-40B4-BE49-F238E27FC236}">
              <a16:creationId xmlns:a16="http://schemas.microsoft.com/office/drawing/2014/main" id="{6FADE2DF-8750-4A3A-8830-361B7385BF57}"/>
            </a:ext>
          </a:extLst>
        </xdr:cNvPr>
        <xdr:cNvCxnSpPr/>
      </xdr:nvCxnSpPr>
      <xdr:spPr>
        <a:xfrm>
          <a:off x="16230600" y="11001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63834</xdr:rowOff>
    </xdr:from>
    <xdr:ext cx="405111" cy="259045"/>
    <xdr:sp macro="" textlink="">
      <xdr:nvSpPr>
        <xdr:cNvPr id="632" name="【学校施設】&#10;有形固定資産減価償却率最大値テキスト">
          <a:extLst>
            <a:ext uri="{FF2B5EF4-FFF2-40B4-BE49-F238E27FC236}">
              <a16:creationId xmlns:a16="http://schemas.microsoft.com/office/drawing/2014/main" id="{B9DF67A9-D68C-478E-81B1-A3C01DF8CDDB}"/>
            </a:ext>
          </a:extLst>
        </xdr:cNvPr>
        <xdr:cNvSpPr txBox="1"/>
      </xdr:nvSpPr>
      <xdr:spPr>
        <a:xfrm>
          <a:off x="16357600" y="93221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117157</xdr:rowOff>
    </xdr:from>
    <xdr:to>
      <xdr:col>86</xdr:col>
      <xdr:colOff>25400</xdr:colOff>
      <xdr:row>55</xdr:row>
      <xdr:rowOff>117157</xdr:rowOff>
    </xdr:to>
    <xdr:cxnSp macro="">
      <xdr:nvCxnSpPr>
        <xdr:cNvPr id="633" name="直線コネクタ 632">
          <a:extLst>
            <a:ext uri="{FF2B5EF4-FFF2-40B4-BE49-F238E27FC236}">
              <a16:creationId xmlns:a16="http://schemas.microsoft.com/office/drawing/2014/main" id="{CA7C5FA1-4C35-4438-AAC2-9A4355D8E99F}"/>
            </a:ext>
          </a:extLst>
        </xdr:cNvPr>
        <xdr:cNvCxnSpPr/>
      </xdr:nvCxnSpPr>
      <xdr:spPr>
        <a:xfrm>
          <a:off x="16230600" y="9546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113365</xdr:rowOff>
    </xdr:from>
    <xdr:ext cx="405111" cy="259045"/>
    <xdr:sp macro="" textlink="">
      <xdr:nvSpPr>
        <xdr:cNvPr id="634" name="【学校施設】&#10;有形固定資産減価償却率平均値テキスト">
          <a:extLst>
            <a:ext uri="{FF2B5EF4-FFF2-40B4-BE49-F238E27FC236}">
              <a16:creationId xmlns:a16="http://schemas.microsoft.com/office/drawing/2014/main" id="{6DC946A6-06D0-4874-8EF5-017505FE5351}"/>
            </a:ext>
          </a:extLst>
        </xdr:cNvPr>
        <xdr:cNvSpPr txBox="1"/>
      </xdr:nvSpPr>
      <xdr:spPr>
        <a:xfrm>
          <a:off x="16357600" y="104003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134938</xdr:rowOff>
    </xdr:from>
    <xdr:to>
      <xdr:col>85</xdr:col>
      <xdr:colOff>177800</xdr:colOff>
      <xdr:row>61</xdr:row>
      <xdr:rowOff>65088</xdr:rowOff>
    </xdr:to>
    <xdr:sp macro="" textlink="">
      <xdr:nvSpPr>
        <xdr:cNvPr id="635" name="フローチャート: 判断 634">
          <a:extLst>
            <a:ext uri="{FF2B5EF4-FFF2-40B4-BE49-F238E27FC236}">
              <a16:creationId xmlns:a16="http://schemas.microsoft.com/office/drawing/2014/main" id="{9F080215-435D-4A8F-87CA-16C6D136FD31}"/>
            </a:ext>
          </a:extLst>
        </xdr:cNvPr>
        <xdr:cNvSpPr/>
      </xdr:nvSpPr>
      <xdr:spPr>
        <a:xfrm>
          <a:off x="16268700" y="10421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123507</xdr:rowOff>
    </xdr:from>
    <xdr:to>
      <xdr:col>81</xdr:col>
      <xdr:colOff>101600</xdr:colOff>
      <xdr:row>61</xdr:row>
      <xdr:rowOff>53657</xdr:rowOff>
    </xdr:to>
    <xdr:sp macro="" textlink="">
      <xdr:nvSpPr>
        <xdr:cNvPr id="636" name="フローチャート: 判断 635">
          <a:extLst>
            <a:ext uri="{FF2B5EF4-FFF2-40B4-BE49-F238E27FC236}">
              <a16:creationId xmlns:a16="http://schemas.microsoft.com/office/drawing/2014/main" id="{A7CBCD66-F33A-4D46-B011-5A7151889A00}"/>
            </a:ext>
          </a:extLst>
        </xdr:cNvPr>
        <xdr:cNvSpPr/>
      </xdr:nvSpPr>
      <xdr:spPr>
        <a:xfrm>
          <a:off x="15430500" y="10410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103505</xdr:rowOff>
    </xdr:from>
    <xdr:to>
      <xdr:col>76</xdr:col>
      <xdr:colOff>165100</xdr:colOff>
      <xdr:row>61</xdr:row>
      <xdr:rowOff>33655</xdr:rowOff>
    </xdr:to>
    <xdr:sp macro="" textlink="">
      <xdr:nvSpPr>
        <xdr:cNvPr id="637" name="フローチャート: 判断 636">
          <a:extLst>
            <a:ext uri="{FF2B5EF4-FFF2-40B4-BE49-F238E27FC236}">
              <a16:creationId xmlns:a16="http://schemas.microsoft.com/office/drawing/2014/main" id="{EA925E3A-93C8-4A5B-9827-C28D4ED5E8EE}"/>
            </a:ext>
          </a:extLst>
        </xdr:cNvPr>
        <xdr:cNvSpPr/>
      </xdr:nvSpPr>
      <xdr:spPr>
        <a:xfrm>
          <a:off x="14541500" y="1039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77788</xdr:rowOff>
    </xdr:from>
    <xdr:to>
      <xdr:col>72</xdr:col>
      <xdr:colOff>38100</xdr:colOff>
      <xdr:row>61</xdr:row>
      <xdr:rowOff>7938</xdr:rowOff>
    </xdr:to>
    <xdr:sp macro="" textlink="">
      <xdr:nvSpPr>
        <xdr:cNvPr id="638" name="フローチャート: 判断 637">
          <a:extLst>
            <a:ext uri="{FF2B5EF4-FFF2-40B4-BE49-F238E27FC236}">
              <a16:creationId xmlns:a16="http://schemas.microsoft.com/office/drawing/2014/main" id="{34D45721-1516-478A-A744-8CBBAAA3ECEE}"/>
            </a:ext>
          </a:extLst>
        </xdr:cNvPr>
        <xdr:cNvSpPr/>
      </xdr:nvSpPr>
      <xdr:spPr>
        <a:xfrm>
          <a:off x="13652500" y="10364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63500</xdr:rowOff>
    </xdr:from>
    <xdr:to>
      <xdr:col>67</xdr:col>
      <xdr:colOff>101600</xdr:colOff>
      <xdr:row>60</xdr:row>
      <xdr:rowOff>165100</xdr:rowOff>
    </xdr:to>
    <xdr:sp macro="" textlink="">
      <xdr:nvSpPr>
        <xdr:cNvPr id="639" name="フローチャート: 判断 638">
          <a:extLst>
            <a:ext uri="{FF2B5EF4-FFF2-40B4-BE49-F238E27FC236}">
              <a16:creationId xmlns:a16="http://schemas.microsoft.com/office/drawing/2014/main" id="{A735DC25-26BC-4A04-83E9-2430D0281DF6}"/>
            </a:ext>
          </a:extLst>
        </xdr:cNvPr>
        <xdr:cNvSpPr/>
      </xdr:nvSpPr>
      <xdr:spPr>
        <a:xfrm>
          <a:off x="12763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0" name="テキスト ボックス 639">
          <a:extLst>
            <a:ext uri="{FF2B5EF4-FFF2-40B4-BE49-F238E27FC236}">
              <a16:creationId xmlns:a16="http://schemas.microsoft.com/office/drawing/2014/main" id="{0EAB8FF3-F1D6-4276-869F-5D09CE2A0364}"/>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1" name="テキスト ボックス 640">
          <a:extLst>
            <a:ext uri="{FF2B5EF4-FFF2-40B4-BE49-F238E27FC236}">
              <a16:creationId xmlns:a16="http://schemas.microsoft.com/office/drawing/2014/main" id="{12835A1A-6BD5-43B7-A838-9D2D65A25E89}"/>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2" name="テキスト ボックス 641">
          <a:extLst>
            <a:ext uri="{FF2B5EF4-FFF2-40B4-BE49-F238E27FC236}">
              <a16:creationId xmlns:a16="http://schemas.microsoft.com/office/drawing/2014/main" id="{7B48E369-856F-45B1-952B-97747C945BF9}"/>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3" name="テキスト ボックス 642">
          <a:extLst>
            <a:ext uri="{FF2B5EF4-FFF2-40B4-BE49-F238E27FC236}">
              <a16:creationId xmlns:a16="http://schemas.microsoft.com/office/drawing/2014/main" id="{BFEB4B38-95BE-491B-AC92-1864830256D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4" name="テキスト ボックス 643">
          <a:extLst>
            <a:ext uri="{FF2B5EF4-FFF2-40B4-BE49-F238E27FC236}">
              <a16:creationId xmlns:a16="http://schemas.microsoft.com/office/drawing/2014/main" id="{ABFEF77D-1573-4F23-9A05-C3D62EB6C85B}"/>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103505</xdr:rowOff>
    </xdr:from>
    <xdr:to>
      <xdr:col>85</xdr:col>
      <xdr:colOff>177800</xdr:colOff>
      <xdr:row>57</xdr:row>
      <xdr:rowOff>33655</xdr:rowOff>
    </xdr:to>
    <xdr:sp macro="" textlink="">
      <xdr:nvSpPr>
        <xdr:cNvPr id="645" name="楕円 644">
          <a:extLst>
            <a:ext uri="{FF2B5EF4-FFF2-40B4-BE49-F238E27FC236}">
              <a16:creationId xmlns:a16="http://schemas.microsoft.com/office/drawing/2014/main" id="{01230A11-E241-4266-931D-EBA119A6ECC1}"/>
            </a:ext>
          </a:extLst>
        </xdr:cNvPr>
        <xdr:cNvSpPr/>
      </xdr:nvSpPr>
      <xdr:spPr>
        <a:xfrm>
          <a:off x="16268700" y="9704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126382</xdr:rowOff>
    </xdr:from>
    <xdr:ext cx="405111" cy="259045"/>
    <xdr:sp macro="" textlink="">
      <xdr:nvSpPr>
        <xdr:cNvPr id="646" name="【学校施設】&#10;有形固定資産減価償却率該当値テキスト">
          <a:extLst>
            <a:ext uri="{FF2B5EF4-FFF2-40B4-BE49-F238E27FC236}">
              <a16:creationId xmlns:a16="http://schemas.microsoft.com/office/drawing/2014/main" id="{BFCE8576-18A3-44DD-8B77-5AA14F18EDE6}"/>
            </a:ext>
          </a:extLst>
        </xdr:cNvPr>
        <xdr:cNvSpPr txBox="1"/>
      </xdr:nvSpPr>
      <xdr:spPr>
        <a:xfrm>
          <a:off x="16357600" y="9556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123507</xdr:rowOff>
    </xdr:from>
    <xdr:to>
      <xdr:col>81</xdr:col>
      <xdr:colOff>101600</xdr:colOff>
      <xdr:row>57</xdr:row>
      <xdr:rowOff>53657</xdr:rowOff>
    </xdr:to>
    <xdr:sp macro="" textlink="">
      <xdr:nvSpPr>
        <xdr:cNvPr id="647" name="楕円 646">
          <a:extLst>
            <a:ext uri="{FF2B5EF4-FFF2-40B4-BE49-F238E27FC236}">
              <a16:creationId xmlns:a16="http://schemas.microsoft.com/office/drawing/2014/main" id="{05A73B49-1478-4EAE-9DA2-0614C7E2F3B3}"/>
            </a:ext>
          </a:extLst>
        </xdr:cNvPr>
        <xdr:cNvSpPr/>
      </xdr:nvSpPr>
      <xdr:spPr>
        <a:xfrm>
          <a:off x="15430500" y="9724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154305</xdr:rowOff>
    </xdr:from>
    <xdr:to>
      <xdr:col>85</xdr:col>
      <xdr:colOff>127000</xdr:colOff>
      <xdr:row>57</xdr:row>
      <xdr:rowOff>2857</xdr:rowOff>
    </xdr:to>
    <xdr:cxnSp macro="">
      <xdr:nvCxnSpPr>
        <xdr:cNvPr id="648" name="直線コネクタ 647">
          <a:extLst>
            <a:ext uri="{FF2B5EF4-FFF2-40B4-BE49-F238E27FC236}">
              <a16:creationId xmlns:a16="http://schemas.microsoft.com/office/drawing/2014/main" id="{66BCA7F9-819F-4059-BA31-386BC0301674}"/>
            </a:ext>
          </a:extLst>
        </xdr:cNvPr>
        <xdr:cNvCxnSpPr/>
      </xdr:nvCxnSpPr>
      <xdr:spPr>
        <a:xfrm flipV="1">
          <a:off x="15481300" y="9755505"/>
          <a:ext cx="838200" cy="20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166370</xdr:rowOff>
    </xdr:from>
    <xdr:to>
      <xdr:col>76</xdr:col>
      <xdr:colOff>165100</xdr:colOff>
      <xdr:row>57</xdr:row>
      <xdr:rowOff>96520</xdr:rowOff>
    </xdr:to>
    <xdr:sp macro="" textlink="">
      <xdr:nvSpPr>
        <xdr:cNvPr id="649" name="楕円 648">
          <a:extLst>
            <a:ext uri="{FF2B5EF4-FFF2-40B4-BE49-F238E27FC236}">
              <a16:creationId xmlns:a16="http://schemas.microsoft.com/office/drawing/2014/main" id="{4C14D524-7E27-41A2-B8EA-04D2AB36C325}"/>
            </a:ext>
          </a:extLst>
        </xdr:cNvPr>
        <xdr:cNvSpPr/>
      </xdr:nvSpPr>
      <xdr:spPr>
        <a:xfrm>
          <a:off x="14541500" y="9767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2857</xdr:rowOff>
    </xdr:from>
    <xdr:to>
      <xdr:col>81</xdr:col>
      <xdr:colOff>50800</xdr:colOff>
      <xdr:row>57</xdr:row>
      <xdr:rowOff>45720</xdr:rowOff>
    </xdr:to>
    <xdr:cxnSp macro="">
      <xdr:nvCxnSpPr>
        <xdr:cNvPr id="650" name="直線コネクタ 649">
          <a:extLst>
            <a:ext uri="{FF2B5EF4-FFF2-40B4-BE49-F238E27FC236}">
              <a16:creationId xmlns:a16="http://schemas.microsoft.com/office/drawing/2014/main" id="{23E201E7-F4EC-4CAE-A753-B06533D654FB}"/>
            </a:ext>
          </a:extLst>
        </xdr:cNvPr>
        <xdr:cNvCxnSpPr/>
      </xdr:nvCxnSpPr>
      <xdr:spPr>
        <a:xfrm flipV="1">
          <a:off x="14592300" y="9775507"/>
          <a:ext cx="889000" cy="42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635</xdr:rowOff>
    </xdr:from>
    <xdr:to>
      <xdr:col>72</xdr:col>
      <xdr:colOff>38100</xdr:colOff>
      <xdr:row>57</xdr:row>
      <xdr:rowOff>102235</xdr:rowOff>
    </xdr:to>
    <xdr:sp macro="" textlink="">
      <xdr:nvSpPr>
        <xdr:cNvPr id="651" name="楕円 650">
          <a:extLst>
            <a:ext uri="{FF2B5EF4-FFF2-40B4-BE49-F238E27FC236}">
              <a16:creationId xmlns:a16="http://schemas.microsoft.com/office/drawing/2014/main" id="{971C8B37-254E-4CBE-9B75-4D779DD0EA07}"/>
            </a:ext>
          </a:extLst>
        </xdr:cNvPr>
        <xdr:cNvSpPr/>
      </xdr:nvSpPr>
      <xdr:spPr>
        <a:xfrm>
          <a:off x="13652500" y="9773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45720</xdr:rowOff>
    </xdr:from>
    <xdr:to>
      <xdr:col>76</xdr:col>
      <xdr:colOff>114300</xdr:colOff>
      <xdr:row>57</xdr:row>
      <xdr:rowOff>51435</xdr:rowOff>
    </xdr:to>
    <xdr:cxnSp macro="">
      <xdr:nvCxnSpPr>
        <xdr:cNvPr id="652" name="直線コネクタ 651">
          <a:extLst>
            <a:ext uri="{FF2B5EF4-FFF2-40B4-BE49-F238E27FC236}">
              <a16:creationId xmlns:a16="http://schemas.microsoft.com/office/drawing/2014/main" id="{1798A541-3D4C-4330-BB0C-2C893095CDAF}"/>
            </a:ext>
          </a:extLst>
        </xdr:cNvPr>
        <xdr:cNvCxnSpPr/>
      </xdr:nvCxnSpPr>
      <xdr:spPr>
        <a:xfrm flipV="1">
          <a:off x="13703300" y="981837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69215</xdr:rowOff>
    </xdr:from>
    <xdr:to>
      <xdr:col>67</xdr:col>
      <xdr:colOff>101600</xdr:colOff>
      <xdr:row>57</xdr:row>
      <xdr:rowOff>170815</xdr:rowOff>
    </xdr:to>
    <xdr:sp macro="" textlink="">
      <xdr:nvSpPr>
        <xdr:cNvPr id="653" name="楕円 652">
          <a:extLst>
            <a:ext uri="{FF2B5EF4-FFF2-40B4-BE49-F238E27FC236}">
              <a16:creationId xmlns:a16="http://schemas.microsoft.com/office/drawing/2014/main" id="{D447E228-5BE3-435A-9837-7BCB9740BF63}"/>
            </a:ext>
          </a:extLst>
        </xdr:cNvPr>
        <xdr:cNvSpPr/>
      </xdr:nvSpPr>
      <xdr:spPr>
        <a:xfrm>
          <a:off x="12763500" y="9841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57</xdr:row>
      <xdr:rowOff>51435</xdr:rowOff>
    </xdr:from>
    <xdr:to>
      <xdr:col>71</xdr:col>
      <xdr:colOff>177800</xdr:colOff>
      <xdr:row>57</xdr:row>
      <xdr:rowOff>120015</xdr:rowOff>
    </xdr:to>
    <xdr:cxnSp macro="">
      <xdr:nvCxnSpPr>
        <xdr:cNvPr id="654" name="直線コネクタ 653">
          <a:extLst>
            <a:ext uri="{FF2B5EF4-FFF2-40B4-BE49-F238E27FC236}">
              <a16:creationId xmlns:a16="http://schemas.microsoft.com/office/drawing/2014/main" id="{57662B0E-56C0-429B-A805-DCB9064C9898}"/>
            </a:ext>
          </a:extLst>
        </xdr:cNvPr>
        <xdr:cNvCxnSpPr/>
      </xdr:nvCxnSpPr>
      <xdr:spPr>
        <a:xfrm flipV="1">
          <a:off x="12814300" y="9824085"/>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44784</xdr:rowOff>
    </xdr:from>
    <xdr:ext cx="405111" cy="259045"/>
    <xdr:sp macro="" textlink="">
      <xdr:nvSpPr>
        <xdr:cNvPr id="655" name="n_1aveValue【学校施設】&#10;有形固定資産減価償却率">
          <a:extLst>
            <a:ext uri="{FF2B5EF4-FFF2-40B4-BE49-F238E27FC236}">
              <a16:creationId xmlns:a16="http://schemas.microsoft.com/office/drawing/2014/main" id="{FF1E967C-7A34-4309-B0F7-0E529894D9D6}"/>
            </a:ext>
          </a:extLst>
        </xdr:cNvPr>
        <xdr:cNvSpPr txBox="1"/>
      </xdr:nvSpPr>
      <xdr:spPr>
        <a:xfrm>
          <a:off x="15266044" y="10503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24782</xdr:rowOff>
    </xdr:from>
    <xdr:ext cx="405111" cy="259045"/>
    <xdr:sp macro="" textlink="">
      <xdr:nvSpPr>
        <xdr:cNvPr id="656" name="n_2aveValue【学校施設】&#10;有形固定資産減価償却率">
          <a:extLst>
            <a:ext uri="{FF2B5EF4-FFF2-40B4-BE49-F238E27FC236}">
              <a16:creationId xmlns:a16="http://schemas.microsoft.com/office/drawing/2014/main" id="{20BFAFBD-0B56-41DB-967D-09B7C0B19FAD}"/>
            </a:ext>
          </a:extLst>
        </xdr:cNvPr>
        <xdr:cNvSpPr txBox="1"/>
      </xdr:nvSpPr>
      <xdr:spPr>
        <a:xfrm>
          <a:off x="14389744" y="10483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170515</xdr:rowOff>
    </xdr:from>
    <xdr:ext cx="405111" cy="259045"/>
    <xdr:sp macro="" textlink="">
      <xdr:nvSpPr>
        <xdr:cNvPr id="657" name="n_3aveValue【学校施設】&#10;有形固定資産減価償却率">
          <a:extLst>
            <a:ext uri="{FF2B5EF4-FFF2-40B4-BE49-F238E27FC236}">
              <a16:creationId xmlns:a16="http://schemas.microsoft.com/office/drawing/2014/main" id="{76F6A2C2-6FB0-4120-A66B-ECDFFA5A1BCE}"/>
            </a:ext>
          </a:extLst>
        </xdr:cNvPr>
        <xdr:cNvSpPr txBox="1"/>
      </xdr:nvSpPr>
      <xdr:spPr>
        <a:xfrm>
          <a:off x="13500744" y="104575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156227</xdr:rowOff>
    </xdr:from>
    <xdr:ext cx="405111" cy="259045"/>
    <xdr:sp macro="" textlink="">
      <xdr:nvSpPr>
        <xdr:cNvPr id="658" name="n_4aveValue【学校施設】&#10;有形固定資産減価償却率">
          <a:extLst>
            <a:ext uri="{FF2B5EF4-FFF2-40B4-BE49-F238E27FC236}">
              <a16:creationId xmlns:a16="http://schemas.microsoft.com/office/drawing/2014/main" id="{89992812-F477-477C-932D-AD3DA1E8C994}"/>
            </a:ext>
          </a:extLst>
        </xdr:cNvPr>
        <xdr:cNvSpPr txBox="1"/>
      </xdr:nvSpPr>
      <xdr:spPr>
        <a:xfrm>
          <a:off x="12611744" y="1044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70184</xdr:rowOff>
    </xdr:from>
    <xdr:ext cx="405111" cy="259045"/>
    <xdr:sp macro="" textlink="">
      <xdr:nvSpPr>
        <xdr:cNvPr id="659" name="n_1mainValue【学校施設】&#10;有形固定資産減価償却率">
          <a:extLst>
            <a:ext uri="{FF2B5EF4-FFF2-40B4-BE49-F238E27FC236}">
              <a16:creationId xmlns:a16="http://schemas.microsoft.com/office/drawing/2014/main" id="{3C9648FE-2E12-4338-931F-A7F1DDFFF4A9}"/>
            </a:ext>
          </a:extLst>
        </xdr:cNvPr>
        <xdr:cNvSpPr txBox="1"/>
      </xdr:nvSpPr>
      <xdr:spPr>
        <a:xfrm>
          <a:off x="15266044" y="94999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113047</xdr:rowOff>
    </xdr:from>
    <xdr:ext cx="405111" cy="259045"/>
    <xdr:sp macro="" textlink="">
      <xdr:nvSpPr>
        <xdr:cNvPr id="660" name="n_2mainValue【学校施設】&#10;有形固定資産減価償却率">
          <a:extLst>
            <a:ext uri="{FF2B5EF4-FFF2-40B4-BE49-F238E27FC236}">
              <a16:creationId xmlns:a16="http://schemas.microsoft.com/office/drawing/2014/main" id="{9F83D75C-71B2-47A0-96D3-B726E487F8EC}"/>
            </a:ext>
          </a:extLst>
        </xdr:cNvPr>
        <xdr:cNvSpPr txBox="1"/>
      </xdr:nvSpPr>
      <xdr:spPr>
        <a:xfrm>
          <a:off x="14389744" y="9542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118762</xdr:rowOff>
    </xdr:from>
    <xdr:ext cx="405111" cy="259045"/>
    <xdr:sp macro="" textlink="">
      <xdr:nvSpPr>
        <xdr:cNvPr id="661" name="n_3mainValue【学校施設】&#10;有形固定資産減価償却率">
          <a:extLst>
            <a:ext uri="{FF2B5EF4-FFF2-40B4-BE49-F238E27FC236}">
              <a16:creationId xmlns:a16="http://schemas.microsoft.com/office/drawing/2014/main" id="{6F08966B-297D-4CCB-95D6-F73A55862D50}"/>
            </a:ext>
          </a:extLst>
        </xdr:cNvPr>
        <xdr:cNvSpPr txBox="1"/>
      </xdr:nvSpPr>
      <xdr:spPr>
        <a:xfrm>
          <a:off x="13500744" y="9548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15892</xdr:rowOff>
    </xdr:from>
    <xdr:ext cx="405111" cy="259045"/>
    <xdr:sp macro="" textlink="">
      <xdr:nvSpPr>
        <xdr:cNvPr id="662" name="n_4mainValue【学校施設】&#10;有形固定資産減価償却率">
          <a:extLst>
            <a:ext uri="{FF2B5EF4-FFF2-40B4-BE49-F238E27FC236}">
              <a16:creationId xmlns:a16="http://schemas.microsoft.com/office/drawing/2014/main" id="{7EDA9857-A184-4B5D-A825-3F45CFB6C685}"/>
            </a:ext>
          </a:extLst>
        </xdr:cNvPr>
        <xdr:cNvSpPr txBox="1"/>
      </xdr:nvSpPr>
      <xdr:spPr>
        <a:xfrm>
          <a:off x="12611744" y="9617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3" name="正方形/長方形 662">
          <a:extLst>
            <a:ext uri="{FF2B5EF4-FFF2-40B4-BE49-F238E27FC236}">
              <a16:creationId xmlns:a16="http://schemas.microsoft.com/office/drawing/2014/main" id="{778D9874-1B45-4C04-9AE2-BD43D298D72E}"/>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4" name="正方形/長方形 663">
          <a:extLst>
            <a:ext uri="{FF2B5EF4-FFF2-40B4-BE49-F238E27FC236}">
              <a16:creationId xmlns:a16="http://schemas.microsoft.com/office/drawing/2014/main" id="{7A1C9BFF-485B-4845-9106-64E069AAB482}"/>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5" name="正方形/長方形 664">
          <a:extLst>
            <a:ext uri="{FF2B5EF4-FFF2-40B4-BE49-F238E27FC236}">
              <a16:creationId xmlns:a16="http://schemas.microsoft.com/office/drawing/2014/main" id="{CB0D01D0-5087-4FE4-854E-0FFF3A8F6AC5}"/>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6" name="正方形/長方形 665">
          <a:extLst>
            <a:ext uri="{FF2B5EF4-FFF2-40B4-BE49-F238E27FC236}">
              <a16:creationId xmlns:a16="http://schemas.microsoft.com/office/drawing/2014/main" id="{6D125404-B7D7-469D-8C9A-AE08CCD8724C}"/>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7" name="正方形/長方形 666">
          <a:extLst>
            <a:ext uri="{FF2B5EF4-FFF2-40B4-BE49-F238E27FC236}">
              <a16:creationId xmlns:a16="http://schemas.microsoft.com/office/drawing/2014/main" id="{FFBC179F-1791-4DDC-A342-2CBD781072B6}"/>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8" name="正方形/長方形 667">
          <a:extLst>
            <a:ext uri="{FF2B5EF4-FFF2-40B4-BE49-F238E27FC236}">
              <a16:creationId xmlns:a16="http://schemas.microsoft.com/office/drawing/2014/main" id="{AEE1DC1D-57D5-4AFE-A5DF-475ACF08AB46}"/>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9" name="正方形/長方形 668">
          <a:extLst>
            <a:ext uri="{FF2B5EF4-FFF2-40B4-BE49-F238E27FC236}">
              <a16:creationId xmlns:a16="http://schemas.microsoft.com/office/drawing/2014/main" id="{96404D6F-0373-43DB-A9FD-B18B8B8E848C}"/>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0" name="正方形/長方形 669">
          <a:extLst>
            <a:ext uri="{FF2B5EF4-FFF2-40B4-BE49-F238E27FC236}">
              <a16:creationId xmlns:a16="http://schemas.microsoft.com/office/drawing/2014/main" id="{32CE67AE-0C8D-451B-9FA3-9B4B0916EF2E}"/>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1" name="テキスト ボックス 670">
          <a:extLst>
            <a:ext uri="{FF2B5EF4-FFF2-40B4-BE49-F238E27FC236}">
              <a16:creationId xmlns:a16="http://schemas.microsoft.com/office/drawing/2014/main" id="{8EB18793-88B6-458F-BF57-C367FC3F7106}"/>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2" name="直線コネクタ 671">
          <a:extLst>
            <a:ext uri="{FF2B5EF4-FFF2-40B4-BE49-F238E27FC236}">
              <a16:creationId xmlns:a16="http://schemas.microsoft.com/office/drawing/2014/main" id="{DE6384AE-DAB9-453E-A5B5-9FD8F4CBACF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73" name="テキスト ボックス 672">
          <a:extLst>
            <a:ext uri="{FF2B5EF4-FFF2-40B4-BE49-F238E27FC236}">
              <a16:creationId xmlns:a16="http://schemas.microsoft.com/office/drawing/2014/main" id="{BB20EEA5-9D95-481E-B681-E95FCAB7B60B}"/>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674" name="直線コネクタ 673">
          <a:extLst>
            <a:ext uri="{FF2B5EF4-FFF2-40B4-BE49-F238E27FC236}">
              <a16:creationId xmlns:a16="http://schemas.microsoft.com/office/drawing/2014/main" id="{386CB77E-435C-442C-B78B-B8EFF64FFFFF}"/>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75" name="テキスト ボックス 674">
          <a:extLst>
            <a:ext uri="{FF2B5EF4-FFF2-40B4-BE49-F238E27FC236}">
              <a16:creationId xmlns:a16="http://schemas.microsoft.com/office/drawing/2014/main" id="{1A07B40F-8690-4EC6-BD01-C37B8A2CD131}"/>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76" name="直線コネクタ 675">
          <a:extLst>
            <a:ext uri="{FF2B5EF4-FFF2-40B4-BE49-F238E27FC236}">
              <a16:creationId xmlns:a16="http://schemas.microsoft.com/office/drawing/2014/main" id="{17324152-709B-487D-86DA-B6A690715948}"/>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77" name="テキスト ボックス 676">
          <a:extLst>
            <a:ext uri="{FF2B5EF4-FFF2-40B4-BE49-F238E27FC236}">
              <a16:creationId xmlns:a16="http://schemas.microsoft.com/office/drawing/2014/main" id="{27E7BAAC-C473-4D7D-A464-C4026484FC9B}"/>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78" name="直線コネクタ 677">
          <a:extLst>
            <a:ext uri="{FF2B5EF4-FFF2-40B4-BE49-F238E27FC236}">
              <a16:creationId xmlns:a16="http://schemas.microsoft.com/office/drawing/2014/main" id="{8AA230CF-12AC-4D57-94AC-0D6BD77D9D5B}"/>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79" name="テキスト ボックス 678">
          <a:extLst>
            <a:ext uri="{FF2B5EF4-FFF2-40B4-BE49-F238E27FC236}">
              <a16:creationId xmlns:a16="http://schemas.microsoft.com/office/drawing/2014/main" id="{D0060BD4-112E-47AA-B97D-FB072678EF92}"/>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80" name="直線コネクタ 679">
          <a:extLst>
            <a:ext uri="{FF2B5EF4-FFF2-40B4-BE49-F238E27FC236}">
              <a16:creationId xmlns:a16="http://schemas.microsoft.com/office/drawing/2014/main" id="{F5069BE4-7A08-4A59-B6B1-BFD9531F46FF}"/>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81" name="テキスト ボックス 680">
          <a:extLst>
            <a:ext uri="{FF2B5EF4-FFF2-40B4-BE49-F238E27FC236}">
              <a16:creationId xmlns:a16="http://schemas.microsoft.com/office/drawing/2014/main" id="{5903CE87-5A80-4B07-A302-3FFD17D072E6}"/>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82" name="直線コネクタ 681">
          <a:extLst>
            <a:ext uri="{FF2B5EF4-FFF2-40B4-BE49-F238E27FC236}">
              <a16:creationId xmlns:a16="http://schemas.microsoft.com/office/drawing/2014/main" id="{EB7568CE-0508-4CCA-A1E2-8E346F6DC039}"/>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83" name="テキスト ボックス 682">
          <a:extLst>
            <a:ext uri="{FF2B5EF4-FFF2-40B4-BE49-F238E27FC236}">
              <a16:creationId xmlns:a16="http://schemas.microsoft.com/office/drawing/2014/main" id="{45CE41B4-EF07-4C16-A84E-778873D9C087}"/>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84" name="直線コネクタ 683">
          <a:extLst>
            <a:ext uri="{FF2B5EF4-FFF2-40B4-BE49-F238E27FC236}">
              <a16:creationId xmlns:a16="http://schemas.microsoft.com/office/drawing/2014/main" id="{409D8E32-2CC7-41B9-A008-12CFE1A4EDAE}"/>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85" name="テキスト ボックス 684">
          <a:extLst>
            <a:ext uri="{FF2B5EF4-FFF2-40B4-BE49-F238E27FC236}">
              <a16:creationId xmlns:a16="http://schemas.microsoft.com/office/drawing/2014/main" id="{B2D11F48-1FE5-4D86-8D21-C7631741FB11}"/>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6" name="直線コネクタ 685">
          <a:extLst>
            <a:ext uri="{FF2B5EF4-FFF2-40B4-BE49-F238E27FC236}">
              <a16:creationId xmlns:a16="http://schemas.microsoft.com/office/drawing/2014/main" id="{9C5DB358-9B6C-45AA-AB1B-1F13A106335D}"/>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7" name="テキスト ボックス 686">
          <a:extLst>
            <a:ext uri="{FF2B5EF4-FFF2-40B4-BE49-F238E27FC236}">
              <a16:creationId xmlns:a16="http://schemas.microsoft.com/office/drawing/2014/main" id="{E5BC5CD4-15F0-4F45-A80C-113DEE85CA11}"/>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8" name="【学校施設】&#10;一人当たり面積グラフ枠">
          <a:extLst>
            <a:ext uri="{FF2B5EF4-FFF2-40B4-BE49-F238E27FC236}">
              <a16:creationId xmlns:a16="http://schemas.microsoft.com/office/drawing/2014/main" id="{8A196BB3-4766-4BFE-BB28-1EB7EFA6FC0D}"/>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9797</xdr:rowOff>
    </xdr:from>
    <xdr:to>
      <xdr:col>116</xdr:col>
      <xdr:colOff>62864</xdr:colOff>
      <xdr:row>63</xdr:row>
      <xdr:rowOff>91440</xdr:rowOff>
    </xdr:to>
    <xdr:cxnSp macro="">
      <xdr:nvCxnSpPr>
        <xdr:cNvPr id="689" name="直線コネクタ 688">
          <a:extLst>
            <a:ext uri="{FF2B5EF4-FFF2-40B4-BE49-F238E27FC236}">
              <a16:creationId xmlns:a16="http://schemas.microsoft.com/office/drawing/2014/main" id="{5F34A62C-9B83-45CB-9E13-2B4E53A8CE86}"/>
            </a:ext>
          </a:extLst>
        </xdr:cNvPr>
        <xdr:cNvCxnSpPr/>
      </xdr:nvCxnSpPr>
      <xdr:spPr>
        <a:xfrm flipV="1">
          <a:off x="22160864" y="9439547"/>
          <a:ext cx="0" cy="145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95267</xdr:rowOff>
    </xdr:from>
    <xdr:ext cx="469744" cy="259045"/>
    <xdr:sp macro="" textlink="">
      <xdr:nvSpPr>
        <xdr:cNvPr id="690" name="【学校施設】&#10;一人当たり面積最小値テキスト">
          <a:extLst>
            <a:ext uri="{FF2B5EF4-FFF2-40B4-BE49-F238E27FC236}">
              <a16:creationId xmlns:a16="http://schemas.microsoft.com/office/drawing/2014/main" id="{0BEC400B-6D90-4E24-ADBB-8222BC74ABDC}"/>
            </a:ext>
          </a:extLst>
        </xdr:cNvPr>
        <xdr:cNvSpPr txBox="1"/>
      </xdr:nvSpPr>
      <xdr:spPr>
        <a:xfrm>
          <a:off x="22199600" y="10896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91440</xdr:rowOff>
    </xdr:from>
    <xdr:to>
      <xdr:col>116</xdr:col>
      <xdr:colOff>152400</xdr:colOff>
      <xdr:row>63</xdr:row>
      <xdr:rowOff>91440</xdr:rowOff>
    </xdr:to>
    <xdr:cxnSp macro="">
      <xdr:nvCxnSpPr>
        <xdr:cNvPr id="691" name="直線コネクタ 690">
          <a:extLst>
            <a:ext uri="{FF2B5EF4-FFF2-40B4-BE49-F238E27FC236}">
              <a16:creationId xmlns:a16="http://schemas.microsoft.com/office/drawing/2014/main" id="{16AD3430-AF85-438B-8588-BFF856FE11BD}"/>
            </a:ext>
          </a:extLst>
        </xdr:cNvPr>
        <xdr:cNvCxnSpPr/>
      </xdr:nvCxnSpPr>
      <xdr:spPr>
        <a:xfrm>
          <a:off x="22072600" y="10892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127924</xdr:rowOff>
    </xdr:from>
    <xdr:ext cx="469744" cy="259045"/>
    <xdr:sp macro="" textlink="">
      <xdr:nvSpPr>
        <xdr:cNvPr id="692" name="【学校施設】&#10;一人当たり面積最大値テキスト">
          <a:extLst>
            <a:ext uri="{FF2B5EF4-FFF2-40B4-BE49-F238E27FC236}">
              <a16:creationId xmlns:a16="http://schemas.microsoft.com/office/drawing/2014/main" id="{DF0F4C54-C950-4DB3-83C0-19610ABF034A}"/>
            </a:ext>
          </a:extLst>
        </xdr:cNvPr>
        <xdr:cNvSpPr txBox="1"/>
      </xdr:nvSpPr>
      <xdr:spPr>
        <a:xfrm>
          <a:off x="22199600" y="9214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9797</xdr:rowOff>
    </xdr:from>
    <xdr:to>
      <xdr:col>116</xdr:col>
      <xdr:colOff>152400</xdr:colOff>
      <xdr:row>55</xdr:row>
      <xdr:rowOff>9797</xdr:rowOff>
    </xdr:to>
    <xdr:cxnSp macro="">
      <xdr:nvCxnSpPr>
        <xdr:cNvPr id="693" name="直線コネクタ 692">
          <a:extLst>
            <a:ext uri="{FF2B5EF4-FFF2-40B4-BE49-F238E27FC236}">
              <a16:creationId xmlns:a16="http://schemas.microsoft.com/office/drawing/2014/main" id="{0AF960A3-92BC-4630-91DD-F3755D27B2B0}"/>
            </a:ext>
          </a:extLst>
        </xdr:cNvPr>
        <xdr:cNvCxnSpPr/>
      </xdr:nvCxnSpPr>
      <xdr:spPr>
        <a:xfrm>
          <a:off x="22072600" y="9439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56623</xdr:rowOff>
    </xdr:from>
    <xdr:ext cx="469744" cy="259045"/>
    <xdr:sp macro="" textlink="">
      <xdr:nvSpPr>
        <xdr:cNvPr id="694" name="【学校施設】&#10;一人当たり面積平均値テキスト">
          <a:extLst>
            <a:ext uri="{FF2B5EF4-FFF2-40B4-BE49-F238E27FC236}">
              <a16:creationId xmlns:a16="http://schemas.microsoft.com/office/drawing/2014/main" id="{551B1AEC-A917-4933-8FDB-A45191C5AEE0}"/>
            </a:ext>
          </a:extLst>
        </xdr:cNvPr>
        <xdr:cNvSpPr txBox="1"/>
      </xdr:nvSpPr>
      <xdr:spPr>
        <a:xfrm>
          <a:off x="22199600" y="101721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78196</xdr:rowOff>
    </xdr:from>
    <xdr:to>
      <xdr:col>116</xdr:col>
      <xdr:colOff>114300</xdr:colOff>
      <xdr:row>60</xdr:row>
      <xdr:rowOff>8346</xdr:rowOff>
    </xdr:to>
    <xdr:sp macro="" textlink="">
      <xdr:nvSpPr>
        <xdr:cNvPr id="695" name="フローチャート: 判断 694">
          <a:extLst>
            <a:ext uri="{FF2B5EF4-FFF2-40B4-BE49-F238E27FC236}">
              <a16:creationId xmlns:a16="http://schemas.microsoft.com/office/drawing/2014/main" id="{AF0D8D21-268E-4DA7-8C70-6EEFCBA4F726}"/>
            </a:ext>
          </a:extLst>
        </xdr:cNvPr>
        <xdr:cNvSpPr/>
      </xdr:nvSpPr>
      <xdr:spPr>
        <a:xfrm>
          <a:off x="22110700" y="1019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92891</xdr:rowOff>
    </xdr:from>
    <xdr:to>
      <xdr:col>112</xdr:col>
      <xdr:colOff>38100</xdr:colOff>
      <xdr:row>60</xdr:row>
      <xdr:rowOff>23041</xdr:rowOff>
    </xdr:to>
    <xdr:sp macro="" textlink="">
      <xdr:nvSpPr>
        <xdr:cNvPr id="696" name="フローチャート: 判断 695">
          <a:extLst>
            <a:ext uri="{FF2B5EF4-FFF2-40B4-BE49-F238E27FC236}">
              <a16:creationId xmlns:a16="http://schemas.microsoft.com/office/drawing/2014/main" id="{C4F21EF4-AC49-4D08-BD79-B9D5D36F3EC4}"/>
            </a:ext>
          </a:extLst>
        </xdr:cNvPr>
        <xdr:cNvSpPr/>
      </xdr:nvSpPr>
      <xdr:spPr>
        <a:xfrm>
          <a:off x="21272500" y="10208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87993</xdr:rowOff>
    </xdr:from>
    <xdr:to>
      <xdr:col>107</xdr:col>
      <xdr:colOff>101600</xdr:colOff>
      <xdr:row>60</xdr:row>
      <xdr:rowOff>18143</xdr:rowOff>
    </xdr:to>
    <xdr:sp macro="" textlink="">
      <xdr:nvSpPr>
        <xdr:cNvPr id="697" name="フローチャート: 判断 696">
          <a:extLst>
            <a:ext uri="{FF2B5EF4-FFF2-40B4-BE49-F238E27FC236}">
              <a16:creationId xmlns:a16="http://schemas.microsoft.com/office/drawing/2014/main" id="{71FBE03B-8C05-42C1-AF66-113C71005747}"/>
            </a:ext>
          </a:extLst>
        </xdr:cNvPr>
        <xdr:cNvSpPr/>
      </xdr:nvSpPr>
      <xdr:spPr>
        <a:xfrm>
          <a:off x="20383500" y="102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59</xdr:row>
      <xdr:rowOff>102688</xdr:rowOff>
    </xdr:from>
    <xdr:to>
      <xdr:col>102</xdr:col>
      <xdr:colOff>165100</xdr:colOff>
      <xdr:row>60</xdr:row>
      <xdr:rowOff>32838</xdr:rowOff>
    </xdr:to>
    <xdr:sp macro="" textlink="">
      <xdr:nvSpPr>
        <xdr:cNvPr id="698" name="フローチャート: 判断 697">
          <a:extLst>
            <a:ext uri="{FF2B5EF4-FFF2-40B4-BE49-F238E27FC236}">
              <a16:creationId xmlns:a16="http://schemas.microsoft.com/office/drawing/2014/main" id="{EF60E4BF-FAE6-4CD0-9D2A-7CABBE286E44}"/>
            </a:ext>
          </a:extLst>
        </xdr:cNvPr>
        <xdr:cNvSpPr/>
      </xdr:nvSpPr>
      <xdr:spPr>
        <a:xfrm>
          <a:off x="19494500" y="1021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58</xdr:row>
      <xdr:rowOff>78196</xdr:rowOff>
    </xdr:from>
    <xdr:to>
      <xdr:col>98</xdr:col>
      <xdr:colOff>38100</xdr:colOff>
      <xdr:row>59</xdr:row>
      <xdr:rowOff>8346</xdr:rowOff>
    </xdr:to>
    <xdr:sp macro="" textlink="">
      <xdr:nvSpPr>
        <xdr:cNvPr id="699" name="フローチャート: 判断 698">
          <a:extLst>
            <a:ext uri="{FF2B5EF4-FFF2-40B4-BE49-F238E27FC236}">
              <a16:creationId xmlns:a16="http://schemas.microsoft.com/office/drawing/2014/main" id="{C4902D9B-488A-43CB-BE94-667CFB1AB35D}"/>
            </a:ext>
          </a:extLst>
        </xdr:cNvPr>
        <xdr:cNvSpPr/>
      </xdr:nvSpPr>
      <xdr:spPr>
        <a:xfrm>
          <a:off x="18605500" y="1002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0" name="テキスト ボックス 699">
          <a:extLst>
            <a:ext uri="{FF2B5EF4-FFF2-40B4-BE49-F238E27FC236}">
              <a16:creationId xmlns:a16="http://schemas.microsoft.com/office/drawing/2014/main" id="{C22285A8-A998-478B-9A28-9171B281B4BB}"/>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1" name="テキスト ボックス 700">
          <a:extLst>
            <a:ext uri="{FF2B5EF4-FFF2-40B4-BE49-F238E27FC236}">
              <a16:creationId xmlns:a16="http://schemas.microsoft.com/office/drawing/2014/main" id="{7D8FEAE7-81E1-40E1-9E66-18B3A62DD57D}"/>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2" name="テキスト ボックス 701">
          <a:extLst>
            <a:ext uri="{FF2B5EF4-FFF2-40B4-BE49-F238E27FC236}">
              <a16:creationId xmlns:a16="http://schemas.microsoft.com/office/drawing/2014/main" id="{849ABA11-152A-4CF7-BD9A-266768D79EB2}"/>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3" name="テキスト ボックス 702">
          <a:extLst>
            <a:ext uri="{FF2B5EF4-FFF2-40B4-BE49-F238E27FC236}">
              <a16:creationId xmlns:a16="http://schemas.microsoft.com/office/drawing/2014/main" id="{B7449F78-E335-4C47-91CB-9E52D222C14F}"/>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4" name="テキスト ボックス 703">
          <a:extLst>
            <a:ext uri="{FF2B5EF4-FFF2-40B4-BE49-F238E27FC236}">
              <a16:creationId xmlns:a16="http://schemas.microsoft.com/office/drawing/2014/main" id="{0CABF1C5-97AB-4A1E-80AA-5279DA28B171}"/>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130447</xdr:rowOff>
    </xdr:from>
    <xdr:to>
      <xdr:col>116</xdr:col>
      <xdr:colOff>114300</xdr:colOff>
      <xdr:row>55</xdr:row>
      <xdr:rowOff>60597</xdr:rowOff>
    </xdr:to>
    <xdr:sp macro="" textlink="">
      <xdr:nvSpPr>
        <xdr:cNvPr id="705" name="楕円 704">
          <a:extLst>
            <a:ext uri="{FF2B5EF4-FFF2-40B4-BE49-F238E27FC236}">
              <a16:creationId xmlns:a16="http://schemas.microsoft.com/office/drawing/2014/main" id="{3F0D41EB-9ABD-4823-94A7-398BF8514ED1}"/>
            </a:ext>
          </a:extLst>
        </xdr:cNvPr>
        <xdr:cNvSpPr/>
      </xdr:nvSpPr>
      <xdr:spPr>
        <a:xfrm>
          <a:off x="22110700" y="9388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54</xdr:row>
      <xdr:rowOff>83474</xdr:rowOff>
    </xdr:from>
    <xdr:ext cx="469744" cy="259045"/>
    <xdr:sp macro="" textlink="">
      <xdr:nvSpPr>
        <xdr:cNvPr id="706" name="【学校施設】&#10;一人当たり面積該当値テキスト">
          <a:extLst>
            <a:ext uri="{FF2B5EF4-FFF2-40B4-BE49-F238E27FC236}">
              <a16:creationId xmlns:a16="http://schemas.microsoft.com/office/drawing/2014/main" id="{F134DEFA-52F5-4212-9E08-9B2E07ED75EF}"/>
            </a:ext>
          </a:extLst>
        </xdr:cNvPr>
        <xdr:cNvSpPr txBox="1"/>
      </xdr:nvSpPr>
      <xdr:spPr>
        <a:xfrm>
          <a:off x="22199600" y="9341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55</xdr:row>
      <xdr:rowOff>22678</xdr:rowOff>
    </xdr:from>
    <xdr:to>
      <xdr:col>112</xdr:col>
      <xdr:colOff>38100</xdr:colOff>
      <xdr:row>55</xdr:row>
      <xdr:rowOff>124278</xdr:rowOff>
    </xdr:to>
    <xdr:sp macro="" textlink="">
      <xdr:nvSpPr>
        <xdr:cNvPr id="707" name="楕円 706">
          <a:extLst>
            <a:ext uri="{FF2B5EF4-FFF2-40B4-BE49-F238E27FC236}">
              <a16:creationId xmlns:a16="http://schemas.microsoft.com/office/drawing/2014/main" id="{3F46B73F-45C5-4885-A08B-7DFA6C5A14E0}"/>
            </a:ext>
          </a:extLst>
        </xdr:cNvPr>
        <xdr:cNvSpPr/>
      </xdr:nvSpPr>
      <xdr:spPr>
        <a:xfrm>
          <a:off x="21272500" y="945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55</xdr:row>
      <xdr:rowOff>9797</xdr:rowOff>
    </xdr:from>
    <xdr:to>
      <xdr:col>116</xdr:col>
      <xdr:colOff>63500</xdr:colOff>
      <xdr:row>55</xdr:row>
      <xdr:rowOff>73478</xdr:rowOff>
    </xdr:to>
    <xdr:cxnSp macro="">
      <xdr:nvCxnSpPr>
        <xdr:cNvPr id="708" name="直線コネクタ 707">
          <a:extLst>
            <a:ext uri="{FF2B5EF4-FFF2-40B4-BE49-F238E27FC236}">
              <a16:creationId xmlns:a16="http://schemas.microsoft.com/office/drawing/2014/main" id="{EBA159AD-91C1-4792-BB36-CF654600EA28}"/>
            </a:ext>
          </a:extLst>
        </xdr:cNvPr>
        <xdr:cNvCxnSpPr/>
      </xdr:nvCxnSpPr>
      <xdr:spPr>
        <a:xfrm flipV="1">
          <a:off x="21323300" y="9439547"/>
          <a:ext cx="838200" cy="63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55</xdr:row>
      <xdr:rowOff>115751</xdr:rowOff>
    </xdr:from>
    <xdr:to>
      <xdr:col>107</xdr:col>
      <xdr:colOff>101600</xdr:colOff>
      <xdr:row>56</xdr:row>
      <xdr:rowOff>45901</xdr:rowOff>
    </xdr:to>
    <xdr:sp macro="" textlink="">
      <xdr:nvSpPr>
        <xdr:cNvPr id="709" name="楕円 708">
          <a:extLst>
            <a:ext uri="{FF2B5EF4-FFF2-40B4-BE49-F238E27FC236}">
              <a16:creationId xmlns:a16="http://schemas.microsoft.com/office/drawing/2014/main" id="{4C53D213-671E-4549-B3FB-EFFC29319E19}"/>
            </a:ext>
          </a:extLst>
        </xdr:cNvPr>
        <xdr:cNvSpPr/>
      </xdr:nvSpPr>
      <xdr:spPr>
        <a:xfrm>
          <a:off x="20383500" y="9545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55</xdr:row>
      <xdr:rowOff>73478</xdr:rowOff>
    </xdr:from>
    <xdr:to>
      <xdr:col>111</xdr:col>
      <xdr:colOff>177800</xdr:colOff>
      <xdr:row>55</xdr:row>
      <xdr:rowOff>166551</xdr:rowOff>
    </xdr:to>
    <xdr:cxnSp macro="">
      <xdr:nvCxnSpPr>
        <xdr:cNvPr id="710" name="直線コネクタ 709">
          <a:extLst>
            <a:ext uri="{FF2B5EF4-FFF2-40B4-BE49-F238E27FC236}">
              <a16:creationId xmlns:a16="http://schemas.microsoft.com/office/drawing/2014/main" id="{DCE9724E-7CA2-4E6D-B568-F8F6C2862BC1}"/>
            </a:ext>
          </a:extLst>
        </xdr:cNvPr>
        <xdr:cNvCxnSpPr/>
      </xdr:nvCxnSpPr>
      <xdr:spPr>
        <a:xfrm flipV="1">
          <a:off x="20434300" y="9503228"/>
          <a:ext cx="889000" cy="93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55</xdr:row>
      <xdr:rowOff>120650</xdr:rowOff>
    </xdr:from>
    <xdr:to>
      <xdr:col>102</xdr:col>
      <xdr:colOff>165100</xdr:colOff>
      <xdr:row>56</xdr:row>
      <xdr:rowOff>50800</xdr:rowOff>
    </xdr:to>
    <xdr:sp macro="" textlink="">
      <xdr:nvSpPr>
        <xdr:cNvPr id="711" name="楕円 710">
          <a:extLst>
            <a:ext uri="{FF2B5EF4-FFF2-40B4-BE49-F238E27FC236}">
              <a16:creationId xmlns:a16="http://schemas.microsoft.com/office/drawing/2014/main" id="{E50E2202-9662-4F23-B54E-DFC99777512D}"/>
            </a:ext>
          </a:extLst>
        </xdr:cNvPr>
        <xdr:cNvSpPr/>
      </xdr:nvSpPr>
      <xdr:spPr>
        <a:xfrm>
          <a:off x="19494500" y="955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55</xdr:row>
      <xdr:rowOff>166551</xdr:rowOff>
    </xdr:from>
    <xdr:to>
      <xdr:col>107</xdr:col>
      <xdr:colOff>50800</xdr:colOff>
      <xdr:row>56</xdr:row>
      <xdr:rowOff>0</xdr:rowOff>
    </xdr:to>
    <xdr:cxnSp macro="">
      <xdr:nvCxnSpPr>
        <xdr:cNvPr id="712" name="直線コネクタ 711">
          <a:extLst>
            <a:ext uri="{FF2B5EF4-FFF2-40B4-BE49-F238E27FC236}">
              <a16:creationId xmlns:a16="http://schemas.microsoft.com/office/drawing/2014/main" id="{1D50B576-6ED8-423F-8CFE-520E23313396}"/>
            </a:ext>
          </a:extLst>
        </xdr:cNvPr>
        <xdr:cNvCxnSpPr/>
      </xdr:nvCxnSpPr>
      <xdr:spPr>
        <a:xfrm flipV="1">
          <a:off x="19545300" y="9596301"/>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59</xdr:row>
      <xdr:rowOff>74930</xdr:rowOff>
    </xdr:from>
    <xdr:to>
      <xdr:col>98</xdr:col>
      <xdr:colOff>38100</xdr:colOff>
      <xdr:row>60</xdr:row>
      <xdr:rowOff>5080</xdr:rowOff>
    </xdr:to>
    <xdr:sp macro="" textlink="">
      <xdr:nvSpPr>
        <xdr:cNvPr id="713" name="楕円 712">
          <a:extLst>
            <a:ext uri="{FF2B5EF4-FFF2-40B4-BE49-F238E27FC236}">
              <a16:creationId xmlns:a16="http://schemas.microsoft.com/office/drawing/2014/main" id="{9AD9229C-73DA-49C7-9B96-92BBE992E0F4}"/>
            </a:ext>
          </a:extLst>
        </xdr:cNvPr>
        <xdr:cNvSpPr/>
      </xdr:nvSpPr>
      <xdr:spPr>
        <a:xfrm>
          <a:off x="18605500" y="1019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56</xdr:row>
      <xdr:rowOff>0</xdr:rowOff>
    </xdr:from>
    <xdr:to>
      <xdr:col>102</xdr:col>
      <xdr:colOff>114300</xdr:colOff>
      <xdr:row>59</xdr:row>
      <xdr:rowOff>125730</xdr:rowOff>
    </xdr:to>
    <xdr:cxnSp macro="">
      <xdr:nvCxnSpPr>
        <xdr:cNvPr id="714" name="直線コネクタ 713">
          <a:extLst>
            <a:ext uri="{FF2B5EF4-FFF2-40B4-BE49-F238E27FC236}">
              <a16:creationId xmlns:a16="http://schemas.microsoft.com/office/drawing/2014/main" id="{85975121-F82F-4A04-A2F9-8D0568CC3609}"/>
            </a:ext>
          </a:extLst>
        </xdr:cNvPr>
        <xdr:cNvCxnSpPr/>
      </xdr:nvCxnSpPr>
      <xdr:spPr>
        <a:xfrm flipV="1">
          <a:off x="18656300" y="9601200"/>
          <a:ext cx="889000" cy="640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14168</xdr:rowOff>
    </xdr:from>
    <xdr:ext cx="469744" cy="259045"/>
    <xdr:sp macro="" textlink="">
      <xdr:nvSpPr>
        <xdr:cNvPr id="715" name="n_1aveValue【学校施設】&#10;一人当たり面積">
          <a:extLst>
            <a:ext uri="{FF2B5EF4-FFF2-40B4-BE49-F238E27FC236}">
              <a16:creationId xmlns:a16="http://schemas.microsoft.com/office/drawing/2014/main" id="{2AA9F89F-3A83-423A-AF86-5BE95BEA12B0}"/>
            </a:ext>
          </a:extLst>
        </xdr:cNvPr>
        <xdr:cNvSpPr txBox="1"/>
      </xdr:nvSpPr>
      <xdr:spPr>
        <a:xfrm>
          <a:off x="21075727" y="10301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9270</xdr:rowOff>
    </xdr:from>
    <xdr:ext cx="469744" cy="259045"/>
    <xdr:sp macro="" textlink="">
      <xdr:nvSpPr>
        <xdr:cNvPr id="716" name="n_2aveValue【学校施設】&#10;一人当たり面積">
          <a:extLst>
            <a:ext uri="{FF2B5EF4-FFF2-40B4-BE49-F238E27FC236}">
              <a16:creationId xmlns:a16="http://schemas.microsoft.com/office/drawing/2014/main" id="{1B5703B1-9C56-4224-80AC-FA46DB91C5F5}"/>
            </a:ext>
          </a:extLst>
        </xdr:cNvPr>
        <xdr:cNvSpPr txBox="1"/>
      </xdr:nvSpPr>
      <xdr:spPr>
        <a:xfrm>
          <a:off x="20199427" y="10296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23965</xdr:rowOff>
    </xdr:from>
    <xdr:ext cx="469744" cy="259045"/>
    <xdr:sp macro="" textlink="">
      <xdr:nvSpPr>
        <xdr:cNvPr id="717" name="n_3aveValue【学校施設】&#10;一人当たり面積">
          <a:extLst>
            <a:ext uri="{FF2B5EF4-FFF2-40B4-BE49-F238E27FC236}">
              <a16:creationId xmlns:a16="http://schemas.microsoft.com/office/drawing/2014/main" id="{6662AE39-5A70-4D65-88DB-3FAC23E3CB44}"/>
            </a:ext>
          </a:extLst>
        </xdr:cNvPr>
        <xdr:cNvSpPr txBox="1"/>
      </xdr:nvSpPr>
      <xdr:spPr>
        <a:xfrm>
          <a:off x="19310427" y="10310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57</xdr:row>
      <xdr:rowOff>24873</xdr:rowOff>
    </xdr:from>
    <xdr:ext cx="469744" cy="259045"/>
    <xdr:sp macro="" textlink="">
      <xdr:nvSpPr>
        <xdr:cNvPr id="718" name="n_4aveValue【学校施設】&#10;一人当たり面積">
          <a:extLst>
            <a:ext uri="{FF2B5EF4-FFF2-40B4-BE49-F238E27FC236}">
              <a16:creationId xmlns:a16="http://schemas.microsoft.com/office/drawing/2014/main" id="{24D9F45F-234C-4FDA-BC11-4163322F3EB9}"/>
            </a:ext>
          </a:extLst>
        </xdr:cNvPr>
        <xdr:cNvSpPr txBox="1"/>
      </xdr:nvSpPr>
      <xdr:spPr>
        <a:xfrm>
          <a:off x="18421427" y="9797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53</xdr:row>
      <xdr:rowOff>140805</xdr:rowOff>
    </xdr:from>
    <xdr:ext cx="469744" cy="259045"/>
    <xdr:sp macro="" textlink="">
      <xdr:nvSpPr>
        <xdr:cNvPr id="719" name="n_1mainValue【学校施設】&#10;一人当たり面積">
          <a:extLst>
            <a:ext uri="{FF2B5EF4-FFF2-40B4-BE49-F238E27FC236}">
              <a16:creationId xmlns:a16="http://schemas.microsoft.com/office/drawing/2014/main" id="{4A5E8AD8-3499-47C3-8E17-DF7399DDE163}"/>
            </a:ext>
          </a:extLst>
        </xdr:cNvPr>
        <xdr:cNvSpPr txBox="1"/>
      </xdr:nvSpPr>
      <xdr:spPr>
        <a:xfrm>
          <a:off x="21075727" y="9227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54</xdr:row>
      <xdr:rowOff>62428</xdr:rowOff>
    </xdr:from>
    <xdr:ext cx="469744" cy="259045"/>
    <xdr:sp macro="" textlink="">
      <xdr:nvSpPr>
        <xdr:cNvPr id="720" name="n_2mainValue【学校施設】&#10;一人当たり面積">
          <a:extLst>
            <a:ext uri="{FF2B5EF4-FFF2-40B4-BE49-F238E27FC236}">
              <a16:creationId xmlns:a16="http://schemas.microsoft.com/office/drawing/2014/main" id="{C427D1FC-7470-4DBE-9D97-0893F05B496F}"/>
            </a:ext>
          </a:extLst>
        </xdr:cNvPr>
        <xdr:cNvSpPr txBox="1"/>
      </xdr:nvSpPr>
      <xdr:spPr>
        <a:xfrm>
          <a:off x="20199427" y="9320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54</xdr:row>
      <xdr:rowOff>67327</xdr:rowOff>
    </xdr:from>
    <xdr:ext cx="469744" cy="259045"/>
    <xdr:sp macro="" textlink="">
      <xdr:nvSpPr>
        <xdr:cNvPr id="721" name="n_3mainValue【学校施設】&#10;一人当たり面積">
          <a:extLst>
            <a:ext uri="{FF2B5EF4-FFF2-40B4-BE49-F238E27FC236}">
              <a16:creationId xmlns:a16="http://schemas.microsoft.com/office/drawing/2014/main" id="{71534A4D-B3A4-4B8E-9D69-CFED6BAF2541}"/>
            </a:ext>
          </a:extLst>
        </xdr:cNvPr>
        <xdr:cNvSpPr txBox="1"/>
      </xdr:nvSpPr>
      <xdr:spPr>
        <a:xfrm>
          <a:off x="19310427" y="932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167657</xdr:rowOff>
    </xdr:from>
    <xdr:ext cx="469744" cy="259045"/>
    <xdr:sp macro="" textlink="">
      <xdr:nvSpPr>
        <xdr:cNvPr id="722" name="n_4mainValue【学校施設】&#10;一人当たり面積">
          <a:extLst>
            <a:ext uri="{FF2B5EF4-FFF2-40B4-BE49-F238E27FC236}">
              <a16:creationId xmlns:a16="http://schemas.microsoft.com/office/drawing/2014/main" id="{64634EAC-8E10-4130-8AB6-5608E4F5EBA5}"/>
            </a:ext>
          </a:extLst>
        </xdr:cNvPr>
        <xdr:cNvSpPr txBox="1"/>
      </xdr:nvSpPr>
      <xdr:spPr>
        <a:xfrm>
          <a:off x="18421427" y="10283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3" name="正方形/長方形 722">
          <a:extLst>
            <a:ext uri="{FF2B5EF4-FFF2-40B4-BE49-F238E27FC236}">
              <a16:creationId xmlns:a16="http://schemas.microsoft.com/office/drawing/2014/main" id="{41D3858E-0C17-4C47-9A64-6ACC0E798DBC}"/>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4" name="正方形/長方形 723">
          <a:extLst>
            <a:ext uri="{FF2B5EF4-FFF2-40B4-BE49-F238E27FC236}">
              <a16:creationId xmlns:a16="http://schemas.microsoft.com/office/drawing/2014/main" id="{806D7DBF-1DF6-450D-A3A3-2EE0CF261043}"/>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5" name="正方形/長方形 724">
          <a:extLst>
            <a:ext uri="{FF2B5EF4-FFF2-40B4-BE49-F238E27FC236}">
              <a16:creationId xmlns:a16="http://schemas.microsoft.com/office/drawing/2014/main" id="{F9FF5142-ED6A-4D2C-A1CD-2A699134869A}"/>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6" name="正方形/長方形 725">
          <a:extLst>
            <a:ext uri="{FF2B5EF4-FFF2-40B4-BE49-F238E27FC236}">
              <a16:creationId xmlns:a16="http://schemas.microsoft.com/office/drawing/2014/main" id="{6F4A1BE0-1C9D-4AD2-84E9-DAE01A4B3AA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7" name="正方形/長方形 726">
          <a:extLst>
            <a:ext uri="{FF2B5EF4-FFF2-40B4-BE49-F238E27FC236}">
              <a16:creationId xmlns:a16="http://schemas.microsoft.com/office/drawing/2014/main" id="{1627CD3F-2B0E-4FAF-ABC7-6547EB87927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8" name="正方形/長方形 727">
          <a:extLst>
            <a:ext uri="{FF2B5EF4-FFF2-40B4-BE49-F238E27FC236}">
              <a16:creationId xmlns:a16="http://schemas.microsoft.com/office/drawing/2014/main" id="{03DBA4EA-B0B2-436B-BEE8-BA8F23EC1709}"/>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9" name="正方形/長方形 728">
          <a:extLst>
            <a:ext uri="{FF2B5EF4-FFF2-40B4-BE49-F238E27FC236}">
              <a16:creationId xmlns:a16="http://schemas.microsoft.com/office/drawing/2014/main" id="{D7287D89-149A-4960-B043-A3C39645C4E4}"/>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0" name="正方形/長方形 729">
          <a:extLst>
            <a:ext uri="{FF2B5EF4-FFF2-40B4-BE49-F238E27FC236}">
              <a16:creationId xmlns:a16="http://schemas.microsoft.com/office/drawing/2014/main" id="{12EFB0C0-F8D2-4DE0-810D-944022F31887}"/>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1" name="テキスト ボックス 730">
          <a:extLst>
            <a:ext uri="{FF2B5EF4-FFF2-40B4-BE49-F238E27FC236}">
              <a16:creationId xmlns:a16="http://schemas.microsoft.com/office/drawing/2014/main" id="{933A7D65-5E80-404C-A954-7416D0181916}"/>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2" name="直線コネクタ 731">
          <a:extLst>
            <a:ext uri="{FF2B5EF4-FFF2-40B4-BE49-F238E27FC236}">
              <a16:creationId xmlns:a16="http://schemas.microsoft.com/office/drawing/2014/main" id="{9C476411-EEDE-4E9B-B96A-AA3E27F15D67}"/>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3" name="テキスト ボックス 732">
          <a:extLst>
            <a:ext uri="{FF2B5EF4-FFF2-40B4-BE49-F238E27FC236}">
              <a16:creationId xmlns:a16="http://schemas.microsoft.com/office/drawing/2014/main" id="{3F276F3C-282C-4742-984B-7AF1F7362BC9}"/>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34" name="直線コネクタ 733">
          <a:extLst>
            <a:ext uri="{FF2B5EF4-FFF2-40B4-BE49-F238E27FC236}">
              <a16:creationId xmlns:a16="http://schemas.microsoft.com/office/drawing/2014/main" id="{09307D36-B51B-4D4F-A823-AC38BD42EB59}"/>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35" name="テキスト ボックス 734">
          <a:extLst>
            <a:ext uri="{FF2B5EF4-FFF2-40B4-BE49-F238E27FC236}">
              <a16:creationId xmlns:a16="http://schemas.microsoft.com/office/drawing/2014/main" id="{1D6D6D0B-DD60-4629-8076-0286EBE4A732}"/>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36" name="直線コネクタ 735">
          <a:extLst>
            <a:ext uri="{FF2B5EF4-FFF2-40B4-BE49-F238E27FC236}">
              <a16:creationId xmlns:a16="http://schemas.microsoft.com/office/drawing/2014/main" id="{F45048D6-9638-4904-8FCD-46A47A345A9D}"/>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37" name="テキスト ボックス 736">
          <a:extLst>
            <a:ext uri="{FF2B5EF4-FFF2-40B4-BE49-F238E27FC236}">
              <a16:creationId xmlns:a16="http://schemas.microsoft.com/office/drawing/2014/main" id="{57AB4D40-D25E-4EB5-A5CE-7719EA25AB8D}"/>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38" name="直線コネクタ 737">
          <a:extLst>
            <a:ext uri="{FF2B5EF4-FFF2-40B4-BE49-F238E27FC236}">
              <a16:creationId xmlns:a16="http://schemas.microsoft.com/office/drawing/2014/main" id="{FF117DA4-4481-436A-B646-750C234CB913}"/>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39" name="テキスト ボックス 738">
          <a:extLst>
            <a:ext uri="{FF2B5EF4-FFF2-40B4-BE49-F238E27FC236}">
              <a16:creationId xmlns:a16="http://schemas.microsoft.com/office/drawing/2014/main" id="{4E713301-63CC-4915-82E4-D70A0D080E13}"/>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40" name="直線コネクタ 739">
          <a:extLst>
            <a:ext uri="{FF2B5EF4-FFF2-40B4-BE49-F238E27FC236}">
              <a16:creationId xmlns:a16="http://schemas.microsoft.com/office/drawing/2014/main" id="{15B64A10-91BF-4875-AA57-AA0834BB4A7A}"/>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41" name="テキスト ボックス 740">
          <a:extLst>
            <a:ext uri="{FF2B5EF4-FFF2-40B4-BE49-F238E27FC236}">
              <a16:creationId xmlns:a16="http://schemas.microsoft.com/office/drawing/2014/main" id="{E9DE7154-CEB2-4978-BA90-2ADE4F0A1524}"/>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42" name="直線コネクタ 741">
          <a:extLst>
            <a:ext uri="{FF2B5EF4-FFF2-40B4-BE49-F238E27FC236}">
              <a16:creationId xmlns:a16="http://schemas.microsoft.com/office/drawing/2014/main" id="{571EB12B-4798-41BE-8097-8D2DB5978CEA}"/>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43" name="テキスト ボックス 742">
          <a:extLst>
            <a:ext uri="{FF2B5EF4-FFF2-40B4-BE49-F238E27FC236}">
              <a16:creationId xmlns:a16="http://schemas.microsoft.com/office/drawing/2014/main" id="{46542C1B-F713-49E3-A020-6BA11A720BD6}"/>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44" name="直線コネクタ 743">
          <a:extLst>
            <a:ext uri="{FF2B5EF4-FFF2-40B4-BE49-F238E27FC236}">
              <a16:creationId xmlns:a16="http://schemas.microsoft.com/office/drawing/2014/main" id="{9FCAC0DF-AE20-43DE-B448-C205376D2ECE}"/>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45" name="テキスト ボックス 744">
          <a:extLst>
            <a:ext uri="{FF2B5EF4-FFF2-40B4-BE49-F238E27FC236}">
              <a16:creationId xmlns:a16="http://schemas.microsoft.com/office/drawing/2014/main" id="{96ECCCD5-E7F0-48B9-BC45-5438DA94AAE8}"/>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6" name="直線コネクタ 745">
          <a:extLst>
            <a:ext uri="{FF2B5EF4-FFF2-40B4-BE49-F238E27FC236}">
              <a16:creationId xmlns:a16="http://schemas.microsoft.com/office/drawing/2014/main" id="{F55A3147-8BCF-4278-A924-A646A6A0043D}"/>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7" name="【児童館】&#10;有形固定資産減価償却率グラフ枠">
          <a:extLst>
            <a:ext uri="{FF2B5EF4-FFF2-40B4-BE49-F238E27FC236}">
              <a16:creationId xmlns:a16="http://schemas.microsoft.com/office/drawing/2014/main" id="{0A8FF507-9012-4D0F-8A3D-570E552C234F}"/>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59327</xdr:rowOff>
    </xdr:from>
    <xdr:to>
      <xdr:col>85</xdr:col>
      <xdr:colOff>126364</xdr:colOff>
      <xdr:row>86</xdr:row>
      <xdr:rowOff>168729</xdr:rowOff>
    </xdr:to>
    <xdr:cxnSp macro="">
      <xdr:nvCxnSpPr>
        <xdr:cNvPr id="748" name="直線コネクタ 747">
          <a:extLst>
            <a:ext uri="{FF2B5EF4-FFF2-40B4-BE49-F238E27FC236}">
              <a16:creationId xmlns:a16="http://schemas.microsoft.com/office/drawing/2014/main" id="{B9269DFC-DE03-4054-A117-47CDFA4C5202}"/>
            </a:ext>
          </a:extLst>
        </xdr:cNvPr>
        <xdr:cNvCxnSpPr/>
      </xdr:nvCxnSpPr>
      <xdr:spPr>
        <a:xfrm flipV="1">
          <a:off x="16318864" y="13432427"/>
          <a:ext cx="0" cy="1481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49" name="【児童館】&#10;有形固定資産減価償却率最小値テキスト">
          <a:extLst>
            <a:ext uri="{FF2B5EF4-FFF2-40B4-BE49-F238E27FC236}">
              <a16:creationId xmlns:a16="http://schemas.microsoft.com/office/drawing/2014/main" id="{072417B3-3D08-4AEB-8C14-7829F21AC195}"/>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50" name="直線コネクタ 749">
          <a:extLst>
            <a:ext uri="{FF2B5EF4-FFF2-40B4-BE49-F238E27FC236}">
              <a16:creationId xmlns:a16="http://schemas.microsoft.com/office/drawing/2014/main" id="{44945A94-95DA-428A-892E-B98A4A8C337B}"/>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6004</xdr:rowOff>
    </xdr:from>
    <xdr:ext cx="340478" cy="259045"/>
    <xdr:sp macro="" textlink="">
      <xdr:nvSpPr>
        <xdr:cNvPr id="751" name="【児童館】&#10;有形固定資産減価償却率最大値テキスト">
          <a:extLst>
            <a:ext uri="{FF2B5EF4-FFF2-40B4-BE49-F238E27FC236}">
              <a16:creationId xmlns:a16="http://schemas.microsoft.com/office/drawing/2014/main" id="{71C7033B-AD0A-4BC7-B2E8-4403C736D8D4}"/>
            </a:ext>
          </a:extLst>
        </xdr:cNvPr>
        <xdr:cNvSpPr txBox="1"/>
      </xdr:nvSpPr>
      <xdr:spPr>
        <a:xfrm>
          <a:off x="16357600" y="1320765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59327</xdr:rowOff>
    </xdr:from>
    <xdr:to>
      <xdr:col>86</xdr:col>
      <xdr:colOff>25400</xdr:colOff>
      <xdr:row>78</xdr:row>
      <xdr:rowOff>59327</xdr:rowOff>
    </xdr:to>
    <xdr:cxnSp macro="">
      <xdr:nvCxnSpPr>
        <xdr:cNvPr id="752" name="直線コネクタ 751">
          <a:extLst>
            <a:ext uri="{FF2B5EF4-FFF2-40B4-BE49-F238E27FC236}">
              <a16:creationId xmlns:a16="http://schemas.microsoft.com/office/drawing/2014/main" id="{AD531706-8263-4F53-938D-35BDB6454D0F}"/>
            </a:ext>
          </a:extLst>
        </xdr:cNvPr>
        <xdr:cNvCxnSpPr/>
      </xdr:nvCxnSpPr>
      <xdr:spPr>
        <a:xfrm>
          <a:off x="16230600" y="13432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166932</xdr:rowOff>
    </xdr:from>
    <xdr:ext cx="405111" cy="259045"/>
    <xdr:sp macro="" textlink="">
      <xdr:nvSpPr>
        <xdr:cNvPr id="753" name="【児童館】&#10;有形固定資産減価償却率平均値テキスト">
          <a:extLst>
            <a:ext uri="{FF2B5EF4-FFF2-40B4-BE49-F238E27FC236}">
              <a16:creationId xmlns:a16="http://schemas.microsoft.com/office/drawing/2014/main" id="{76312353-7172-42E1-BDD4-8430A9BD3204}"/>
            </a:ext>
          </a:extLst>
        </xdr:cNvPr>
        <xdr:cNvSpPr txBox="1"/>
      </xdr:nvSpPr>
      <xdr:spPr>
        <a:xfrm>
          <a:off x="16357600" y="140543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144055</xdr:rowOff>
    </xdr:from>
    <xdr:to>
      <xdr:col>85</xdr:col>
      <xdr:colOff>177800</xdr:colOff>
      <xdr:row>83</xdr:row>
      <xdr:rowOff>74205</xdr:rowOff>
    </xdr:to>
    <xdr:sp macro="" textlink="">
      <xdr:nvSpPr>
        <xdr:cNvPr id="754" name="フローチャート: 判断 753">
          <a:extLst>
            <a:ext uri="{FF2B5EF4-FFF2-40B4-BE49-F238E27FC236}">
              <a16:creationId xmlns:a16="http://schemas.microsoft.com/office/drawing/2014/main" id="{2438FEE8-35CA-4001-8765-9C77731A1C51}"/>
            </a:ext>
          </a:extLst>
        </xdr:cNvPr>
        <xdr:cNvSpPr/>
      </xdr:nvSpPr>
      <xdr:spPr>
        <a:xfrm>
          <a:off x="16268700" y="14202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1995</xdr:rowOff>
    </xdr:from>
    <xdr:to>
      <xdr:col>81</xdr:col>
      <xdr:colOff>101600</xdr:colOff>
      <xdr:row>83</xdr:row>
      <xdr:rowOff>103595</xdr:rowOff>
    </xdr:to>
    <xdr:sp macro="" textlink="">
      <xdr:nvSpPr>
        <xdr:cNvPr id="755" name="フローチャート: 判断 754">
          <a:extLst>
            <a:ext uri="{FF2B5EF4-FFF2-40B4-BE49-F238E27FC236}">
              <a16:creationId xmlns:a16="http://schemas.microsoft.com/office/drawing/2014/main" id="{D8DECC60-50E7-42F5-A32D-C4EABD5AF670}"/>
            </a:ext>
          </a:extLst>
        </xdr:cNvPr>
        <xdr:cNvSpPr/>
      </xdr:nvSpPr>
      <xdr:spPr>
        <a:xfrm>
          <a:off x="15430500" y="1423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140788</xdr:rowOff>
    </xdr:from>
    <xdr:to>
      <xdr:col>76</xdr:col>
      <xdr:colOff>165100</xdr:colOff>
      <xdr:row>83</xdr:row>
      <xdr:rowOff>70938</xdr:rowOff>
    </xdr:to>
    <xdr:sp macro="" textlink="">
      <xdr:nvSpPr>
        <xdr:cNvPr id="756" name="フローチャート: 判断 755">
          <a:extLst>
            <a:ext uri="{FF2B5EF4-FFF2-40B4-BE49-F238E27FC236}">
              <a16:creationId xmlns:a16="http://schemas.microsoft.com/office/drawing/2014/main" id="{633B8887-E28C-4008-97B5-061B34E2AF3E}"/>
            </a:ext>
          </a:extLst>
        </xdr:cNvPr>
        <xdr:cNvSpPr/>
      </xdr:nvSpPr>
      <xdr:spPr>
        <a:xfrm>
          <a:off x="14541500" y="1419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142421</xdr:rowOff>
    </xdr:from>
    <xdr:to>
      <xdr:col>72</xdr:col>
      <xdr:colOff>38100</xdr:colOff>
      <xdr:row>83</xdr:row>
      <xdr:rowOff>72571</xdr:rowOff>
    </xdr:to>
    <xdr:sp macro="" textlink="">
      <xdr:nvSpPr>
        <xdr:cNvPr id="757" name="フローチャート: 判断 756">
          <a:extLst>
            <a:ext uri="{FF2B5EF4-FFF2-40B4-BE49-F238E27FC236}">
              <a16:creationId xmlns:a16="http://schemas.microsoft.com/office/drawing/2014/main" id="{7A923717-5664-4BE4-BAE4-12D986C6B46A}"/>
            </a:ext>
          </a:extLst>
        </xdr:cNvPr>
        <xdr:cNvSpPr/>
      </xdr:nvSpPr>
      <xdr:spPr>
        <a:xfrm>
          <a:off x="13652500" y="14201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121194</xdr:rowOff>
    </xdr:from>
    <xdr:to>
      <xdr:col>67</xdr:col>
      <xdr:colOff>101600</xdr:colOff>
      <xdr:row>83</xdr:row>
      <xdr:rowOff>51344</xdr:rowOff>
    </xdr:to>
    <xdr:sp macro="" textlink="">
      <xdr:nvSpPr>
        <xdr:cNvPr id="758" name="フローチャート: 判断 757">
          <a:extLst>
            <a:ext uri="{FF2B5EF4-FFF2-40B4-BE49-F238E27FC236}">
              <a16:creationId xmlns:a16="http://schemas.microsoft.com/office/drawing/2014/main" id="{49FA6A70-313A-4B43-A470-5F7227BA1EDF}"/>
            </a:ext>
          </a:extLst>
        </xdr:cNvPr>
        <xdr:cNvSpPr/>
      </xdr:nvSpPr>
      <xdr:spPr>
        <a:xfrm>
          <a:off x="12763500" y="1418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9" name="テキスト ボックス 758">
          <a:extLst>
            <a:ext uri="{FF2B5EF4-FFF2-40B4-BE49-F238E27FC236}">
              <a16:creationId xmlns:a16="http://schemas.microsoft.com/office/drawing/2014/main" id="{7E271539-DB86-4213-B8ED-968D789D44AF}"/>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0" name="テキスト ボックス 759">
          <a:extLst>
            <a:ext uri="{FF2B5EF4-FFF2-40B4-BE49-F238E27FC236}">
              <a16:creationId xmlns:a16="http://schemas.microsoft.com/office/drawing/2014/main" id="{E4BD1A8E-505B-45CF-B0B0-70EF9C33FE74}"/>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1" name="テキスト ボックス 760">
          <a:extLst>
            <a:ext uri="{FF2B5EF4-FFF2-40B4-BE49-F238E27FC236}">
              <a16:creationId xmlns:a16="http://schemas.microsoft.com/office/drawing/2014/main" id="{602C1F36-EC44-4D16-B426-5FAC4A675C4C}"/>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2" name="テキスト ボックス 761">
          <a:extLst>
            <a:ext uri="{FF2B5EF4-FFF2-40B4-BE49-F238E27FC236}">
              <a16:creationId xmlns:a16="http://schemas.microsoft.com/office/drawing/2014/main" id="{B8A3A725-B25E-4E5B-B2A3-CA5D851B632B}"/>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3" name="テキスト ボックス 762">
          <a:extLst>
            <a:ext uri="{FF2B5EF4-FFF2-40B4-BE49-F238E27FC236}">
              <a16:creationId xmlns:a16="http://schemas.microsoft.com/office/drawing/2014/main" id="{0719BE0A-7289-400E-818F-D9691ABCD654}"/>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13426</xdr:rowOff>
    </xdr:from>
    <xdr:to>
      <xdr:col>85</xdr:col>
      <xdr:colOff>177800</xdr:colOff>
      <xdr:row>84</xdr:row>
      <xdr:rowOff>115026</xdr:rowOff>
    </xdr:to>
    <xdr:sp macro="" textlink="">
      <xdr:nvSpPr>
        <xdr:cNvPr id="764" name="楕円 763">
          <a:extLst>
            <a:ext uri="{FF2B5EF4-FFF2-40B4-BE49-F238E27FC236}">
              <a16:creationId xmlns:a16="http://schemas.microsoft.com/office/drawing/2014/main" id="{23285181-14CD-4AE4-8F0A-0083884AA6A6}"/>
            </a:ext>
          </a:extLst>
        </xdr:cNvPr>
        <xdr:cNvSpPr/>
      </xdr:nvSpPr>
      <xdr:spPr>
        <a:xfrm>
          <a:off x="16268700" y="14415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163303</xdr:rowOff>
    </xdr:from>
    <xdr:ext cx="405111" cy="259045"/>
    <xdr:sp macro="" textlink="">
      <xdr:nvSpPr>
        <xdr:cNvPr id="765" name="【児童館】&#10;有形固定資産減価償却率該当値テキスト">
          <a:extLst>
            <a:ext uri="{FF2B5EF4-FFF2-40B4-BE49-F238E27FC236}">
              <a16:creationId xmlns:a16="http://schemas.microsoft.com/office/drawing/2014/main" id="{FBC817C8-5715-4312-9BA2-48BA0EAA5A85}"/>
            </a:ext>
          </a:extLst>
        </xdr:cNvPr>
        <xdr:cNvSpPr txBox="1"/>
      </xdr:nvSpPr>
      <xdr:spPr>
        <a:xfrm>
          <a:off x="16357600" y="14393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150586</xdr:rowOff>
    </xdr:from>
    <xdr:to>
      <xdr:col>81</xdr:col>
      <xdr:colOff>101600</xdr:colOff>
      <xdr:row>84</xdr:row>
      <xdr:rowOff>80736</xdr:rowOff>
    </xdr:to>
    <xdr:sp macro="" textlink="">
      <xdr:nvSpPr>
        <xdr:cNvPr id="766" name="楕円 765">
          <a:extLst>
            <a:ext uri="{FF2B5EF4-FFF2-40B4-BE49-F238E27FC236}">
              <a16:creationId xmlns:a16="http://schemas.microsoft.com/office/drawing/2014/main" id="{9A7ADEA6-A043-4810-9859-61AA2475414B}"/>
            </a:ext>
          </a:extLst>
        </xdr:cNvPr>
        <xdr:cNvSpPr/>
      </xdr:nvSpPr>
      <xdr:spPr>
        <a:xfrm>
          <a:off x="15430500" y="14380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29936</xdr:rowOff>
    </xdr:from>
    <xdr:to>
      <xdr:col>85</xdr:col>
      <xdr:colOff>127000</xdr:colOff>
      <xdr:row>84</xdr:row>
      <xdr:rowOff>64226</xdr:rowOff>
    </xdr:to>
    <xdr:cxnSp macro="">
      <xdr:nvCxnSpPr>
        <xdr:cNvPr id="767" name="直線コネクタ 766">
          <a:extLst>
            <a:ext uri="{FF2B5EF4-FFF2-40B4-BE49-F238E27FC236}">
              <a16:creationId xmlns:a16="http://schemas.microsoft.com/office/drawing/2014/main" id="{66947E7F-8128-4442-A1E4-1FD449594EDD}"/>
            </a:ext>
          </a:extLst>
        </xdr:cNvPr>
        <xdr:cNvCxnSpPr/>
      </xdr:nvCxnSpPr>
      <xdr:spPr>
        <a:xfrm>
          <a:off x="15481300" y="14431736"/>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116295</xdr:rowOff>
    </xdr:from>
    <xdr:to>
      <xdr:col>76</xdr:col>
      <xdr:colOff>165100</xdr:colOff>
      <xdr:row>84</xdr:row>
      <xdr:rowOff>46445</xdr:rowOff>
    </xdr:to>
    <xdr:sp macro="" textlink="">
      <xdr:nvSpPr>
        <xdr:cNvPr id="768" name="楕円 767">
          <a:extLst>
            <a:ext uri="{FF2B5EF4-FFF2-40B4-BE49-F238E27FC236}">
              <a16:creationId xmlns:a16="http://schemas.microsoft.com/office/drawing/2014/main" id="{D2AEE895-E439-45A2-8E80-C4E194C40723}"/>
            </a:ext>
          </a:extLst>
        </xdr:cNvPr>
        <xdr:cNvSpPr/>
      </xdr:nvSpPr>
      <xdr:spPr>
        <a:xfrm>
          <a:off x="14541500" y="1434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167095</xdr:rowOff>
    </xdr:from>
    <xdr:to>
      <xdr:col>81</xdr:col>
      <xdr:colOff>50800</xdr:colOff>
      <xdr:row>84</xdr:row>
      <xdr:rowOff>29936</xdr:rowOff>
    </xdr:to>
    <xdr:cxnSp macro="">
      <xdr:nvCxnSpPr>
        <xdr:cNvPr id="769" name="直線コネクタ 768">
          <a:extLst>
            <a:ext uri="{FF2B5EF4-FFF2-40B4-BE49-F238E27FC236}">
              <a16:creationId xmlns:a16="http://schemas.microsoft.com/office/drawing/2014/main" id="{86A4EA43-885C-4989-A09B-F813CB1628B1}"/>
            </a:ext>
          </a:extLst>
        </xdr:cNvPr>
        <xdr:cNvCxnSpPr/>
      </xdr:nvCxnSpPr>
      <xdr:spPr>
        <a:xfrm>
          <a:off x="14592300" y="14397445"/>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80373</xdr:rowOff>
    </xdr:from>
    <xdr:to>
      <xdr:col>72</xdr:col>
      <xdr:colOff>38100</xdr:colOff>
      <xdr:row>84</xdr:row>
      <xdr:rowOff>10523</xdr:rowOff>
    </xdr:to>
    <xdr:sp macro="" textlink="">
      <xdr:nvSpPr>
        <xdr:cNvPr id="770" name="楕円 769">
          <a:extLst>
            <a:ext uri="{FF2B5EF4-FFF2-40B4-BE49-F238E27FC236}">
              <a16:creationId xmlns:a16="http://schemas.microsoft.com/office/drawing/2014/main" id="{FAC2C79B-1BD8-4574-B2B1-01ABAC233F04}"/>
            </a:ext>
          </a:extLst>
        </xdr:cNvPr>
        <xdr:cNvSpPr/>
      </xdr:nvSpPr>
      <xdr:spPr>
        <a:xfrm>
          <a:off x="13652500" y="14310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131173</xdr:rowOff>
    </xdr:from>
    <xdr:to>
      <xdr:col>76</xdr:col>
      <xdr:colOff>114300</xdr:colOff>
      <xdr:row>83</xdr:row>
      <xdr:rowOff>167095</xdr:rowOff>
    </xdr:to>
    <xdr:cxnSp macro="">
      <xdr:nvCxnSpPr>
        <xdr:cNvPr id="771" name="直線コネクタ 770">
          <a:extLst>
            <a:ext uri="{FF2B5EF4-FFF2-40B4-BE49-F238E27FC236}">
              <a16:creationId xmlns:a16="http://schemas.microsoft.com/office/drawing/2014/main" id="{8A31D608-A9EB-4CFF-8D29-85FCDF110B0A}"/>
            </a:ext>
          </a:extLst>
        </xdr:cNvPr>
        <xdr:cNvCxnSpPr/>
      </xdr:nvCxnSpPr>
      <xdr:spPr>
        <a:xfrm>
          <a:off x="13703300" y="14361523"/>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55880</xdr:rowOff>
    </xdr:from>
    <xdr:to>
      <xdr:col>67</xdr:col>
      <xdr:colOff>101600</xdr:colOff>
      <xdr:row>83</xdr:row>
      <xdr:rowOff>157480</xdr:rowOff>
    </xdr:to>
    <xdr:sp macro="" textlink="">
      <xdr:nvSpPr>
        <xdr:cNvPr id="772" name="楕円 771">
          <a:extLst>
            <a:ext uri="{FF2B5EF4-FFF2-40B4-BE49-F238E27FC236}">
              <a16:creationId xmlns:a16="http://schemas.microsoft.com/office/drawing/2014/main" id="{C518384F-D836-4AE0-B476-9B6B8BAF6298}"/>
            </a:ext>
          </a:extLst>
        </xdr:cNvPr>
        <xdr:cNvSpPr/>
      </xdr:nvSpPr>
      <xdr:spPr>
        <a:xfrm>
          <a:off x="12763500" y="1428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106680</xdr:rowOff>
    </xdr:from>
    <xdr:to>
      <xdr:col>71</xdr:col>
      <xdr:colOff>177800</xdr:colOff>
      <xdr:row>83</xdr:row>
      <xdr:rowOff>131173</xdr:rowOff>
    </xdr:to>
    <xdr:cxnSp macro="">
      <xdr:nvCxnSpPr>
        <xdr:cNvPr id="773" name="直線コネクタ 772">
          <a:extLst>
            <a:ext uri="{FF2B5EF4-FFF2-40B4-BE49-F238E27FC236}">
              <a16:creationId xmlns:a16="http://schemas.microsoft.com/office/drawing/2014/main" id="{37CFB510-6EC7-43CC-898D-57005976F8CC}"/>
            </a:ext>
          </a:extLst>
        </xdr:cNvPr>
        <xdr:cNvCxnSpPr/>
      </xdr:nvCxnSpPr>
      <xdr:spPr>
        <a:xfrm>
          <a:off x="12814300" y="14337030"/>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120122</xdr:rowOff>
    </xdr:from>
    <xdr:ext cx="405111" cy="259045"/>
    <xdr:sp macro="" textlink="">
      <xdr:nvSpPr>
        <xdr:cNvPr id="774" name="n_1aveValue【児童館】&#10;有形固定資産減価償却率">
          <a:extLst>
            <a:ext uri="{FF2B5EF4-FFF2-40B4-BE49-F238E27FC236}">
              <a16:creationId xmlns:a16="http://schemas.microsoft.com/office/drawing/2014/main" id="{F6AAE369-B228-4886-86ED-31868247DE69}"/>
            </a:ext>
          </a:extLst>
        </xdr:cNvPr>
        <xdr:cNvSpPr txBox="1"/>
      </xdr:nvSpPr>
      <xdr:spPr>
        <a:xfrm>
          <a:off x="15266044" y="1400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87465</xdr:rowOff>
    </xdr:from>
    <xdr:ext cx="405111" cy="259045"/>
    <xdr:sp macro="" textlink="">
      <xdr:nvSpPr>
        <xdr:cNvPr id="775" name="n_2aveValue【児童館】&#10;有形固定資産減価償却率">
          <a:extLst>
            <a:ext uri="{FF2B5EF4-FFF2-40B4-BE49-F238E27FC236}">
              <a16:creationId xmlns:a16="http://schemas.microsoft.com/office/drawing/2014/main" id="{576F850F-05C3-4638-AD35-2CD2097555C0}"/>
            </a:ext>
          </a:extLst>
        </xdr:cNvPr>
        <xdr:cNvSpPr txBox="1"/>
      </xdr:nvSpPr>
      <xdr:spPr>
        <a:xfrm>
          <a:off x="14389744" y="13974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89098</xdr:rowOff>
    </xdr:from>
    <xdr:ext cx="405111" cy="259045"/>
    <xdr:sp macro="" textlink="">
      <xdr:nvSpPr>
        <xdr:cNvPr id="776" name="n_3aveValue【児童館】&#10;有形固定資産減価償却率">
          <a:extLst>
            <a:ext uri="{FF2B5EF4-FFF2-40B4-BE49-F238E27FC236}">
              <a16:creationId xmlns:a16="http://schemas.microsoft.com/office/drawing/2014/main" id="{3890411B-FFD6-4601-BFBC-4B1D94EA0C4A}"/>
            </a:ext>
          </a:extLst>
        </xdr:cNvPr>
        <xdr:cNvSpPr txBox="1"/>
      </xdr:nvSpPr>
      <xdr:spPr>
        <a:xfrm>
          <a:off x="13500744" y="139765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67871</xdr:rowOff>
    </xdr:from>
    <xdr:ext cx="405111" cy="259045"/>
    <xdr:sp macro="" textlink="">
      <xdr:nvSpPr>
        <xdr:cNvPr id="777" name="n_4aveValue【児童館】&#10;有形固定資産減価償却率">
          <a:extLst>
            <a:ext uri="{FF2B5EF4-FFF2-40B4-BE49-F238E27FC236}">
              <a16:creationId xmlns:a16="http://schemas.microsoft.com/office/drawing/2014/main" id="{72615021-F62D-455B-A52E-D1BC550A1E25}"/>
            </a:ext>
          </a:extLst>
        </xdr:cNvPr>
        <xdr:cNvSpPr txBox="1"/>
      </xdr:nvSpPr>
      <xdr:spPr>
        <a:xfrm>
          <a:off x="12611744" y="13955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71863</xdr:rowOff>
    </xdr:from>
    <xdr:ext cx="405111" cy="259045"/>
    <xdr:sp macro="" textlink="">
      <xdr:nvSpPr>
        <xdr:cNvPr id="778" name="n_1mainValue【児童館】&#10;有形固定資産減価償却率">
          <a:extLst>
            <a:ext uri="{FF2B5EF4-FFF2-40B4-BE49-F238E27FC236}">
              <a16:creationId xmlns:a16="http://schemas.microsoft.com/office/drawing/2014/main" id="{3976655F-F3B8-48A8-8781-97EB3A0B5B60}"/>
            </a:ext>
          </a:extLst>
        </xdr:cNvPr>
        <xdr:cNvSpPr txBox="1"/>
      </xdr:nvSpPr>
      <xdr:spPr>
        <a:xfrm>
          <a:off x="15266044" y="14473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37572</xdr:rowOff>
    </xdr:from>
    <xdr:ext cx="405111" cy="259045"/>
    <xdr:sp macro="" textlink="">
      <xdr:nvSpPr>
        <xdr:cNvPr id="779" name="n_2mainValue【児童館】&#10;有形固定資産減価償却率">
          <a:extLst>
            <a:ext uri="{FF2B5EF4-FFF2-40B4-BE49-F238E27FC236}">
              <a16:creationId xmlns:a16="http://schemas.microsoft.com/office/drawing/2014/main" id="{A9A239FC-67B7-4E34-875D-4D42586B239B}"/>
            </a:ext>
          </a:extLst>
        </xdr:cNvPr>
        <xdr:cNvSpPr txBox="1"/>
      </xdr:nvSpPr>
      <xdr:spPr>
        <a:xfrm>
          <a:off x="14389744" y="14439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1650</xdr:rowOff>
    </xdr:from>
    <xdr:ext cx="405111" cy="259045"/>
    <xdr:sp macro="" textlink="">
      <xdr:nvSpPr>
        <xdr:cNvPr id="780" name="n_3mainValue【児童館】&#10;有形固定資産減価償却率">
          <a:extLst>
            <a:ext uri="{FF2B5EF4-FFF2-40B4-BE49-F238E27FC236}">
              <a16:creationId xmlns:a16="http://schemas.microsoft.com/office/drawing/2014/main" id="{3F18055F-51BB-4C82-95A1-D96A20CFCAD9}"/>
            </a:ext>
          </a:extLst>
        </xdr:cNvPr>
        <xdr:cNvSpPr txBox="1"/>
      </xdr:nvSpPr>
      <xdr:spPr>
        <a:xfrm>
          <a:off x="13500744" y="14403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148607</xdr:rowOff>
    </xdr:from>
    <xdr:ext cx="405111" cy="259045"/>
    <xdr:sp macro="" textlink="">
      <xdr:nvSpPr>
        <xdr:cNvPr id="781" name="n_4mainValue【児童館】&#10;有形固定資産減価償却率">
          <a:extLst>
            <a:ext uri="{FF2B5EF4-FFF2-40B4-BE49-F238E27FC236}">
              <a16:creationId xmlns:a16="http://schemas.microsoft.com/office/drawing/2014/main" id="{3F3F4D3D-AAA5-4363-A3DB-B6BE69EA3C80}"/>
            </a:ext>
          </a:extLst>
        </xdr:cNvPr>
        <xdr:cNvSpPr txBox="1"/>
      </xdr:nvSpPr>
      <xdr:spPr>
        <a:xfrm>
          <a:off x="12611744" y="1437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2" name="正方形/長方形 781">
          <a:extLst>
            <a:ext uri="{FF2B5EF4-FFF2-40B4-BE49-F238E27FC236}">
              <a16:creationId xmlns:a16="http://schemas.microsoft.com/office/drawing/2014/main" id="{313954BD-F081-49C4-9E6D-7BCFAC506895}"/>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3" name="正方形/長方形 782">
          <a:extLst>
            <a:ext uri="{FF2B5EF4-FFF2-40B4-BE49-F238E27FC236}">
              <a16:creationId xmlns:a16="http://schemas.microsoft.com/office/drawing/2014/main" id="{A54DEB96-167E-4ECA-B095-64D6DAFB2937}"/>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4" name="正方形/長方形 783">
          <a:extLst>
            <a:ext uri="{FF2B5EF4-FFF2-40B4-BE49-F238E27FC236}">
              <a16:creationId xmlns:a16="http://schemas.microsoft.com/office/drawing/2014/main" id="{842CD939-847E-4D7A-89FD-98FC9778D83B}"/>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5" name="正方形/長方形 784">
          <a:extLst>
            <a:ext uri="{FF2B5EF4-FFF2-40B4-BE49-F238E27FC236}">
              <a16:creationId xmlns:a16="http://schemas.microsoft.com/office/drawing/2014/main" id="{1644176E-76E7-497F-B055-05672EAD2582}"/>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6" name="正方形/長方形 785">
          <a:extLst>
            <a:ext uri="{FF2B5EF4-FFF2-40B4-BE49-F238E27FC236}">
              <a16:creationId xmlns:a16="http://schemas.microsoft.com/office/drawing/2014/main" id="{05BF26B4-4BC1-499E-A0A5-A9BEB4B4AF23}"/>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7" name="正方形/長方形 786">
          <a:extLst>
            <a:ext uri="{FF2B5EF4-FFF2-40B4-BE49-F238E27FC236}">
              <a16:creationId xmlns:a16="http://schemas.microsoft.com/office/drawing/2014/main" id="{56267058-D055-47C5-90AE-4EAF976BC04F}"/>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8" name="正方形/長方形 787">
          <a:extLst>
            <a:ext uri="{FF2B5EF4-FFF2-40B4-BE49-F238E27FC236}">
              <a16:creationId xmlns:a16="http://schemas.microsoft.com/office/drawing/2014/main" id="{A240D49C-D59D-45F4-B9B5-DA68744DA56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9" name="正方形/長方形 788">
          <a:extLst>
            <a:ext uri="{FF2B5EF4-FFF2-40B4-BE49-F238E27FC236}">
              <a16:creationId xmlns:a16="http://schemas.microsoft.com/office/drawing/2014/main" id="{D94B79F3-B6C4-493F-8BBE-8EE2AFC5FB2F}"/>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0" name="テキスト ボックス 789">
          <a:extLst>
            <a:ext uri="{FF2B5EF4-FFF2-40B4-BE49-F238E27FC236}">
              <a16:creationId xmlns:a16="http://schemas.microsoft.com/office/drawing/2014/main" id="{1BBBE56F-AFD5-49BB-89DE-74F2E5A6E1AE}"/>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1" name="直線コネクタ 790">
          <a:extLst>
            <a:ext uri="{FF2B5EF4-FFF2-40B4-BE49-F238E27FC236}">
              <a16:creationId xmlns:a16="http://schemas.microsoft.com/office/drawing/2014/main" id="{37BA6365-7EDC-48EC-9F5C-4BADF4EA9269}"/>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92" name="直線コネクタ 791">
          <a:extLst>
            <a:ext uri="{FF2B5EF4-FFF2-40B4-BE49-F238E27FC236}">
              <a16:creationId xmlns:a16="http://schemas.microsoft.com/office/drawing/2014/main" id="{9BEDD712-DC33-4AF6-BF67-FD9156DC93B2}"/>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93" name="テキスト ボックス 792">
          <a:extLst>
            <a:ext uri="{FF2B5EF4-FFF2-40B4-BE49-F238E27FC236}">
              <a16:creationId xmlns:a16="http://schemas.microsoft.com/office/drawing/2014/main" id="{85875590-0EE9-48E4-8E39-B87B5E607D54}"/>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94" name="直線コネクタ 793">
          <a:extLst>
            <a:ext uri="{FF2B5EF4-FFF2-40B4-BE49-F238E27FC236}">
              <a16:creationId xmlns:a16="http://schemas.microsoft.com/office/drawing/2014/main" id="{C116AD98-BA62-44A8-81E8-12536CCAA58A}"/>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95" name="テキスト ボックス 794">
          <a:extLst>
            <a:ext uri="{FF2B5EF4-FFF2-40B4-BE49-F238E27FC236}">
              <a16:creationId xmlns:a16="http://schemas.microsoft.com/office/drawing/2014/main" id="{AC261BCC-7709-4DC6-94CF-B259CA5B329B}"/>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96" name="直線コネクタ 795">
          <a:extLst>
            <a:ext uri="{FF2B5EF4-FFF2-40B4-BE49-F238E27FC236}">
              <a16:creationId xmlns:a16="http://schemas.microsoft.com/office/drawing/2014/main" id="{C78ADDAA-2706-42EF-B7A3-7A8693F77568}"/>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97" name="テキスト ボックス 796">
          <a:extLst>
            <a:ext uri="{FF2B5EF4-FFF2-40B4-BE49-F238E27FC236}">
              <a16:creationId xmlns:a16="http://schemas.microsoft.com/office/drawing/2014/main" id="{C46BED2C-6046-4CD3-B879-DB0B23F18196}"/>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98" name="直線コネクタ 797">
          <a:extLst>
            <a:ext uri="{FF2B5EF4-FFF2-40B4-BE49-F238E27FC236}">
              <a16:creationId xmlns:a16="http://schemas.microsoft.com/office/drawing/2014/main" id="{3DCA7142-6751-4026-9E54-6E9730D98412}"/>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99" name="テキスト ボックス 798">
          <a:extLst>
            <a:ext uri="{FF2B5EF4-FFF2-40B4-BE49-F238E27FC236}">
              <a16:creationId xmlns:a16="http://schemas.microsoft.com/office/drawing/2014/main" id="{27713DE5-F054-422A-8D3E-ADAC7EFFA43D}"/>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0" name="直線コネクタ 799">
          <a:extLst>
            <a:ext uri="{FF2B5EF4-FFF2-40B4-BE49-F238E27FC236}">
              <a16:creationId xmlns:a16="http://schemas.microsoft.com/office/drawing/2014/main" id="{2B647E38-6BF0-40D8-9BBB-9157BAFE3EAE}"/>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1" name="テキスト ボックス 800">
          <a:extLst>
            <a:ext uri="{FF2B5EF4-FFF2-40B4-BE49-F238E27FC236}">
              <a16:creationId xmlns:a16="http://schemas.microsoft.com/office/drawing/2014/main" id="{F4EF2D61-767D-4B24-A10D-4F23E895B5B9}"/>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2" name="【児童館】&#10;一人当たり面積グラフ枠">
          <a:extLst>
            <a:ext uri="{FF2B5EF4-FFF2-40B4-BE49-F238E27FC236}">
              <a16:creationId xmlns:a16="http://schemas.microsoft.com/office/drawing/2014/main" id="{6252747C-F07C-459B-9F31-0E8C17CBE648}"/>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152400</xdr:rowOff>
    </xdr:from>
    <xdr:to>
      <xdr:col>116</xdr:col>
      <xdr:colOff>62864</xdr:colOff>
      <xdr:row>86</xdr:row>
      <xdr:rowOff>15239</xdr:rowOff>
    </xdr:to>
    <xdr:cxnSp macro="">
      <xdr:nvCxnSpPr>
        <xdr:cNvPr id="803" name="直線コネクタ 802">
          <a:extLst>
            <a:ext uri="{FF2B5EF4-FFF2-40B4-BE49-F238E27FC236}">
              <a16:creationId xmlns:a16="http://schemas.microsoft.com/office/drawing/2014/main" id="{4F097B61-3B59-45A3-9CE7-EF16ACCEEBD8}"/>
            </a:ext>
          </a:extLst>
        </xdr:cNvPr>
        <xdr:cNvCxnSpPr/>
      </xdr:nvCxnSpPr>
      <xdr:spPr>
        <a:xfrm flipV="1">
          <a:off x="22160864" y="13525500"/>
          <a:ext cx="0" cy="12344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19066</xdr:rowOff>
    </xdr:from>
    <xdr:ext cx="469744" cy="259045"/>
    <xdr:sp macro="" textlink="">
      <xdr:nvSpPr>
        <xdr:cNvPr id="804" name="【児童館】&#10;一人当たり面積最小値テキスト">
          <a:extLst>
            <a:ext uri="{FF2B5EF4-FFF2-40B4-BE49-F238E27FC236}">
              <a16:creationId xmlns:a16="http://schemas.microsoft.com/office/drawing/2014/main" id="{B111A749-9E98-4D60-8532-DC59C0EC8327}"/>
            </a:ext>
          </a:extLst>
        </xdr:cNvPr>
        <xdr:cNvSpPr txBox="1"/>
      </xdr:nvSpPr>
      <xdr:spPr>
        <a:xfrm>
          <a:off x="22199600" y="14763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15239</xdr:rowOff>
    </xdr:from>
    <xdr:to>
      <xdr:col>116</xdr:col>
      <xdr:colOff>152400</xdr:colOff>
      <xdr:row>86</xdr:row>
      <xdr:rowOff>15239</xdr:rowOff>
    </xdr:to>
    <xdr:cxnSp macro="">
      <xdr:nvCxnSpPr>
        <xdr:cNvPr id="805" name="直線コネクタ 804">
          <a:extLst>
            <a:ext uri="{FF2B5EF4-FFF2-40B4-BE49-F238E27FC236}">
              <a16:creationId xmlns:a16="http://schemas.microsoft.com/office/drawing/2014/main" id="{85F9CFD6-7249-434F-B3F3-410499C6AA74}"/>
            </a:ext>
          </a:extLst>
        </xdr:cNvPr>
        <xdr:cNvCxnSpPr/>
      </xdr:nvCxnSpPr>
      <xdr:spPr>
        <a:xfrm>
          <a:off x="22072600" y="14759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99077</xdr:rowOff>
    </xdr:from>
    <xdr:ext cx="469744" cy="259045"/>
    <xdr:sp macro="" textlink="">
      <xdr:nvSpPr>
        <xdr:cNvPr id="806" name="【児童館】&#10;一人当たり面積最大値テキスト">
          <a:extLst>
            <a:ext uri="{FF2B5EF4-FFF2-40B4-BE49-F238E27FC236}">
              <a16:creationId xmlns:a16="http://schemas.microsoft.com/office/drawing/2014/main" id="{1F03F163-484C-4988-AE32-CDC9C92F154D}"/>
            </a:ext>
          </a:extLst>
        </xdr:cNvPr>
        <xdr:cNvSpPr txBox="1"/>
      </xdr:nvSpPr>
      <xdr:spPr>
        <a:xfrm>
          <a:off x="22199600" y="1330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152400</xdr:rowOff>
    </xdr:from>
    <xdr:to>
      <xdr:col>116</xdr:col>
      <xdr:colOff>152400</xdr:colOff>
      <xdr:row>78</xdr:row>
      <xdr:rowOff>152400</xdr:rowOff>
    </xdr:to>
    <xdr:cxnSp macro="">
      <xdr:nvCxnSpPr>
        <xdr:cNvPr id="807" name="直線コネクタ 806">
          <a:extLst>
            <a:ext uri="{FF2B5EF4-FFF2-40B4-BE49-F238E27FC236}">
              <a16:creationId xmlns:a16="http://schemas.microsoft.com/office/drawing/2014/main" id="{013121D3-F7F8-406F-A5BB-CC49D73B48A7}"/>
            </a:ext>
          </a:extLst>
        </xdr:cNvPr>
        <xdr:cNvCxnSpPr/>
      </xdr:nvCxnSpPr>
      <xdr:spPr>
        <a:xfrm>
          <a:off x="22072600" y="1352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11447</xdr:rowOff>
    </xdr:from>
    <xdr:ext cx="469744" cy="259045"/>
    <xdr:sp macro="" textlink="">
      <xdr:nvSpPr>
        <xdr:cNvPr id="808" name="【児童館】&#10;一人当たり面積平均値テキスト">
          <a:extLst>
            <a:ext uri="{FF2B5EF4-FFF2-40B4-BE49-F238E27FC236}">
              <a16:creationId xmlns:a16="http://schemas.microsoft.com/office/drawing/2014/main" id="{38FE2F16-1BE5-433F-B5D1-1A25A57E2429}"/>
            </a:ext>
          </a:extLst>
        </xdr:cNvPr>
        <xdr:cNvSpPr txBox="1"/>
      </xdr:nvSpPr>
      <xdr:spPr>
        <a:xfrm>
          <a:off x="22199600" y="144132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33020</xdr:rowOff>
    </xdr:from>
    <xdr:to>
      <xdr:col>116</xdr:col>
      <xdr:colOff>114300</xdr:colOff>
      <xdr:row>84</xdr:row>
      <xdr:rowOff>134620</xdr:rowOff>
    </xdr:to>
    <xdr:sp macro="" textlink="">
      <xdr:nvSpPr>
        <xdr:cNvPr id="809" name="フローチャート: 判断 808">
          <a:extLst>
            <a:ext uri="{FF2B5EF4-FFF2-40B4-BE49-F238E27FC236}">
              <a16:creationId xmlns:a16="http://schemas.microsoft.com/office/drawing/2014/main" id="{A6EBCB93-4564-49FC-A6BC-99875ECEED66}"/>
            </a:ext>
          </a:extLst>
        </xdr:cNvPr>
        <xdr:cNvSpPr/>
      </xdr:nvSpPr>
      <xdr:spPr>
        <a:xfrm>
          <a:off x="221107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55880</xdr:rowOff>
    </xdr:from>
    <xdr:to>
      <xdr:col>112</xdr:col>
      <xdr:colOff>38100</xdr:colOff>
      <xdr:row>84</xdr:row>
      <xdr:rowOff>157480</xdr:rowOff>
    </xdr:to>
    <xdr:sp macro="" textlink="">
      <xdr:nvSpPr>
        <xdr:cNvPr id="810" name="フローチャート: 判断 809">
          <a:extLst>
            <a:ext uri="{FF2B5EF4-FFF2-40B4-BE49-F238E27FC236}">
              <a16:creationId xmlns:a16="http://schemas.microsoft.com/office/drawing/2014/main" id="{325A21A2-FA1F-4F2F-987E-4CA108776460}"/>
            </a:ext>
          </a:extLst>
        </xdr:cNvPr>
        <xdr:cNvSpPr/>
      </xdr:nvSpPr>
      <xdr:spPr>
        <a:xfrm>
          <a:off x="21272500" y="1445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158750</xdr:rowOff>
    </xdr:from>
    <xdr:to>
      <xdr:col>107</xdr:col>
      <xdr:colOff>101600</xdr:colOff>
      <xdr:row>84</xdr:row>
      <xdr:rowOff>88900</xdr:rowOff>
    </xdr:to>
    <xdr:sp macro="" textlink="">
      <xdr:nvSpPr>
        <xdr:cNvPr id="811" name="フローチャート: 判断 810">
          <a:extLst>
            <a:ext uri="{FF2B5EF4-FFF2-40B4-BE49-F238E27FC236}">
              <a16:creationId xmlns:a16="http://schemas.microsoft.com/office/drawing/2014/main" id="{3B4DB093-70E8-412D-B00A-43E5FEF10F13}"/>
            </a:ext>
          </a:extLst>
        </xdr:cNvPr>
        <xdr:cNvSpPr/>
      </xdr:nvSpPr>
      <xdr:spPr>
        <a:xfrm>
          <a:off x="20383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33020</xdr:rowOff>
    </xdr:from>
    <xdr:to>
      <xdr:col>102</xdr:col>
      <xdr:colOff>165100</xdr:colOff>
      <xdr:row>84</xdr:row>
      <xdr:rowOff>134620</xdr:rowOff>
    </xdr:to>
    <xdr:sp macro="" textlink="">
      <xdr:nvSpPr>
        <xdr:cNvPr id="812" name="フローチャート: 判断 811">
          <a:extLst>
            <a:ext uri="{FF2B5EF4-FFF2-40B4-BE49-F238E27FC236}">
              <a16:creationId xmlns:a16="http://schemas.microsoft.com/office/drawing/2014/main" id="{393C1E27-3BAA-4653-87ED-710CAA7C10FF}"/>
            </a:ext>
          </a:extLst>
        </xdr:cNvPr>
        <xdr:cNvSpPr/>
      </xdr:nvSpPr>
      <xdr:spPr>
        <a:xfrm>
          <a:off x="194945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10161</xdr:rowOff>
    </xdr:from>
    <xdr:to>
      <xdr:col>98</xdr:col>
      <xdr:colOff>38100</xdr:colOff>
      <xdr:row>84</xdr:row>
      <xdr:rowOff>111761</xdr:rowOff>
    </xdr:to>
    <xdr:sp macro="" textlink="">
      <xdr:nvSpPr>
        <xdr:cNvPr id="813" name="フローチャート: 判断 812">
          <a:extLst>
            <a:ext uri="{FF2B5EF4-FFF2-40B4-BE49-F238E27FC236}">
              <a16:creationId xmlns:a16="http://schemas.microsoft.com/office/drawing/2014/main" id="{472103E5-9412-4740-A4CE-FBED1A90B047}"/>
            </a:ext>
          </a:extLst>
        </xdr:cNvPr>
        <xdr:cNvSpPr/>
      </xdr:nvSpPr>
      <xdr:spPr>
        <a:xfrm>
          <a:off x="18605500" y="1441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4" name="テキスト ボックス 813">
          <a:extLst>
            <a:ext uri="{FF2B5EF4-FFF2-40B4-BE49-F238E27FC236}">
              <a16:creationId xmlns:a16="http://schemas.microsoft.com/office/drawing/2014/main" id="{9FDDC705-E524-4DF7-B117-21B5E59BC9D8}"/>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5" name="テキスト ボックス 814">
          <a:extLst>
            <a:ext uri="{FF2B5EF4-FFF2-40B4-BE49-F238E27FC236}">
              <a16:creationId xmlns:a16="http://schemas.microsoft.com/office/drawing/2014/main" id="{633C17CD-0D8A-4D36-AEF7-6110E24BAC7D}"/>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6" name="テキスト ボックス 815">
          <a:extLst>
            <a:ext uri="{FF2B5EF4-FFF2-40B4-BE49-F238E27FC236}">
              <a16:creationId xmlns:a16="http://schemas.microsoft.com/office/drawing/2014/main" id="{B9B8AC3D-E2BD-450A-8848-0C17ECFE791A}"/>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7" name="テキスト ボックス 816">
          <a:extLst>
            <a:ext uri="{FF2B5EF4-FFF2-40B4-BE49-F238E27FC236}">
              <a16:creationId xmlns:a16="http://schemas.microsoft.com/office/drawing/2014/main" id="{E7BED421-E811-4ABA-B98B-86271A42B41D}"/>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8" name="テキスト ボックス 817">
          <a:extLst>
            <a:ext uri="{FF2B5EF4-FFF2-40B4-BE49-F238E27FC236}">
              <a16:creationId xmlns:a16="http://schemas.microsoft.com/office/drawing/2014/main" id="{2588687E-545D-4073-A8C7-74D882F4778A}"/>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135889</xdr:rowOff>
    </xdr:from>
    <xdr:to>
      <xdr:col>116</xdr:col>
      <xdr:colOff>114300</xdr:colOff>
      <xdr:row>84</xdr:row>
      <xdr:rowOff>66039</xdr:rowOff>
    </xdr:to>
    <xdr:sp macro="" textlink="">
      <xdr:nvSpPr>
        <xdr:cNvPr id="819" name="楕円 818">
          <a:extLst>
            <a:ext uri="{FF2B5EF4-FFF2-40B4-BE49-F238E27FC236}">
              <a16:creationId xmlns:a16="http://schemas.microsoft.com/office/drawing/2014/main" id="{C13603B2-0A99-45B7-8821-9A779DE63230}"/>
            </a:ext>
          </a:extLst>
        </xdr:cNvPr>
        <xdr:cNvSpPr/>
      </xdr:nvSpPr>
      <xdr:spPr>
        <a:xfrm>
          <a:off x="22110700" y="1436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158766</xdr:rowOff>
    </xdr:from>
    <xdr:ext cx="469744" cy="259045"/>
    <xdr:sp macro="" textlink="">
      <xdr:nvSpPr>
        <xdr:cNvPr id="820" name="【児童館】&#10;一人当たり面積該当値テキスト">
          <a:extLst>
            <a:ext uri="{FF2B5EF4-FFF2-40B4-BE49-F238E27FC236}">
              <a16:creationId xmlns:a16="http://schemas.microsoft.com/office/drawing/2014/main" id="{503B54BF-C688-4AD8-8E29-3E1AFD971221}"/>
            </a:ext>
          </a:extLst>
        </xdr:cNvPr>
        <xdr:cNvSpPr txBox="1"/>
      </xdr:nvSpPr>
      <xdr:spPr>
        <a:xfrm>
          <a:off x="22199600" y="14217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135889</xdr:rowOff>
    </xdr:from>
    <xdr:to>
      <xdr:col>112</xdr:col>
      <xdr:colOff>38100</xdr:colOff>
      <xdr:row>84</xdr:row>
      <xdr:rowOff>66039</xdr:rowOff>
    </xdr:to>
    <xdr:sp macro="" textlink="">
      <xdr:nvSpPr>
        <xdr:cNvPr id="821" name="楕円 820">
          <a:extLst>
            <a:ext uri="{FF2B5EF4-FFF2-40B4-BE49-F238E27FC236}">
              <a16:creationId xmlns:a16="http://schemas.microsoft.com/office/drawing/2014/main" id="{E585A23E-2B05-4BEE-8D14-7EAE043FE86A}"/>
            </a:ext>
          </a:extLst>
        </xdr:cNvPr>
        <xdr:cNvSpPr/>
      </xdr:nvSpPr>
      <xdr:spPr>
        <a:xfrm>
          <a:off x="21272500" y="1436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15239</xdr:rowOff>
    </xdr:from>
    <xdr:to>
      <xdr:col>116</xdr:col>
      <xdr:colOff>63500</xdr:colOff>
      <xdr:row>84</xdr:row>
      <xdr:rowOff>15239</xdr:rowOff>
    </xdr:to>
    <xdr:cxnSp macro="">
      <xdr:nvCxnSpPr>
        <xdr:cNvPr id="822" name="直線コネクタ 821">
          <a:extLst>
            <a:ext uri="{FF2B5EF4-FFF2-40B4-BE49-F238E27FC236}">
              <a16:creationId xmlns:a16="http://schemas.microsoft.com/office/drawing/2014/main" id="{3EE92069-BD7E-42A0-B24D-3A14AFE9B6A9}"/>
            </a:ext>
          </a:extLst>
        </xdr:cNvPr>
        <xdr:cNvCxnSpPr/>
      </xdr:nvCxnSpPr>
      <xdr:spPr>
        <a:xfrm>
          <a:off x="21323300" y="144170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135889</xdr:rowOff>
    </xdr:from>
    <xdr:to>
      <xdr:col>107</xdr:col>
      <xdr:colOff>101600</xdr:colOff>
      <xdr:row>84</xdr:row>
      <xdr:rowOff>66039</xdr:rowOff>
    </xdr:to>
    <xdr:sp macro="" textlink="">
      <xdr:nvSpPr>
        <xdr:cNvPr id="823" name="楕円 822">
          <a:extLst>
            <a:ext uri="{FF2B5EF4-FFF2-40B4-BE49-F238E27FC236}">
              <a16:creationId xmlns:a16="http://schemas.microsoft.com/office/drawing/2014/main" id="{7D144041-31CA-4FCB-BBB7-6384067F8100}"/>
            </a:ext>
          </a:extLst>
        </xdr:cNvPr>
        <xdr:cNvSpPr/>
      </xdr:nvSpPr>
      <xdr:spPr>
        <a:xfrm>
          <a:off x="20383500" y="1436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15239</xdr:rowOff>
    </xdr:from>
    <xdr:to>
      <xdr:col>111</xdr:col>
      <xdr:colOff>177800</xdr:colOff>
      <xdr:row>84</xdr:row>
      <xdr:rowOff>15239</xdr:rowOff>
    </xdr:to>
    <xdr:cxnSp macro="">
      <xdr:nvCxnSpPr>
        <xdr:cNvPr id="824" name="直線コネクタ 823">
          <a:extLst>
            <a:ext uri="{FF2B5EF4-FFF2-40B4-BE49-F238E27FC236}">
              <a16:creationId xmlns:a16="http://schemas.microsoft.com/office/drawing/2014/main" id="{E1A2356C-A280-4070-AC9A-C78E8EDC137B}"/>
            </a:ext>
          </a:extLst>
        </xdr:cNvPr>
        <xdr:cNvCxnSpPr/>
      </xdr:nvCxnSpPr>
      <xdr:spPr>
        <a:xfrm>
          <a:off x="20434300" y="144170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135889</xdr:rowOff>
    </xdr:from>
    <xdr:to>
      <xdr:col>102</xdr:col>
      <xdr:colOff>165100</xdr:colOff>
      <xdr:row>84</xdr:row>
      <xdr:rowOff>66039</xdr:rowOff>
    </xdr:to>
    <xdr:sp macro="" textlink="">
      <xdr:nvSpPr>
        <xdr:cNvPr id="825" name="楕円 824">
          <a:extLst>
            <a:ext uri="{FF2B5EF4-FFF2-40B4-BE49-F238E27FC236}">
              <a16:creationId xmlns:a16="http://schemas.microsoft.com/office/drawing/2014/main" id="{A2AFAF95-45A6-435E-809C-14758D10856C}"/>
            </a:ext>
          </a:extLst>
        </xdr:cNvPr>
        <xdr:cNvSpPr/>
      </xdr:nvSpPr>
      <xdr:spPr>
        <a:xfrm>
          <a:off x="19494500" y="1436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15239</xdr:rowOff>
    </xdr:from>
    <xdr:to>
      <xdr:col>107</xdr:col>
      <xdr:colOff>50800</xdr:colOff>
      <xdr:row>84</xdr:row>
      <xdr:rowOff>15239</xdr:rowOff>
    </xdr:to>
    <xdr:cxnSp macro="">
      <xdr:nvCxnSpPr>
        <xdr:cNvPr id="826" name="直線コネクタ 825">
          <a:extLst>
            <a:ext uri="{FF2B5EF4-FFF2-40B4-BE49-F238E27FC236}">
              <a16:creationId xmlns:a16="http://schemas.microsoft.com/office/drawing/2014/main" id="{C829CDD1-97A9-42D4-97C9-53AA3B9CC132}"/>
            </a:ext>
          </a:extLst>
        </xdr:cNvPr>
        <xdr:cNvCxnSpPr/>
      </xdr:nvCxnSpPr>
      <xdr:spPr>
        <a:xfrm>
          <a:off x="19545300" y="144170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135889</xdr:rowOff>
    </xdr:from>
    <xdr:to>
      <xdr:col>98</xdr:col>
      <xdr:colOff>38100</xdr:colOff>
      <xdr:row>84</xdr:row>
      <xdr:rowOff>66039</xdr:rowOff>
    </xdr:to>
    <xdr:sp macro="" textlink="">
      <xdr:nvSpPr>
        <xdr:cNvPr id="827" name="楕円 826">
          <a:extLst>
            <a:ext uri="{FF2B5EF4-FFF2-40B4-BE49-F238E27FC236}">
              <a16:creationId xmlns:a16="http://schemas.microsoft.com/office/drawing/2014/main" id="{6769A32D-B257-4053-9EB2-D58D7EF4C3F1}"/>
            </a:ext>
          </a:extLst>
        </xdr:cNvPr>
        <xdr:cNvSpPr/>
      </xdr:nvSpPr>
      <xdr:spPr>
        <a:xfrm>
          <a:off x="18605500" y="1436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15239</xdr:rowOff>
    </xdr:from>
    <xdr:to>
      <xdr:col>102</xdr:col>
      <xdr:colOff>114300</xdr:colOff>
      <xdr:row>84</xdr:row>
      <xdr:rowOff>15239</xdr:rowOff>
    </xdr:to>
    <xdr:cxnSp macro="">
      <xdr:nvCxnSpPr>
        <xdr:cNvPr id="828" name="直線コネクタ 827">
          <a:extLst>
            <a:ext uri="{FF2B5EF4-FFF2-40B4-BE49-F238E27FC236}">
              <a16:creationId xmlns:a16="http://schemas.microsoft.com/office/drawing/2014/main" id="{7B679B18-0566-4EDC-BE3D-21230BED4905}"/>
            </a:ext>
          </a:extLst>
        </xdr:cNvPr>
        <xdr:cNvCxnSpPr/>
      </xdr:nvCxnSpPr>
      <xdr:spPr>
        <a:xfrm>
          <a:off x="18656300" y="144170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148607</xdr:rowOff>
    </xdr:from>
    <xdr:ext cx="469744" cy="259045"/>
    <xdr:sp macro="" textlink="">
      <xdr:nvSpPr>
        <xdr:cNvPr id="829" name="n_1aveValue【児童館】&#10;一人当たり面積">
          <a:extLst>
            <a:ext uri="{FF2B5EF4-FFF2-40B4-BE49-F238E27FC236}">
              <a16:creationId xmlns:a16="http://schemas.microsoft.com/office/drawing/2014/main" id="{11C583D2-486C-4ED1-A7E3-98D5E4E1235D}"/>
            </a:ext>
          </a:extLst>
        </xdr:cNvPr>
        <xdr:cNvSpPr txBox="1"/>
      </xdr:nvSpPr>
      <xdr:spPr>
        <a:xfrm>
          <a:off x="21075727" y="1455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80027</xdr:rowOff>
    </xdr:from>
    <xdr:ext cx="469744" cy="259045"/>
    <xdr:sp macro="" textlink="">
      <xdr:nvSpPr>
        <xdr:cNvPr id="830" name="n_2aveValue【児童館】&#10;一人当たり面積">
          <a:extLst>
            <a:ext uri="{FF2B5EF4-FFF2-40B4-BE49-F238E27FC236}">
              <a16:creationId xmlns:a16="http://schemas.microsoft.com/office/drawing/2014/main" id="{940541C6-A7A8-4533-A700-EFDD07351BA3}"/>
            </a:ext>
          </a:extLst>
        </xdr:cNvPr>
        <xdr:cNvSpPr txBox="1"/>
      </xdr:nvSpPr>
      <xdr:spPr>
        <a:xfrm>
          <a:off x="20199427"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125747</xdr:rowOff>
    </xdr:from>
    <xdr:ext cx="469744" cy="259045"/>
    <xdr:sp macro="" textlink="">
      <xdr:nvSpPr>
        <xdr:cNvPr id="831" name="n_3aveValue【児童館】&#10;一人当たり面積">
          <a:extLst>
            <a:ext uri="{FF2B5EF4-FFF2-40B4-BE49-F238E27FC236}">
              <a16:creationId xmlns:a16="http://schemas.microsoft.com/office/drawing/2014/main" id="{F916F97D-D038-4D44-90D8-84EB7C6E5519}"/>
            </a:ext>
          </a:extLst>
        </xdr:cNvPr>
        <xdr:cNvSpPr txBox="1"/>
      </xdr:nvSpPr>
      <xdr:spPr>
        <a:xfrm>
          <a:off x="19310427" y="1452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102888</xdr:rowOff>
    </xdr:from>
    <xdr:ext cx="469744" cy="259045"/>
    <xdr:sp macro="" textlink="">
      <xdr:nvSpPr>
        <xdr:cNvPr id="832" name="n_4aveValue【児童館】&#10;一人当たり面積">
          <a:extLst>
            <a:ext uri="{FF2B5EF4-FFF2-40B4-BE49-F238E27FC236}">
              <a16:creationId xmlns:a16="http://schemas.microsoft.com/office/drawing/2014/main" id="{41C2D57D-1018-4C47-AE4A-C924D66F05E7}"/>
            </a:ext>
          </a:extLst>
        </xdr:cNvPr>
        <xdr:cNvSpPr txBox="1"/>
      </xdr:nvSpPr>
      <xdr:spPr>
        <a:xfrm>
          <a:off x="18421427" y="1450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82566</xdr:rowOff>
    </xdr:from>
    <xdr:ext cx="469744" cy="259045"/>
    <xdr:sp macro="" textlink="">
      <xdr:nvSpPr>
        <xdr:cNvPr id="833" name="n_1mainValue【児童館】&#10;一人当たり面積">
          <a:extLst>
            <a:ext uri="{FF2B5EF4-FFF2-40B4-BE49-F238E27FC236}">
              <a16:creationId xmlns:a16="http://schemas.microsoft.com/office/drawing/2014/main" id="{4DD67DB9-6464-4625-A7AF-A586460DD2FA}"/>
            </a:ext>
          </a:extLst>
        </xdr:cNvPr>
        <xdr:cNvSpPr txBox="1"/>
      </xdr:nvSpPr>
      <xdr:spPr>
        <a:xfrm>
          <a:off x="21075727" y="1414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82566</xdr:rowOff>
    </xdr:from>
    <xdr:ext cx="469744" cy="259045"/>
    <xdr:sp macro="" textlink="">
      <xdr:nvSpPr>
        <xdr:cNvPr id="834" name="n_2mainValue【児童館】&#10;一人当たり面積">
          <a:extLst>
            <a:ext uri="{FF2B5EF4-FFF2-40B4-BE49-F238E27FC236}">
              <a16:creationId xmlns:a16="http://schemas.microsoft.com/office/drawing/2014/main" id="{F2EF814A-47C8-41D8-A64E-D46148BC5AC6}"/>
            </a:ext>
          </a:extLst>
        </xdr:cNvPr>
        <xdr:cNvSpPr txBox="1"/>
      </xdr:nvSpPr>
      <xdr:spPr>
        <a:xfrm>
          <a:off x="20199427" y="1414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82566</xdr:rowOff>
    </xdr:from>
    <xdr:ext cx="469744" cy="259045"/>
    <xdr:sp macro="" textlink="">
      <xdr:nvSpPr>
        <xdr:cNvPr id="835" name="n_3mainValue【児童館】&#10;一人当たり面積">
          <a:extLst>
            <a:ext uri="{FF2B5EF4-FFF2-40B4-BE49-F238E27FC236}">
              <a16:creationId xmlns:a16="http://schemas.microsoft.com/office/drawing/2014/main" id="{0EF2A68D-BEEB-4CD4-9144-8D01E9C02458}"/>
            </a:ext>
          </a:extLst>
        </xdr:cNvPr>
        <xdr:cNvSpPr txBox="1"/>
      </xdr:nvSpPr>
      <xdr:spPr>
        <a:xfrm>
          <a:off x="19310427" y="1414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82566</xdr:rowOff>
    </xdr:from>
    <xdr:ext cx="469744" cy="259045"/>
    <xdr:sp macro="" textlink="">
      <xdr:nvSpPr>
        <xdr:cNvPr id="836" name="n_4mainValue【児童館】&#10;一人当たり面積">
          <a:extLst>
            <a:ext uri="{FF2B5EF4-FFF2-40B4-BE49-F238E27FC236}">
              <a16:creationId xmlns:a16="http://schemas.microsoft.com/office/drawing/2014/main" id="{7002F689-DBE6-4410-987D-B19269D909D7}"/>
            </a:ext>
          </a:extLst>
        </xdr:cNvPr>
        <xdr:cNvSpPr txBox="1"/>
      </xdr:nvSpPr>
      <xdr:spPr>
        <a:xfrm>
          <a:off x="18421427" y="1414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7" name="正方形/長方形 836">
          <a:extLst>
            <a:ext uri="{FF2B5EF4-FFF2-40B4-BE49-F238E27FC236}">
              <a16:creationId xmlns:a16="http://schemas.microsoft.com/office/drawing/2014/main" id="{70E63C07-FA2C-4FBB-8FDC-722924571EF9}"/>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8" name="正方形/長方形 837">
          <a:extLst>
            <a:ext uri="{FF2B5EF4-FFF2-40B4-BE49-F238E27FC236}">
              <a16:creationId xmlns:a16="http://schemas.microsoft.com/office/drawing/2014/main" id="{5855632E-F64E-4F95-90CF-055E45FE6A55}"/>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9" name="正方形/長方形 838">
          <a:extLst>
            <a:ext uri="{FF2B5EF4-FFF2-40B4-BE49-F238E27FC236}">
              <a16:creationId xmlns:a16="http://schemas.microsoft.com/office/drawing/2014/main" id="{B7FA40B1-26BF-4824-B90F-BE5491FAB935}"/>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0" name="正方形/長方形 839">
          <a:extLst>
            <a:ext uri="{FF2B5EF4-FFF2-40B4-BE49-F238E27FC236}">
              <a16:creationId xmlns:a16="http://schemas.microsoft.com/office/drawing/2014/main" id="{2E74F8F0-4334-43C6-AB92-1975AE59B3AF}"/>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1" name="正方形/長方形 840">
          <a:extLst>
            <a:ext uri="{FF2B5EF4-FFF2-40B4-BE49-F238E27FC236}">
              <a16:creationId xmlns:a16="http://schemas.microsoft.com/office/drawing/2014/main" id="{64E7DD7A-89D7-46EA-A173-5DFBC0C44265}"/>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2" name="正方形/長方形 841">
          <a:extLst>
            <a:ext uri="{FF2B5EF4-FFF2-40B4-BE49-F238E27FC236}">
              <a16:creationId xmlns:a16="http://schemas.microsoft.com/office/drawing/2014/main" id="{35188FD5-45E5-4D4C-87F0-126452008E4F}"/>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3" name="正方形/長方形 842">
          <a:extLst>
            <a:ext uri="{FF2B5EF4-FFF2-40B4-BE49-F238E27FC236}">
              <a16:creationId xmlns:a16="http://schemas.microsoft.com/office/drawing/2014/main" id="{CE633D15-3142-4314-AAA0-97C226756771}"/>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4" name="正方形/長方形 843">
          <a:extLst>
            <a:ext uri="{FF2B5EF4-FFF2-40B4-BE49-F238E27FC236}">
              <a16:creationId xmlns:a16="http://schemas.microsoft.com/office/drawing/2014/main" id="{AA84E776-B1AC-469B-AEC9-4F3AD01F3626}"/>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5" name="テキスト ボックス 844">
          <a:extLst>
            <a:ext uri="{FF2B5EF4-FFF2-40B4-BE49-F238E27FC236}">
              <a16:creationId xmlns:a16="http://schemas.microsoft.com/office/drawing/2014/main" id="{50615150-04C3-4FEE-93A4-20283C20051C}"/>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6" name="直線コネクタ 845">
          <a:extLst>
            <a:ext uri="{FF2B5EF4-FFF2-40B4-BE49-F238E27FC236}">
              <a16:creationId xmlns:a16="http://schemas.microsoft.com/office/drawing/2014/main" id="{CDE90F37-3FB8-40BC-9476-0D388EEC1B68}"/>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7" name="テキスト ボックス 846">
          <a:extLst>
            <a:ext uri="{FF2B5EF4-FFF2-40B4-BE49-F238E27FC236}">
              <a16:creationId xmlns:a16="http://schemas.microsoft.com/office/drawing/2014/main" id="{64BD842C-8EB1-4361-B181-3386C0CC82EA}"/>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48" name="直線コネクタ 847">
          <a:extLst>
            <a:ext uri="{FF2B5EF4-FFF2-40B4-BE49-F238E27FC236}">
              <a16:creationId xmlns:a16="http://schemas.microsoft.com/office/drawing/2014/main" id="{104C03BE-58C0-4AC1-B53A-E56EC018D55E}"/>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849" name="テキスト ボックス 848">
          <a:extLst>
            <a:ext uri="{FF2B5EF4-FFF2-40B4-BE49-F238E27FC236}">
              <a16:creationId xmlns:a16="http://schemas.microsoft.com/office/drawing/2014/main" id="{4DB6B0B1-60A4-4F5F-8203-A4FE2F3FB790}"/>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50" name="直線コネクタ 849">
          <a:extLst>
            <a:ext uri="{FF2B5EF4-FFF2-40B4-BE49-F238E27FC236}">
              <a16:creationId xmlns:a16="http://schemas.microsoft.com/office/drawing/2014/main" id="{C60E894C-29D9-479C-9F8F-563890F1681D}"/>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51" name="テキスト ボックス 850">
          <a:extLst>
            <a:ext uri="{FF2B5EF4-FFF2-40B4-BE49-F238E27FC236}">
              <a16:creationId xmlns:a16="http://schemas.microsoft.com/office/drawing/2014/main" id="{F4174156-C344-4559-B73E-67C15A1883C9}"/>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52" name="直線コネクタ 851">
          <a:extLst>
            <a:ext uri="{FF2B5EF4-FFF2-40B4-BE49-F238E27FC236}">
              <a16:creationId xmlns:a16="http://schemas.microsoft.com/office/drawing/2014/main" id="{DBD6EF7A-624C-4C5D-9899-3F0F7172A0E8}"/>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53" name="テキスト ボックス 852">
          <a:extLst>
            <a:ext uri="{FF2B5EF4-FFF2-40B4-BE49-F238E27FC236}">
              <a16:creationId xmlns:a16="http://schemas.microsoft.com/office/drawing/2014/main" id="{02E1A705-87F5-4652-B37E-19AF0E1E6419}"/>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54" name="直線コネクタ 853">
          <a:extLst>
            <a:ext uri="{FF2B5EF4-FFF2-40B4-BE49-F238E27FC236}">
              <a16:creationId xmlns:a16="http://schemas.microsoft.com/office/drawing/2014/main" id="{CFADCBC3-0076-4038-80ED-80109A54B895}"/>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55" name="テキスト ボックス 854">
          <a:extLst>
            <a:ext uri="{FF2B5EF4-FFF2-40B4-BE49-F238E27FC236}">
              <a16:creationId xmlns:a16="http://schemas.microsoft.com/office/drawing/2014/main" id="{204A219F-1CBF-48B7-94D4-CFD17FB26BCA}"/>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56" name="直線コネクタ 855">
          <a:extLst>
            <a:ext uri="{FF2B5EF4-FFF2-40B4-BE49-F238E27FC236}">
              <a16:creationId xmlns:a16="http://schemas.microsoft.com/office/drawing/2014/main" id="{9092AE2A-3598-4E39-A62C-0F9B55F73BD6}"/>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857" name="テキスト ボックス 856">
          <a:extLst>
            <a:ext uri="{FF2B5EF4-FFF2-40B4-BE49-F238E27FC236}">
              <a16:creationId xmlns:a16="http://schemas.microsoft.com/office/drawing/2014/main" id="{C9518940-A755-4A21-B6ED-B5FFF8548086}"/>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8" name="直線コネクタ 857">
          <a:extLst>
            <a:ext uri="{FF2B5EF4-FFF2-40B4-BE49-F238E27FC236}">
              <a16:creationId xmlns:a16="http://schemas.microsoft.com/office/drawing/2014/main" id="{7B8A32CF-4695-451E-AA60-2C098078E38C}"/>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859" name="テキスト ボックス 858">
          <a:extLst>
            <a:ext uri="{FF2B5EF4-FFF2-40B4-BE49-F238E27FC236}">
              <a16:creationId xmlns:a16="http://schemas.microsoft.com/office/drawing/2014/main" id="{9C0E7DAF-A853-4650-85CF-91308A525871}"/>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60" name="【公民館】&#10;有形固定資産減価償却率グラフ枠">
          <a:extLst>
            <a:ext uri="{FF2B5EF4-FFF2-40B4-BE49-F238E27FC236}">
              <a16:creationId xmlns:a16="http://schemas.microsoft.com/office/drawing/2014/main" id="{99ECA8D9-2967-4860-B8F0-4CA33B134656}"/>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41911</xdr:rowOff>
    </xdr:from>
    <xdr:to>
      <xdr:col>85</xdr:col>
      <xdr:colOff>126364</xdr:colOff>
      <xdr:row>108</xdr:row>
      <xdr:rowOff>152400</xdr:rowOff>
    </xdr:to>
    <xdr:cxnSp macro="">
      <xdr:nvCxnSpPr>
        <xdr:cNvPr id="861" name="直線コネクタ 860">
          <a:extLst>
            <a:ext uri="{FF2B5EF4-FFF2-40B4-BE49-F238E27FC236}">
              <a16:creationId xmlns:a16="http://schemas.microsoft.com/office/drawing/2014/main" id="{74372CEB-8390-4127-8D02-60C59CB7E9A1}"/>
            </a:ext>
          </a:extLst>
        </xdr:cNvPr>
        <xdr:cNvCxnSpPr/>
      </xdr:nvCxnSpPr>
      <xdr:spPr>
        <a:xfrm flipV="1">
          <a:off x="16318864" y="17358361"/>
          <a:ext cx="0" cy="1310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862" name="【公民館】&#10;有形固定資産減価償却率最小値テキスト">
          <a:extLst>
            <a:ext uri="{FF2B5EF4-FFF2-40B4-BE49-F238E27FC236}">
              <a16:creationId xmlns:a16="http://schemas.microsoft.com/office/drawing/2014/main" id="{A1E5F757-913E-4D22-9922-BE216B350B4C}"/>
            </a:ext>
          </a:extLst>
        </xdr:cNvPr>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863" name="直線コネクタ 862">
          <a:extLst>
            <a:ext uri="{FF2B5EF4-FFF2-40B4-BE49-F238E27FC236}">
              <a16:creationId xmlns:a16="http://schemas.microsoft.com/office/drawing/2014/main" id="{A248410D-0892-4F4E-A29B-DA47D38BBDC5}"/>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160038</xdr:rowOff>
    </xdr:from>
    <xdr:ext cx="405111" cy="259045"/>
    <xdr:sp macro="" textlink="">
      <xdr:nvSpPr>
        <xdr:cNvPr id="864" name="【公民館】&#10;有形固定資産減価償却率最大値テキスト">
          <a:extLst>
            <a:ext uri="{FF2B5EF4-FFF2-40B4-BE49-F238E27FC236}">
              <a16:creationId xmlns:a16="http://schemas.microsoft.com/office/drawing/2014/main" id="{3C3DA74E-6058-43B6-8D5D-C162035E99F7}"/>
            </a:ext>
          </a:extLst>
        </xdr:cNvPr>
        <xdr:cNvSpPr txBox="1"/>
      </xdr:nvSpPr>
      <xdr:spPr>
        <a:xfrm>
          <a:off x="16357600" y="17133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41911</xdr:rowOff>
    </xdr:from>
    <xdr:to>
      <xdr:col>86</xdr:col>
      <xdr:colOff>25400</xdr:colOff>
      <xdr:row>101</xdr:row>
      <xdr:rowOff>41911</xdr:rowOff>
    </xdr:to>
    <xdr:cxnSp macro="">
      <xdr:nvCxnSpPr>
        <xdr:cNvPr id="865" name="直線コネクタ 864">
          <a:extLst>
            <a:ext uri="{FF2B5EF4-FFF2-40B4-BE49-F238E27FC236}">
              <a16:creationId xmlns:a16="http://schemas.microsoft.com/office/drawing/2014/main" id="{03F25789-DBFF-422B-894E-CC6FE5084B3A}"/>
            </a:ext>
          </a:extLst>
        </xdr:cNvPr>
        <xdr:cNvCxnSpPr/>
      </xdr:nvCxnSpPr>
      <xdr:spPr>
        <a:xfrm>
          <a:off x="16230600" y="17358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160672</xdr:rowOff>
    </xdr:from>
    <xdr:ext cx="405111" cy="259045"/>
    <xdr:sp macro="" textlink="">
      <xdr:nvSpPr>
        <xdr:cNvPr id="866" name="【公民館】&#10;有形固定資産減価償却率平均値テキスト">
          <a:extLst>
            <a:ext uri="{FF2B5EF4-FFF2-40B4-BE49-F238E27FC236}">
              <a16:creationId xmlns:a16="http://schemas.microsoft.com/office/drawing/2014/main" id="{7418B927-641E-48B1-BBE4-2A7AD629AB34}"/>
            </a:ext>
          </a:extLst>
        </xdr:cNvPr>
        <xdr:cNvSpPr txBox="1"/>
      </xdr:nvSpPr>
      <xdr:spPr>
        <a:xfrm>
          <a:off x="16357600" y="176485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137795</xdr:rowOff>
    </xdr:from>
    <xdr:to>
      <xdr:col>85</xdr:col>
      <xdr:colOff>177800</xdr:colOff>
      <xdr:row>104</xdr:row>
      <xdr:rowOff>67945</xdr:rowOff>
    </xdr:to>
    <xdr:sp macro="" textlink="">
      <xdr:nvSpPr>
        <xdr:cNvPr id="867" name="フローチャート: 判断 866">
          <a:extLst>
            <a:ext uri="{FF2B5EF4-FFF2-40B4-BE49-F238E27FC236}">
              <a16:creationId xmlns:a16="http://schemas.microsoft.com/office/drawing/2014/main" id="{6CC21837-AC93-4A77-ACE6-89D272ECAF1C}"/>
            </a:ext>
          </a:extLst>
        </xdr:cNvPr>
        <xdr:cNvSpPr/>
      </xdr:nvSpPr>
      <xdr:spPr>
        <a:xfrm>
          <a:off x="16268700" y="1779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122555</xdr:rowOff>
    </xdr:from>
    <xdr:to>
      <xdr:col>81</xdr:col>
      <xdr:colOff>101600</xdr:colOff>
      <xdr:row>104</xdr:row>
      <xdr:rowOff>52705</xdr:rowOff>
    </xdr:to>
    <xdr:sp macro="" textlink="">
      <xdr:nvSpPr>
        <xdr:cNvPr id="868" name="フローチャート: 判断 867">
          <a:extLst>
            <a:ext uri="{FF2B5EF4-FFF2-40B4-BE49-F238E27FC236}">
              <a16:creationId xmlns:a16="http://schemas.microsoft.com/office/drawing/2014/main" id="{78D7ACDB-8F84-410A-8F01-C959413B0007}"/>
            </a:ext>
          </a:extLst>
        </xdr:cNvPr>
        <xdr:cNvSpPr/>
      </xdr:nvSpPr>
      <xdr:spPr>
        <a:xfrm>
          <a:off x="15430500" y="1778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113030</xdr:rowOff>
    </xdr:from>
    <xdr:to>
      <xdr:col>76</xdr:col>
      <xdr:colOff>165100</xdr:colOff>
      <xdr:row>104</xdr:row>
      <xdr:rowOff>43180</xdr:rowOff>
    </xdr:to>
    <xdr:sp macro="" textlink="">
      <xdr:nvSpPr>
        <xdr:cNvPr id="869" name="フローチャート: 判断 868">
          <a:extLst>
            <a:ext uri="{FF2B5EF4-FFF2-40B4-BE49-F238E27FC236}">
              <a16:creationId xmlns:a16="http://schemas.microsoft.com/office/drawing/2014/main" id="{F259E0DA-F475-4D19-B9E4-6158FD44A012}"/>
            </a:ext>
          </a:extLst>
        </xdr:cNvPr>
        <xdr:cNvSpPr/>
      </xdr:nvSpPr>
      <xdr:spPr>
        <a:xfrm>
          <a:off x="14541500" y="1777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103505</xdr:rowOff>
    </xdr:from>
    <xdr:to>
      <xdr:col>72</xdr:col>
      <xdr:colOff>38100</xdr:colOff>
      <xdr:row>104</xdr:row>
      <xdr:rowOff>33655</xdr:rowOff>
    </xdr:to>
    <xdr:sp macro="" textlink="">
      <xdr:nvSpPr>
        <xdr:cNvPr id="870" name="フローチャート: 判断 869">
          <a:extLst>
            <a:ext uri="{FF2B5EF4-FFF2-40B4-BE49-F238E27FC236}">
              <a16:creationId xmlns:a16="http://schemas.microsoft.com/office/drawing/2014/main" id="{54E1ED6B-3AEC-4F16-B022-F7FF43D075DA}"/>
            </a:ext>
          </a:extLst>
        </xdr:cNvPr>
        <xdr:cNvSpPr/>
      </xdr:nvSpPr>
      <xdr:spPr>
        <a:xfrm>
          <a:off x="13652500" y="1776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78739</xdr:rowOff>
    </xdr:from>
    <xdr:to>
      <xdr:col>67</xdr:col>
      <xdr:colOff>101600</xdr:colOff>
      <xdr:row>104</xdr:row>
      <xdr:rowOff>8889</xdr:rowOff>
    </xdr:to>
    <xdr:sp macro="" textlink="">
      <xdr:nvSpPr>
        <xdr:cNvPr id="871" name="フローチャート: 判断 870">
          <a:extLst>
            <a:ext uri="{FF2B5EF4-FFF2-40B4-BE49-F238E27FC236}">
              <a16:creationId xmlns:a16="http://schemas.microsoft.com/office/drawing/2014/main" id="{6EE04058-BE88-4A83-B495-6B00970DB158}"/>
            </a:ext>
          </a:extLst>
        </xdr:cNvPr>
        <xdr:cNvSpPr/>
      </xdr:nvSpPr>
      <xdr:spPr>
        <a:xfrm>
          <a:off x="12763500" y="17738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2" name="テキスト ボックス 871">
          <a:extLst>
            <a:ext uri="{FF2B5EF4-FFF2-40B4-BE49-F238E27FC236}">
              <a16:creationId xmlns:a16="http://schemas.microsoft.com/office/drawing/2014/main" id="{AF5D3A14-49F9-48F0-AC83-76AA4538153F}"/>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3" name="テキスト ボックス 872">
          <a:extLst>
            <a:ext uri="{FF2B5EF4-FFF2-40B4-BE49-F238E27FC236}">
              <a16:creationId xmlns:a16="http://schemas.microsoft.com/office/drawing/2014/main" id="{57C6FD06-D489-4A82-866B-66ECA7AAF443}"/>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4" name="テキスト ボックス 873">
          <a:extLst>
            <a:ext uri="{FF2B5EF4-FFF2-40B4-BE49-F238E27FC236}">
              <a16:creationId xmlns:a16="http://schemas.microsoft.com/office/drawing/2014/main" id="{678ECFE9-015E-4672-9488-DCEECFE8C86F}"/>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5" name="テキスト ボックス 874">
          <a:extLst>
            <a:ext uri="{FF2B5EF4-FFF2-40B4-BE49-F238E27FC236}">
              <a16:creationId xmlns:a16="http://schemas.microsoft.com/office/drawing/2014/main" id="{FAB66E21-067B-4606-BC28-9D8DD26B14D3}"/>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6" name="テキスト ボックス 875">
          <a:extLst>
            <a:ext uri="{FF2B5EF4-FFF2-40B4-BE49-F238E27FC236}">
              <a16:creationId xmlns:a16="http://schemas.microsoft.com/office/drawing/2014/main" id="{6E64C8FD-6561-41A7-9F9D-FE48EDF5F1F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164464</xdr:rowOff>
    </xdr:from>
    <xdr:to>
      <xdr:col>85</xdr:col>
      <xdr:colOff>177800</xdr:colOff>
      <xdr:row>104</xdr:row>
      <xdr:rowOff>94614</xdr:rowOff>
    </xdr:to>
    <xdr:sp macro="" textlink="">
      <xdr:nvSpPr>
        <xdr:cNvPr id="877" name="楕円 876">
          <a:extLst>
            <a:ext uri="{FF2B5EF4-FFF2-40B4-BE49-F238E27FC236}">
              <a16:creationId xmlns:a16="http://schemas.microsoft.com/office/drawing/2014/main" id="{2ACDF006-DE0C-4B73-AC6F-79FE8C4619A3}"/>
            </a:ext>
          </a:extLst>
        </xdr:cNvPr>
        <xdr:cNvSpPr/>
      </xdr:nvSpPr>
      <xdr:spPr>
        <a:xfrm>
          <a:off x="16268700" y="17823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142891</xdr:rowOff>
    </xdr:from>
    <xdr:ext cx="405111" cy="259045"/>
    <xdr:sp macro="" textlink="">
      <xdr:nvSpPr>
        <xdr:cNvPr id="878" name="【公民館】&#10;有形固定資産減価償却率該当値テキスト">
          <a:extLst>
            <a:ext uri="{FF2B5EF4-FFF2-40B4-BE49-F238E27FC236}">
              <a16:creationId xmlns:a16="http://schemas.microsoft.com/office/drawing/2014/main" id="{A4EC5A17-8C6F-4C25-BD13-3F868D5BC7A1}"/>
            </a:ext>
          </a:extLst>
        </xdr:cNvPr>
        <xdr:cNvSpPr txBox="1"/>
      </xdr:nvSpPr>
      <xdr:spPr>
        <a:xfrm>
          <a:off x="16357600" y="17802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126364</xdr:rowOff>
    </xdr:from>
    <xdr:to>
      <xdr:col>81</xdr:col>
      <xdr:colOff>101600</xdr:colOff>
      <xdr:row>104</xdr:row>
      <xdr:rowOff>56514</xdr:rowOff>
    </xdr:to>
    <xdr:sp macro="" textlink="">
      <xdr:nvSpPr>
        <xdr:cNvPr id="879" name="楕円 878">
          <a:extLst>
            <a:ext uri="{FF2B5EF4-FFF2-40B4-BE49-F238E27FC236}">
              <a16:creationId xmlns:a16="http://schemas.microsoft.com/office/drawing/2014/main" id="{3AFD7383-3E92-4582-A737-D0621E53F5D0}"/>
            </a:ext>
          </a:extLst>
        </xdr:cNvPr>
        <xdr:cNvSpPr/>
      </xdr:nvSpPr>
      <xdr:spPr>
        <a:xfrm>
          <a:off x="15430500" y="17785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5714</xdr:rowOff>
    </xdr:from>
    <xdr:to>
      <xdr:col>85</xdr:col>
      <xdr:colOff>127000</xdr:colOff>
      <xdr:row>104</xdr:row>
      <xdr:rowOff>43814</xdr:rowOff>
    </xdr:to>
    <xdr:cxnSp macro="">
      <xdr:nvCxnSpPr>
        <xdr:cNvPr id="880" name="直線コネクタ 879">
          <a:extLst>
            <a:ext uri="{FF2B5EF4-FFF2-40B4-BE49-F238E27FC236}">
              <a16:creationId xmlns:a16="http://schemas.microsoft.com/office/drawing/2014/main" id="{A7A57E06-49DE-44AA-8597-CF2977349048}"/>
            </a:ext>
          </a:extLst>
        </xdr:cNvPr>
        <xdr:cNvCxnSpPr/>
      </xdr:nvCxnSpPr>
      <xdr:spPr>
        <a:xfrm>
          <a:off x="15481300" y="17836514"/>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88264</xdr:rowOff>
    </xdr:from>
    <xdr:to>
      <xdr:col>76</xdr:col>
      <xdr:colOff>165100</xdr:colOff>
      <xdr:row>104</xdr:row>
      <xdr:rowOff>18414</xdr:rowOff>
    </xdr:to>
    <xdr:sp macro="" textlink="">
      <xdr:nvSpPr>
        <xdr:cNvPr id="881" name="楕円 880">
          <a:extLst>
            <a:ext uri="{FF2B5EF4-FFF2-40B4-BE49-F238E27FC236}">
              <a16:creationId xmlns:a16="http://schemas.microsoft.com/office/drawing/2014/main" id="{7277D69D-4CC7-41E0-A448-E9C86CCE1E18}"/>
            </a:ext>
          </a:extLst>
        </xdr:cNvPr>
        <xdr:cNvSpPr/>
      </xdr:nvSpPr>
      <xdr:spPr>
        <a:xfrm>
          <a:off x="14541500" y="1774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139064</xdr:rowOff>
    </xdr:from>
    <xdr:to>
      <xdr:col>81</xdr:col>
      <xdr:colOff>50800</xdr:colOff>
      <xdr:row>104</xdr:row>
      <xdr:rowOff>5714</xdr:rowOff>
    </xdr:to>
    <xdr:cxnSp macro="">
      <xdr:nvCxnSpPr>
        <xdr:cNvPr id="882" name="直線コネクタ 881">
          <a:extLst>
            <a:ext uri="{FF2B5EF4-FFF2-40B4-BE49-F238E27FC236}">
              <a16:creationId xmlns:a16="http://schemas.microsoft.com/office/drawing/2014/main" id="{4B2109B5-8171-477D-9C29-1E1281C7A5B9}"/>
            </a:ext>
          </a:extLst>
        </xdr:cNvPr>
        <xdr:cNvCxnSpPr/>
      </xdr:nvCxnSpPr>
      <xdr:spPr>
        <a:xfrm>
          <a:off x="14592300" y="17798414"/>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50164</xdr:rowOff>
    </xdr:from>
    <xdr:to>
      <xdr:col>72</xdr:col>
      <xdr:colOff>38100</xdr:colOff>
      <xdr:row>103</xdr:row>
      <xdr:rowOff>151764</xdr:rowOff>
    </xdr:to>
    <xdr:sp macro="" textlink="">
      <xdr:nvSpPr>
        <xdr:cNvPr id="883" name="楕円 882">
          <a:extLst>
            <a:ext uri="{FF2B5EF4-FFF2-40B4-BE49-F238E27FC236}">
              <a16:creationId xmlns:a16="http://schemas.microsoft.com/office/drawing/2014/main" id="{CD27A3F5-7CC8-411E-8694-08B8045130D9}"/>
            </a:ext>
          </a:extLst>
        </xdr:cNvPr>
        <xdr:cNvSpPr/>
      </xdr:nvSpPr>
      <xdr:spPr>
        <a:xfrm>
          <a:off x="13652500" y="17709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100964</xdr:rowOff>
    </xdr:from>
    <xdr:to>
      <xdr:col>76</xdr:col>
      <xdr:colOff>114300</xdr:colOff>
      <xdr:row>103</xdr:row>
      <xdr:rowOff>139064</xdr:rowOff>
    </xdr:to>
    <xdr:cxnSp macro="">
      <xdr:nvCxnSpPr>
        <xdr:cNvPr id="884" name="直線コネクタ 883">
          <a:extLst>
            <a:ext uri="{FF2B5EF4-FFF2-40B4-BE49-F238E27FC236}">
              <a16:creationId xmlns:a16="http://schemas.microsoft.com/office/drawing/2014/main" id="{BEBDCCC1-E681-4A4F-8F89-A764BE58AAF3}"/>
            </a:ext>
          </a:extLst>
        </xdr:cNvPr>
        <xdr:cNvCxnSpPr/>
      </xdr:nvCxnSpPr>
      <xdr:spPr>
        <a:xfrm>
          <a:off x="13703300" y="17760314"/>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8255</xdr:rowOff>
    </xdr:from>
    <xdr:to>
      <xdr:col>67</xdr:col>
      <xdr:colOff>101600</xdr:colOff>
      <xdr:row>103</xdr:row>
      <xdr:rowOff>109855</xdr:rowOff>
    </xdr:to>
    <xdr:sp macro="" textlink="">
      <xdr:nvSpPr>
        <xdr:cNvPr id="885" name="楕円 884">
          <a:extLst>
            <a:ext uri="{FF2B5EF4-FFF2-40B4-BE49-F238E27FC236}">
              <a16:creationId xmlns:a16="http://schemas.microsoft.com/office/drawing/2014/main" id="{5ED50A62-5172-450D-815F-BB822A74D266}"/>
            </a:ext>
          </a:extLst>
        </xdr:cNvPr>
        <xdr:cNvSpPr/>
      </xdr:nvSpPr>
      <xdr:spPr>
        <a:xfrm>
          <a:off x="12763500" y="1766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59055</xdr:rowOff>
    </xdr:from>
    <xdr:to>
      <xdr:col>71</xdr:col>
      <xdr:colOff>177800</xdr:colOff>
      <xdr:row>103</xdr:row>
      <xdr:rowOff>100964</xdr:rowOff>
    </xdr:to>
    <xdr:cxnSp macro="">
      <xdr:nvCxnSpPr>
        <xdr:cNvPr id="886" name="直線コネクタ 885">
          <a:extLst>
            <a:ext uri="{FF2B5EF4-FFF2-40B4-BE49-F238E27FC236}">
              <a16:creationId xmlns:a16="http://schemas.microsoft.com/office/drawing/2014/main" id="{15312AAD-7E9F-4647-B0C2-32663C331BC7}"/>
            </a:ext>
          </a:extLst>
        </xdr:cNvPr>
        <xdr:cNvCxnSpPr/>
      </xdr:nvCxnSpPr>
      <xdr:spPr>
        <a:xfrm>
          <a:off x="12814300" y="17718405"/>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69232</xdr:rowOff>
    </xdr:from>
    <xdr:ext cx="405111" cy="259045"/>
    <xdr:sp macro="" textlink="">
      <xdr:nvSpPr>
        <xdr:cNvPr id="887" name="n_1aveValue【公民館】&#10;有形固定資産減価償却率">
          <a:extLst>
            <a:ext uri="{FF2B5EF4-FFF2-40B4-BE49-F238E27FC236}">
              <a16:creationId xmlns:a16="http://schemas.microsoft.com/office/drawing/2014/main" id="{458C92B7-0A25-43F6-B2F4-327C6947F2DD}"/>
            </a:ext>
          </a:extLst>
        </xdr:cNvPr>
        <xdr:cNvSpPr txBox="1"/>
      </xdr:nvSpPr>
      <xdr:spPr>
        <a:xfrm>
          <a:off x="15266044" y="1755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34307</xdr:rowOff>
    </xdr:from>
    <xdr:ext cx="405111" cy="259045"/>
    <xdr:sp macro="" textlink="">
      <xdr:nvSpPr>
        <xdr:cNvPr id="888" name="n_2aveValue【公民館】&#10;有形固定資産減価償却率">
          <a:extLst>
            <a:ext uri="{FF2B5EF4-FFF2-40B4-BE49-F238E27FC236}">
              <a16:creationId xmlns:a16="http://schemas.microsoft.com/office/drawing/2014/main" id="{D5C2C76A-2CF5-4D10-92BE-6E006853BB9B}"/>
            </a:ext>
          </a:extLst>
        </xdr:cNvPr>
        <xdr:cNvSpPr txBox="1"/>
      </xdr:nvSpPr>
      <xdr:spPr>
        <a:xfrm>
          <a:off x="14389744" y="17865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24782</xdr:rowOff>
    </xdr:from>
    <xdr:ext cx="405111" cy="259045"/>
    <xdr:sp macro="" textlink="">
      <xdr:nvSpPr>
        <xdr:cNvPr id="889" name="n_3aveValue【公民館】&#10;有形固定資産減価償却率">
          <a:extLst>
            <a:ext uri="{FF2B5EF4-FFF2-40B4-BE49-F238E27FC236}">
              <a16:creationId xmlns:a16="http://schemas.microsoft.com/office/drawing/2014/main" id="{73BB611D-7068-4F22-84C3-73DC4D43B954}"/>
            </a:ext>
          </a:extLst>
        </xdr:cNvPr>
        <xdr:cNvSpPr txBox="1"/>
      </xdr:nvSpPr>
      <xdr:spPr>
        <a:xfrm>
          <a:off x="13500744" y="17855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16</xdr:rowOff>
    </xdr:from>
    <xdr:ext cx="405111" cy="259045"/>
    <xdr:sp macro="" textlink="">
      <xdr:nvSpPr>
        <xdr:cNvPr id="890" name="n_4aveValue【公民館】&#10;有形固定資産減価償却率">
          <a:extLst>
            <a:ext uri="{FF2B5EF4-FFF2-40B4-BE49-F238E27FC236}">
              <a16:creationId xmlns:a16="http://schemas.microsoft.com/office/drawing/2014/main" id="{E25884E6-3293-4256-B4B4-F93809DAA1C5}"/>
            </a:ext>
          </a:extLst>
        </xdr:cNvPr>
        <xdr:cNvSpPr txBox="1"/>
      </xdr:nvSpPr>
      <xdr:spPr>
        <a:xfrm>
          <a:off x="12611744" y="17830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47641</xdr:rowOff>
    </xdr:from>
    <xdr:ext cx="405111" cy="259045"/>
    <xdr:sp macro="" textlink="">
      <xdr:nvSpPr>
        <xdr:cNvPr id="891" name="n_1mainValue【公民館】&#10;有形固定資産減価償却率">
          <a:extLst>
            <a:ext uri="{FF2B5EF4-FFF2-40B4-BE49-F238E27FC236}">
              <a16:creationId xmlns:a16="http://schemas.microsoft.com/office/drawing/2014/main" id="{0CAB0D16-1F09-4C6C-ABAE-14DC0164EE2B}"/>
            </a:ext>
          </a:extLst>
        </xdr:cNvPr>
        <xdr:cNvSpPr txBox="1"/>
      </xdr:nvSpPr>
      <xdr:spPr>
        <a:xfrm>
          <a:off x="15266044" y="17878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34941</xdr:rowOff>
    </xdr:from>
    <xdr:ext cx="405111" cy="259045"/>
    <xdr:sp macro="" textlink="">
      <xdr:nvSpPr>
        <xdr:cNvPr id="892" name="n_2mainValue【公民館】&#10;有形固定資産減価償却率">
          <a:extLst>
            <a:ext uri="{FF2B5EF4-FFF2-40B4-BE49-F238E27FC236}">
              <a16:creationId xmlns:a16="http://schemas.microsoft.com/office/drawing/2014/main" id="{20554871-3314-4859-8CD8-4DF4BC00A1FC}"/>
            </a:ext>
          </a:extLst>
        </xdr:cNvPr>
        <xdr:cNvSpPr txBox="1"/>
      </xdr:nvSpPr>
      <xdr:spPr>
        <a:xfrm>
          <a:off x="14389744" y="17522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168291</xdr:rowOff>
    </xdr:from>
    <xdr:ext cx="405111" cy="259045"/>
    <xdr:sp macro="" textlink="">
      <xdr:nvSpPr>
        <xdr:cNvPr id="893" name="n_3mainValue【公民館】&#10;有形固定資産減価償却率">
          <a:extLst>
            <a:ext uri="{FF2B5EF4-FFF2-40B4-BE49-F238E27FC236}">
              <a16:creationId xmlns:a16="http://schemas.microsoft.com/office/drawing/2014/main" id="{F5F4C6FC-DA2D-4EF5-BA8C-393A7DB33D61}"/>
            </a:ext>
          </a:extLst>
        </xdr:cNvPr>
        <xdr:cNvSpPr txBox="1"/>
      </xdr:nvSpPr>
      <xdr:spPr>
        <a:xfrm>
          <a:off x="13500744" y="17484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126382</xdr:rowOff>
    </xdr:from>
    <xdr:ext cx="405111" cy="259045"/>
    <xdr:sp macro="" textlink="">
      <xdr:nvSpPr>
        <xdr:cNvPr id="894" name="n_4mainValue【公民館】&#10;有形固定資産減価償却率">
          <a:extLst>
            <a:ext uri="{FF2B5EF4-FFF2-40B4-BE49-F238E27FC236}">
              <a16:creationId xmlns:a16="http://schemas.microsoft.com/office/drawing/2014/main" id="{6D3EDED6-C887-4979-AAB2-39141DC5C7AC}"/>
            </a:ext>
          </a:extLst>
        </xdr:cNvPr>
        <xdr:cNvSpPr txBox="1"/>
      </xdr:nvSpPr>
      <xdr:spPr>
        <a:xfrm>
          <a:off x="12611744" y="1744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5" name="正方形/長方形 894">
          <a:extLst>
            <a:ext uri="{FF2B5EF4-FFF2-40B4-BE49-F238E27FC236}">
              <a16:creationId xmlns:a16="http://schemas.microsoft.com/office/drawing/2014/main" id="{25B494A9-74F6-434C-8D40-C9D82722B3E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6" name="正方形/長方形 895">
          <a:extLst>
            <a:ext uri="{FF2B5EF4-FFF2-40B4-BE49-F238E27FC236}">
              <a16:creationId xmlns:a16="http://schemas.microsoft.com/office/drawing/2014/main" id="{1DB336AE-58FA-4974-9964-7CC8B618A671}"/>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7" name="正方形/長方形 896">
          <a:extLst>
            <a:ext uri="{FF2B5EF4-FFF2-40B4-BE49-F238E27FC236}">
              <a16:creationId xmlns:a16="http://schemas.microsoft.com/office/drawing/2014/main" id="{163203C4-DD09-468E-8A89-9C3CCAF62D77}"/>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8" name="正方形/長方形 897">
          <a:extLst>
            <a:ext uri="{FF2B5EF4-FFF2-40B4-BE49-F238E27FC236}">
              <a16:creationId xmlns:a16="http://schemas.microsoft.com/office/drawing/2014/main" id="{BEF0150A-B243-4817-BFE3-BA8FA9E4D14B}"/>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9" name="正方形/長方形 898">
          <a:extLst>
            <a:ext uri="{FF2B5EF4-FFF2-40B4-BE49-F238E27FC236}">
              <a16:creationId xmlns:a16="http://schemas.microsoft.com/office/drawing/2014/main" id="{4F960768-82D2-47CC-A885-E3DAA267EB55}"/>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0" name="正方形/長方形 899">
          <a:extLst>
            <a:ext uri="{FF2B5EF4-FFF2-40B4-BE49-F238E27FC236}">
              <a16:creationId xmlns:a16="http://schemas.microsoft.com/office/drawing/2014/main" id="{C75DAF9A-ACAB-4154-9FBF-4532AE87B9C8}"/>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1" name="正方形/長方形 900">
          <a:extLst>
            <a:ext uri="{FF2B5EF4-FFF2-40B4-BE49-F238E27FC236}">
              <a16:creationId xmlns:a16="http://schemas.microsoft.com/office/drawing/2014/main" id="{499D564D-E46D-49F6-A5E1-4D03A7A8F856}"/>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2" name="正方形/長方形 901">
          <a:extLst>
            <a:ext uri="{FF2B5EF4-FFF2-40B4-BE49-F238E27FC236}">
              <a16:creationId xmlns:a16="http://schemas.microsoft.com/office/drawing/2014/main" id="{FEEDCA2C-D1CE-4E7F-9FDE-FB2C3FED9E32}"/>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3" name="テキスト ボックス 902">
          <a:extLst>
            <a:ext uri="{FF2B5EF4-FFF2-40B4-BE49-F238E27FC236}">
              <a16:creationId xmlns:a16="http://schemas.microsoft.com/office/drawing/2014/main" id="{CF9A0E4F-8E75-4828-A1C2-F5FCAE6F4E35}"/>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4" name="直線コネクタ 903">
          <a:extLst>
            <a:ext uri="{FF2B5EF4-FFF2-40B4-BE49-F238E27FC236}">
              <a16:creationId xmlns:a16="http://schemas.microsoft.com/office/drawing/2014/main" id="{0BE9C8C8-EF80-462E-BDFB-8C830E42B889}"/>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905" name="直線コネクタ 904">
          <a:extLst>
            <a:ext uri="{FF2B5EF4-FFF2-40B4-BE49-F238E27FC236}">
              <a16:creationId xmlns:a16="http://schemas.microsoft.com/office/drawing/2014/main" id="{183CFF75-7B74-48CA-817E-868979E9B595}"/>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906" name="テキスト ボックス 905">
          <a:extLst>
            <a:ext uri="{FF2B5EF4-FFF2-40B4-BE49-F238E27FC236}">
              <a16:creationId xmlns:a16="http://schemas.microsoft.com/office/drawing/2014/main" id="{051CEED0-7EE3-47FF-B65F-50EB7F0FD852}"/>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907" name="直線コネクタ 906">
          <a:extLst>
            <a:ext uri="{FF2B5EF4-FFF2-40B4-BE49-F238E27FC236}">
              <a16:creationId xmlns:a16="http://schemas.microsoft.com/office/drawing/2014/main" id="{707E1B15-5850-40BB-B5CA-B3FAD7AD52CA}"/>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908" name="テキスト ボックス 907">
          <a:extLst>
            <a:ext uri="{FF2B5EF4-FFF2-40B4-BE49-F238E27FC236}">
              <a16:creationId xmlns:a16="http://schemas.microsoft.com/office/drawing/2014/main" id="{D26EDC36-3AF2-403F-9B17-8F2141BD197F}"/>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09" name="直線コネクタ 908">
          <a:extLst>
            <a:ext uri="{FF2B5EF4-FFF2-40B4-BE49-F238E27FC236}">
              <a16:creationId xmlns:a16="http://schemas.microsoft.com/office/drawing/2014/main" id="{A5297C23-7489-484A-81AA-7EC494A72461}"/>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10" name="テキスト ボックス 909">
          <a:extLst>
            <a:ext uri="{FF2B5EF4-FFF2-40B4-BE49-F238E27FC236}">
              <a16:creationId xmlns:a16="http://schemas.microsoft.com/office/drawing/2014/main" id="{4A663F21-9B34-42FC-9C59-1850924A94D8}"/>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911" name="直線コネクタ 910">
          <a:extLst>
            <a:ext uri="{FF2B5EF4-FFF2-40B4-BE49-F238E27FC236}">
              <a16:creationId xmlns:a16="http://schemas.microsoft.com/office/drawing/2014/main" id="{1285525F-261E-4114-81CA-A5BC51F095C5}"/>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912" name="テキスト ボックス 911">
          <a:extLst>
            <a:ext uri="{FF2B5EF4-FFF2-40B4-BE49-F238E27FC236}">
              <a16:creationId xmlns:a16="http://schemas.microsoft.com/office/drawing/2014/main" id="{91B48F95-3F99-4A65-98C7-A169AD1DA6BF}"/>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13" name="直線コネクタ 912">
          <a:extLst>
            <a:ext uri="{FF2B5EF4-FFF2-40B4-BE49-F238E27FC236}">
              <a16:creationId xmlns:a16="http://schemas.microsoft.com/office/drawing/2014/main" id="{D9ED4410-25ED-44E0-A856-E72615DF8A37}"/>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914" name="テキスト ボックス 913">
          <a:extLst>
            <a:ext uri="{FF2B5EF4-FFF2-40B4-BE49-F238E27FC236}">
              <a16:creationId xmlns:a16="http://schemas.microsoft.com/office/drawing/2014/main" id="{C6084785-3FB9-4B6D-9FB2-21F0423E02CD}"/>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5" name="直線コネクタ 914">
          <a:extLst>
            <a:ext uri="{FF2B5EF4-FFF2-40B4-BE49-F238E27FC236}">
              <a16:creationId xmlns:a16="http://schemas.microsoft.com/office/drawing/2014/main" id="{FF77B58E-34DF-43F6-8733-56933189C794}"/>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6" name="テキスト ボックス 915">
          <a:extLst>
            <a:ext uri="{FF2B5EF4-FFF2-40B4-BE49-F238E27FC236}">
              <a16:creationId xmlns:a16="http://schemas.microsoft.com/office/drawing/2014/main" id="{002B74A6-D5B8-48F6-9B9B-C64044BEB77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7" name="【公民館】&#10;一人当たり面積グラフ枠">
          <a:extLst>
            <a:ext uri="{FF2B5EF4-FFF2-40B4-BE49-F238E27FC236}">
              <a16:creationId xmlns:a16="http://schemas.microsoft.com/office/drawing/2014/main" id="{993D4E72-EC5E-4A43-ABD7-944A066F586A}"/>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57150</xdr:rowOff>
    </xdr:from>
    <xdr:to>
      <xdr:col>116</xdr:col>
      <xdr:colOff>62864</xdr:colOff>
      <xdr:row>108</xdr:row>
      <xdr:rowOff>114300</xdr:rowOff>
    </xdr:to>
    <xdr:cxnSp macro="">
      <xdr:nvCxnSpPr>
        <xdr:cNvPr id="918" name="直線コネクタ 917">
          <a:extLst>
            <a:ext uri="{FF2B5EF4-FFF2-40B4-BE49-F238E27FC236}">
              <a16:creationId xmlns:a16="http://schemas.microsoft.com/office/drawing/2014/main" id="{54D01F41-7861-4364-A158-97E83214BD39}"/>
            </a:ext>
          </a:extLst>
        </xdr:cNvPr>
        <xdr:cNvCxnSpPr/>
      </xdr:nvCxnSpPr>
      <xdr:spPr>
        <a:xfrm flipV="1">
          <a:off x="22160864" y="173736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118127</xdr:rowOff>
    </xdr:from>
    <xdr:ext cx="469744" cy="259045"/>
    <xdr:sp macro="" textlink="">
      <xdr:nvSpPr>
        <xdr:cNvPr id="919" name="【公民館】&#10;一人当たり面積最小値テキスト">
          <a:extLst>
            <a:ext uri="{FF2B5EF4-FFF2-40B4-BE49-F238E27FC236}">
              <a16:creationId xmlns:a16="http://schemas.microsoft.com/office/drawing/2014/main" id="{717068D3-CDF2-46FC-BBCE-E641DBD581B0}"/>
            </a:ext>
          </a:extLst>
        </xdr:cNvPr>
        <xdr:cNvSpPr txBox="1"/>
      </xdr:nvSpPr>
      <xdr:spPr>
        <a:xfrm>
          <a:off x="22199600" y="1863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114300</xdr:rowOff>
    </xdr:from>
    <xdr:to>
      <xdr:col>116</xdr:col>
      <xdr:colOff>152400</xdr:colOff>
      <xdr:row>108</xdr:row>
      <xdr:rowOff>114300</xdr:rowOff>
    </xdr:to>
    <xdr:cxnSp macro="">
      <xdr:nvCxnSpPr>
        <xdr:cNvPr id="920" name="直線コネクタ 919">
          <a:extLst>
            <a:ext uri="{FF2B5EF4-FFF2-40B4-BE49-F238E27FC236}">
              <a16:creationId xmlns:a16="http://schemas.microsoft.com/office/drawing/2014/main" id="{FB697653-221D-442E-BCB4-4B5652B77548}"/>
            </a:ext>
          </a:extLst>
        </xdr:cNvPr>
        <xdr:cNvCxnSpPr/>
      </xdr:nvCxnSpPr>
      <xdr:spPr>
        <a:xfrm>
          <a:off x="22072600" y="1863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3827</xdr:rowOff>
    </xdr:from>
    <xdr:ext cx="469744" cy="259045"/>
    <xdr:sp macro="" textlink="">
      <xdr:nvSpPr>
        <xdr:cNvPr id="921" name="【公民館】&#10;一人当たり面積最大値テキスト">
          <a:extLst>
            <a:ext uri="{FF2B5EF4-FFF2-40B4-BE49-F238E27FC236}">
              <a16:creationId xmlns:a16="http://schemas.microsoft.com/office/drawing/2014/main" id="{52272736-5F41-4115-8215-F21F322BB50E}"/>
            </a:ext>
          </a:extLst>
        </xdr:cNvPr>
        <xdr:cNvSpPr txBox="1"/>
      </xdr:nvSpPr>
      <xdr:spPr>
        <a:xfrm>
          <a:off x="22199600" y="1714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57150</xdr:rowOff>
    </xdr:from>
    <xdr:to>
      <xdr:col>116</xdr:col>
      <xdr:colOff>152400</xdr:colOff>
      <xdr:row>101</xdr:row>
      <xdr:rowOff>57150</xdr:rowOff>
    </xdr:to>
    <xdr:cxnSp macro="">
      <xdr:nvCxnSpPr>
        <xdr:cNvPr id="922" name="直線コネクタ 921">
          <a:extLst>
            <a:ext uri="{FF2B5EF4-FFF2-40B4-BE49-F238E27FC236}">
              <a16:creationId xmlns:a16="http://schemas.microsoft.com/office/drawing/2014/main" id="{D4425498-9285-49C8-9425-97D52686243E}"/>
            </a:ext>
          </a:extLst>
        </xdr:cNvPr>
        <xdr:cNvCxnSpPr/>
      </xdr:nvCxnSpPr>
      <xdr:spPr>
        <a:xfrm>
          <a:off x="22072600" y="1737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97807</xdr:rowOff>
    </xdr:from>
    <xdr:ext cx="469744" cy="259045"/>
    <xdr:sp macro="" textlink="">
      <xdr:nvSpPr>
        <xdr:cNvPr id="923" name="【公民館】&#10;一人当たり面積平均値テキスト">
          <a:extLst>
            <a:ext uri="{FF2B5EF4-FFF2-40B4-BE49-F238E27FC236}">
              <a16:creationId xmlns:a16="http://schemas.microsoft.com/office/drawing/2014/main" id="{E8920C90-F0EA-4104-AE9D-AE7506C6075E}"/>
            </a:ext>
          </a:extLst>
        </xdr:cNvPr>
        <xdr:cNvSpPr txBox="1"/>
      </xdr:nvSpPr>
      <xdr:spPr>
        <a:xfrm>
          <a:off x="22199600" y="179286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74930</xdr:rowOff>
    </xdr:from>
    <xdr:to>
      <xdr:col>116</xdr:col>
      <xdr:colOff>114300</xdr:colOff>
      <xdr:row>106</xdr:row>
      <xdr:rowOff>5080</xdr:rowOff>
    </xdr:to>
    <xdr:sp macro="" textlink="">
      <xdr:nvSpPr>
        <xdr:cNvPr id="924" name="フローチャート: 判断 923">
          <a:extLst>
            <a:ext uri="{FF2B5EF4-FFF2-40B4-BE49-F238E27FC236}">
              <a16:creationId xmlns:a16="http://schemas.microsoft.com/office/drawing/2014/main" id="{A4D0C473-E499-471F-8D68-A237824C61BC}"/>
            </a:ext>
          </a:extLst>
        </xdr:cNvPr>
        <xdr:cNvSpPr/>
      </xdr:nvSpPr>
      <xdr:spPr>
        <a:xfrm>
          <a:off x="221107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82550</xdr:rowOff>
    </xdr:from>
    <xdr:to>
      <xdr:col>112</xdr:col>
      <xdr:colOff>38100</xdr:colOff>
      <xdr:row>106</xdr:row>
      <xdr:rowOff>12700</xdr:rowOff>
    </xdr:to>
    <xdr:sp macro="" textlink="">
      <xdr:nvSpPr>
        <xdr:cNvPr id="925" name="フローチャート: 判断 924">
          <a:extLst>
            <a:ext uri="{FF2B5EF4-FFF2-40B4-BE49-F238E27FC236}">
              <a16:creationId xmlns:a16="http://schemas.microsoft.com/office/drawing/2014/main" id="{B44EB619-5D19-4892-B2C1-97DA3D06435D}"/>
            </a:ext>
          </a:extLst>
        </xdr:cNvPr>
        <xdr:cNvSpPr/>
      </xdr:nvSpPr>
      <xdr:spPr>
        <a:xfrm>
          <a:off x="21272500" y="180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67311</xdr:rowOff>
    </xdr:from>
    <xdr:to>
      <xdr:col>107</xdr:col>
      <xdr:colOff>101600</xdr:colOff>
      <xdr:row>105</xdr:row>
      <xdr:rowOff>168911</xdr:rowOff>
    </xdr:to>
    <xdr:sp macro="" textlink="">
      <xdr:nvSpPr>
        <xdr:cNvPr id="926" name="フローチャート: 判断 925">
          <a:extLst>
            <a:ext uri="{FF2B5EF4-FFF2-40B4-BE49-F238E27FC236}">
              <a16:creationId xmlns:a16="http://schemas.microsoft.com/office/drawing/2014/main" id="{A298E7F6-54D4-41ED-AE78-D6D05AC79E65}"/>
            </a:ext>
          </a:extLst>
        </xdr:cNvPr>
        <xdr:cNvSpPr/>
      </xdr:nvSpPr>
      <xdr:spPr>
        <a:xfrm>
          <a:off x="20383500" y="1806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90170</xdr:rowOff>
    </xdr:from>
    <xdr:to>
      <xdr:col>102</xdr:col>
      <xdr:colOff>165100</xdr:colOff>
      <xdr:row>106</xdr:row>
      <xdr:rowOff>20320</xdr:rowOff>
    </xdr:to>
    <xdr:sp macro="" textlink="">
      <xdr:nvSpPr>
        <xdr:cNvPr id="927" name="フローチャート: 判断 926">
          <a:extLst>
            <a:ext uri="{FF2B5EF4-FFF2-40B4-BE49-F238E27FC236}">
              <a16:creationId xmlns:a16="http://schemas.microsoft.com/office/drawing/2014/main" id="{B9ABE4F6-C854-43FC-ACB6-6FA1A4145442}"/>
            </a:ext>
          </a:extLst>
        </xdr:cNvPr>
        <xdr:cNvSpPr/>
      </xdr:nvSpPr>
      <xdr:spPr>
        <a:xfrm>
          <a:off x="19494500" y="1809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74930</xdr:rowOff>
    </xdr:from>
    <xdr:to>
      <xdr:col>98</xdr:col>
      <xdr:colOff>38100</xdr:colOff>
      <xdr:row>106</xdr:row>
      <xdr:rowOff>5080</xdr:rowOff>
    </xdr:to>
    <xdr:sp macro="" textlink="">
      <xdr:nvSpPr>
        <xdr:cNvPr id="928" name="フローチャート: 判断 927">
          <a:extLst>
            <a:ext uri="{FF2B5EF4-FFF2-40B4-BE49-F238E27FC236}">
              <a16:creationId xmlns:a16="http://schemas.microsoft.com/office/drawing/2014/main" id="{8304384B-3708-4A90-B8B9-CE9E0DB94C8E}"/>
            </a:ext>
          </a:extLst>
        </xdr:cNvPr>
        <xdr:cNvSpPr/>
      </xdr:nvSpPr>
      <xdr:spPr>
        <a:xfrm>
          <a:off x="186055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9" name="テキスト ボックス 928">
          <a:extLst>
            <a:ext uri="{FF2B5EF4-FFF2-40B4-BE49-F238E27FC236}">
              <a16:creationId xmlns:a16="http://schemas.microsoft.com/office/drawing/2014/main" id="{DD25309F-0BE6-4F62-98F0-99A1DF0940A7}"/>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0" name="テキスト ボックス 929">
          <a:extLst>
            <a:ext uri="{FF2B5EF4-FFF2-40B4-BE49-F238E27FC236}">
              <a16:creationId xmlns:a16="http://schemas.microsoft.com/office/drawing/2014/main" id="{F5DCC3F8-9AC6-4190-8A97-D471DF19237E}"/>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1" name="テキスト ボックス 930">
          <a:extLst>
            <a:ext uri="{FF2B5EF4-FFF2-40B4-BE49-F238E27FC236}">
              <a16:creationId xmlns:a16="http://schemas.microsoft.com/office/drawing/2014/main" id="{68CE7458-F4CC-4159-962D-74BF8B1D1F5A}"/>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2" name="テキスト ボックス 931">
          <a:extLst>
            <a:ext uri="{FF2B5EF4-FFF2-40B4-BE49-F238E27FC236}">
              <a16:creationId xmlns:a16="http://schemas.microsoft.com/office/drawing/2014/main" id="{5010C769-E40B-4623-8551-0989B3F70DAB}"/>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3" name="テキスト ボックス 932">
          <a:extLst>
            <a:ext uri="{FF2B5EF4-FFF2-40B4-BE49-F238E27FC236}">
              <a16:creationId xmlns:a16="http://schemas.microsoft.com/office/drawing/2014/main" id="{52FF2668-2324-48CC-AC49-B50E4E14CD93}"/>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13970</xdr:rowOff>
    </xdr:from>
    <xdr:to>
      <xdr:col>116</xdr:col>
      <xdr:colOff>114300</xdr:colOff>
      <xdr:row>107</xdr:row>
      <xdr:rowOff>115570</xdr:rowOff>
    </xdr:to>
    <xdr:sp macro="" textlink="">
      <xdr:nvSpPr>
        <xdr:cNvPr id="934" name="楕円 933">
          <a:extLst>
            <a:ext uri="{FF2B5EF4-FFF2-40B4-BE49-F238E27FC236}">
              <a16:creationId xmlns:a16="http://schemas.microsoft.com/office/drawing/2014/main" id="{2786317B-C800-40B2-BC77-1BA04C766DA5}"/>
            </a:ext>
          </a:extLst>
        </xdr:cNvPr>
        <xdr:cNvSpPr/>
      </xdr:nvSpPr>
      <xdr:spPr>
        <a:xfrm>
          <a:off x="22110700" y="1835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163847</xdr:rowOff>
    </xdr:from>
    <xdr:ext cx="469744" cy="259045"/>
    <xdr:sp macro="" textlink="">
      <xdr:nvSpPr>
        <xdr:cNvPr id="935" name="【公民館】&#10;一人当たり面積該当値テキスト">
          <a:extLst>
            <a:ext uri="{FF2B5EF4-FFF2-40B4-BE49-F238E27FC236}">
              <a16:creationId xmlns:a16="http://schemas.microsoft.com/office/drawing/2014/main" id="{6BA40B56-5D04-4B4D-9A49-1CF533BA66A5}"/>
            </a:ext>
          </a:extLst>
        </xdr:cNvPr>
        <xdr:cNvSpPr txBox="1"/>
      </xdr:nvSpPr>
      <xdr:spPr>
        <a:xfrm>
          <a:off x="22199600" y="1833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13970</xdr:rowOff>
    </xdr:from>
    <xdr:to>
      <xdr:col>112</xdr:col>
      <xdr:colOff>38100</xdr:colOff>
      <xdr:row>107</xdr:row>
      <xdr:rowOff>115570</xdr:rowOff>
    </xdr:to>
    <xdr:sp macro="" textlink="">
      <xdr:nvSpPr>
        <xdr:cNvPr id="936" name="楕円 935">
          <a:extLst>
            <a:ext uri="{FF2B5EF4-FFF2-40B4-BE49-F238E27FC236}">
              <a16:creationId xmlns:a16="http://schemas.microsoft.com/office/drawing/2014/main" id="{283D9E41-4600-4BA9-A453-A78B89D2A75A}"/>
            </a:ext>
          </a:extLst>
        </xdr:cNvPr>
        <xdr:cNvSpPr/>
      </xdr:nvSpPr>
      <xdr:spPr>
        <a:xfrm>
          <a:off x="21272500" y="1835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64770</xdr:rowOff>
    </xdr:from>
    <xdr:to>
      <xdr:col>116</xdr:col>
      <xdr:colOff>63500</xdr:colOff>
      <xdr:row>107</xdr:row>
      <xdr:rowOff>64770</xdr:rowOff>
    </xdr:to>
    <xdr:cxnSp macro="">
      <xdr:nvCxnSpPr>
        <xdr:cNvPr id="937" name="直線コネクタ 936">
          <a:extLst>
            <a:ext uri="{FF2B5EF4-FFF2-40B4-BE49-F238E27FC236}">
              <a16:creationId xmlns:a16="http://schemas.microsoft.com/office/drawing/2014/main" id="{B70F8B9A-650D-4EBE-822D-02D291FBC220}"/>
            </a:ext>
          </a:extLst>
        </xdr:cNvPr>
        <xdr:cNvCxnSpPr/>
      </xdr:nvCxnSpPr>
      <xdr:spPr>
        <a:xfrm>
          <a:off x="21323300" y="184099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13970</xdr:rowOff>
    </xdr:from>
    <xdr:to>
      <xdr:col>107</xdr:col>
      <xdr:colOff>101600</xdr:colOff>
      <xdr:row>107</xdr:row>
      <xdr:rowOff>115570</xdr:rowOff>
    </xdr:to>
    <xdr:sp macro="" textlink="">
      <xdr:nvSpPr>
        <xdr:cNvPr id="938" name="楕円 937">
          <a:extLst>
            <a:ext uri="{FF2B5EF4-FFF2-40B4-BE49-F238E27FC236}">
              <a16:creationId xmlns:a16="http://schemas.microsoft.com/office/drawing/2014/main" id="{5C36D0FD-307B-4B36-A0D9-D4468D5091E9}"/>
            </a:ext>
          </a:extLst>
        </xdr:cNvPr>
        <xdr:cNvSpPr/>
      </xdr:nvSpPr>
      <xdr:spPr>
        <a:xfrm>
          <a:off x="20383500" y="1835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64770</xdr:rowOff>
    </xdr:from>
    <xdr:to>
      <xdr:col>111</xdr:col>
      <xdr:colOff>177800</xdr:colOff>
      <xdr:row>107</xdr:row>
      <xdr:rowOff>64770</xdr:rowOff>
    </xdr:to>
    <xdr:cxnSp macro="">
      <xdr:nvCxnSpPr>
        <xdr:cNvPr id="939" name="直線コネクタ 938">
          <a:extLst>
            <a:ext uri="{FF2B5EF4-FFF2-40B4-BE49-F238E27FC236}">
              <a16:creationId xmlns:a16="http://schemas.microsoft.com/office/drawing/2014/main" id="{34D3A80C-33F1-416D-8C2B-0D954500E39F}"/>
            </a:ext>
          </a:extLst>
        </xdr:cNvPr>
        <xdr:cNvCxnSpPr/>
      </xdr:nvCxnSpPr>
      <xdr:spPr>
        <a:xfrm>
          <a:off x="20434300" y="184099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13970</xdr:rowOff>
    </xdr:from>
    <xdr:to>
      <xdr:col>102</xdr:col>
      <xdr:colOff>165100</xdr:colOff>
      <xdr:row>107</xdr:row>
      <xdr:rowOff>115570</xdr:rowOff>
    </xdr:to>
    <xdr:sp macro="" textlink="">
      <xdr:nvSpPr>
        <xdr:cNvPr id="940" name="楕円 939">
          <a:extLst>
            <a:ext uri="{FF2B5EF4-FFF2-40B4-BE49-F238E27FC236}">
              <a16:creationId xmlns:a16="http://schemas.microsoft.com/office/drawing/2014/main" id="{73AB4E1B-4F21-4265-8F5D-32B61C81CF80}"/>
            </a:ext>
          </a:extLst>
        </xdr:cNvPr>
        <xdr:cNvSpPr/>
      </xdr:nvSpPr>
      <xdr:spPr>
        <a:xfrm>
          <a:off x="19494500" y="1835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64770</xdr:rowOff>
    </xdr:from>
    <xdr:to>
      <xdr:col>107</xdr:col>
      <xdr:colOff>50800</xdr:colOff>
      <xdr:row>107</xdr:row>
      <xdr:rowOff>64770</xdr:rowOff>
    </xdr:to>
    <xdr:cxnSp macro="">
      <xdr:nvCxnSpPr>
        <xdr:cNvPr id="941" name="直線コネクタ 940">
          <a:extLst>
            <a:ext uri="{FF2B5EF4-FFF2-40B4-BE49-F238E27FC236}">
              <a16:creationId xmlns:a16="http://schemas.microsoft.com/office/drawing/2014/main" id="{1E8A5A65-B3F0-4355-B9C8-8A65ADF7F225}"/>
            </a:ext>
          </a:extLst>
        </xdr:cNvPr>
        <xdr:cNvCxnSpPr/>
      </xdr:nvCxnSpPr>
      <xdr:spPr>
        <a:xfrm>
          <a:off x="19545300" y="184099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13970</xdr:rowOff>
    </xdr:from>
    <xdr:to>
      <xdr:col>98</xdr:col>
      <xdr:colOff>38100</xdr:colOff>
      <xdr:row>107</xdr:row>
      <xdr:rowOff>115570</xdr:rowOff>
    </xdr:to>
    <xdr:sp macro="" textlink="">
      <xdr:nvSpPr>
        <xdr:cNvPr id="942" name="楕円 941">
          <a:extLst>
            <a:ext uri="{FF2B5EF4-FFF2-40B4-BE49-F238E27FC236}">
              <a16:creationId xmlns:a16="http://schemas.microsoft.com/office/drawing/2014/main" id="{DFA2BDAD-1400-47A3-9A42-81FA86C34AFE}"/>
            </a:ext>
          </a:extLst>
        </xdr:cNvPr>
        <xdr:cNvSpPr/>
      </xdr:nvSpPr>
      <xdr:spPr>
        <a:xfrm>
          <a:off x="18605500" y="1835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64770</xdr:rowOff>
    </xdr:from>
    <xdr:to>
      <xdr:col>102</xdr:col>
      <xdr:colOff>114300</xdr:colOff>
      <xdr:row>107</xdr:row>
      <xdr:rowOff>64770</xdr:rowOff>
    </xdr:to>
    <xdr:cxnSp macro="">
      <xdr:nvCxnSpPr>
        <xdr:cNvPr id="943" name="直線コネクタ 942">
          <a:extLst>
            <a:ext uri="{FF2B5EF4-FFF2-40B4-BE49-F238E27FC236}">
              <a16:creationId xmlns:a16="http://schemas.microsoft.com/office/drawing/2014/main" id="{E19C89A6-AAA0-4AF3-A085-CFB10007E331}"/>
            </a:ext>
          </a:extLst>
        </xdr:cNvPr>
        <xdr:cNvCxnSpPr/>
      </xdr:nvCxnSpPr>
      <xdr:spPr>
        <a:xfrm>
          <a:off x="18656300" y="184099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29227</xdr:rowOff>
    </xdr:from>
    <xdr:ext cx="469744" cy="259045"/>
    <xdr:sp macro="" textlink="">
      <xdr:nvSpPr>
        <xdr:cNvPr id="944" name="n_1aveValue【公民館】&#10;一人当たり面積">
          <a:extLst>
            <a:ext uri="{FF2B5EF4-FFF2-40B4-BE49-F238E27FC236}">
              <a16:creationId xmlns:a16="http://schemas.microsoft.com/office/drawing/2014/main" id="{B7216808-D31D-4469-AE79-FC1AE34BF6F2}"/>
            </a:ext>
          </a:extLst>
        </xdr:cNvPr>
        <xdr:cNvSpPr txBox="1"/>
      </xdr:nvSpPr>
      <xdr:spPr>
        <a:xfrm>
          <a:off x="21075727" y="1786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13988</xdr:rowOff>
    </xdr:from>
    <xdr:ext cx="469744" cy="259045"/>
    <xdr:sp macro="" textlink="">
      <xdr:nvSpPr>
        <xdr:cNvPr id="945" name="n_2aveValue【公民館】&#10;一人当たり面積">
          <a:extLst>
            <a:ext uri="{FF2B5EF4-FFF2-40B4-BE49-F238E27FC236}">
              <a16:creationId xmlns:a16="http://schemas.microsoft.com/office/drawing/2014/main" id="{B9EAC53F-F57B-4442-8514-EC2763C9AEB7}"/>
            </a:ext>
          </a:extLst>
        </xdr:cNvPr>
        <xdr:cNvSpPr txBox="1"/>
      </xdr:nvSpPr>
      <xdr:spPr>
        <a:xfrm>
          <a:off x="20199427" y="17844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36847</xdr:rowOff>
    </xdr:from>
    <xdr:ext cx="469744" cy="259045"/>
    <xdr:sp macro="" textlink="">
      <xdr:nvSpPr>
        <xdr:cNvPr id="946" name="n_3aveValue【公民館】&#10;一人当たり面積">
          <a:extLst>
            <a:ext uri="{FF2B5EF4-FFF2-40B4-BE49-F238E27FC236}">
              <a16:creationId xmlns:a16="http://schemas.microsoft.com/office/drawing/2014/main" id="{2E3231C2-584D-4BBC-87D7-F2CD60B9D2A5}"/>
            </a:ext>
          </a:extLst>
        </xdr:cNvPr>
        <xdr:cNvSpPr txBox="1"/>
      </xdr:nvSpPr>
      <xdr:spPr>
        <a:xfrm>
          <a:off x="19310427" y="1786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21607</xdr:rowOff>
    </xdr:from>
    <xdr:ext cx="469744" cy="259045"/>
    <xdr:sp macro="" textlink="">
      <xdr:nvSpPr>
        <xdr:cNvPr id="947" name="n_4aveValue【公民館】&#10;一人当たり面積">
          <a:extLst>
            <a:ext uri="{FF2B5EF4-FFF2-40B4-BE49-F238E27FC236}">
              <a16:creationId xmlns:a16="http://schemas.microsoft.com/office/drawing/2014/main" id="{3AD09BF7-2B59-4CDE-88E4-65EE5EC41801}"/>
            </a:ext>
          </a:extLst>
        </xdr:cNvPr>
        <xdr:cNvSpPr txBox="1"/>
      </xdr:nvSpPr>
      <xdr:spPr>
        <a:xfrm>
          <a:off x="18421427" y="1785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106697</xdr:rowOff>
    </xdr:from>
    <xdr:ext cx="469744" cy="259045"/>
    <xdr:sp macro="" textlink="">
      <xdr:nvSpPr>
        <xdr:cNvPr id="948" name="n_1mainValue【公民館】&#10;一人当たり面積">
          <a:extLst>
            <a:ext uri="{FF2B5EF4-FFF2-40B4-BE49-F238E27FC236}">
              <a16:creationId xmlns:a16="http://schemas.microsoft.com/office/drawing/2014/main" id="{FCCED40E-4976-4BB6-A817-634E39936B9C}"/>
            </a:ext>
          </a:extLst>
        </xdr:cNvPr>
        <xdr:cNvSpPr txBox="1"/>
      </xdr:nvSpPr>
      <xdr:spPr>
        <a:xfrm>
          <a:off x="21075727" y="1845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106697</xdr:rowOff>
    </xdr:from>
    <xdr:ext cx="469744" cy="259045"/>
    <xdr:sp macro="" textlink="">
      <xdr:nvSpPr>
        <xdr:cNvPr id="949" name="n_2mainValue【公民館】&#10;一人当たり面積">
          <a:extLst>
            <a:ext uri="{FF2B5EF4-FFF2-40B4-BE49-F238E27FC236}">
              <a16:creationId xmlns:a16="http://schemas.microsoft.com/office/drawing/2014/main" id="{8962EE30-7401-4C5E-BA03-F63E22ED4F61}"/>
            </a:ext>
          </a:extLst>
        </xdr:cNvPr>
        <xdr:cNvSpPr txBox="1"/>
      </xdr:nvSpPr>
      <xdr:spPr>
        <a:xfrm>
          <a:off x="20199427" y="1845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106697</xdr:rowOff>
    </xdr:from>
    <xdr:ext cx="469744" cy="259045"/>
    <xdr:sp macro="" textlink="">
      <xdr:nvSpPr>
        <xdr:cNvPr id="950" name="n_3mainValue【公民館】&#10;一人当たり面積">
          <a:extLst>
            <a:ext uri="{FF2B5EF4-FFF2-40B4-BE49-F238E27FC236}">
              <a16:creationId xmlns:a16="http://schemas.microsoft.com/office/drawing/2014/main" id="{EDA3F14E-A6F1-4083-AF79-DA823B02E207}"/>
            </a:ext>
          </a:extLst>
        </xdr:cNvPr>
        <xdr:cNvSpPr txBox="1"/>
      </xdr:nvSpPr>
      <xdr:spPr>
        <a:xfrm>
          <a:off x="19310427" y="1845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106697</xdr:rowOff>
    </xdr:from>
    <xdr:ext cx="469744" cy="259045"/>
    <xdr:sp macro="" textlink="">
      <xdr:nvSpPr>
        <xdr:cNvPr id="951" name="n_4mainValue【公民館】&#10;一人当たり面積">
          <a:extLst>
            <a:ext uri="{FF2B5EF4-FFF2-40B4-BE49-F238E27FC236}">
              <a16:creationId xmlns:a16="http://schemas.microsoft.com/office/drawing/2014/main" id="{D6A601A9-F6F8-4C6B-98A2-05CFE1D222ED}"/>
            </a:ext>
          </a:extLst>
        </xdr:cNvPr>
        <xdr:cNvSpPr txBox="1"/>
      </xdr:nvSpPr>
      <xdr:spPr>
        <a:xfrm>
          <a:off x="18421427" y="1845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2" name="正方形/長方形 951">
          <a:extLst>
            <a:ext uri="{FF2B5EF4-FFF2-40B4-BE49-F238E27FC236}">
              <a16:creationId xmlns:a16="http://schemas.microsoft.com/office/drawing/2014/main" id="{E066A64D-66B4-4A2C-A72B-FEE3C44FC469}"/>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3" name="正方形/長方形 952">
          <a:extLst>
            <a:ext uri="{FF2B5EF4-FFF2-40B4-BE49-F238E27FC236}">
              <a16:creationId xmlns:a16="http://schemas.microsoft.com/office/drawing/2014/main" id="{2A3D316A-2266-4265-8968-BEE6B3D9385C}"/>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4" name="テキスト ボックス 953">
          <a:extLst>
            <a:ext uri="{FF2B5EF4-FFF2-40B4-BE49-F238E27FC236}">
              <a16:creationId xmlns:a16="http://schemas.microsoft.com/office/drawing/2014/main" id="{6E5159C7-A519-4341-8FA7-9260BB4041C1}"/>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児童館、公民館、港湾施設については老朽化が進んでおり、特に児童館の減価償却率（老朽化率）が高いため、今後、施設更新の検討が必要である。</a:t>
          </a:r>
          <a:endParaRPr lang="ja-JP" altLang="ja-JP" sz="1400">
            <a:effectLst/>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こども園等のこども教育施設と学校施設、公営住宅については、老朽化に伴う建替事業を行っているため、減価償却率は低い方である。</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507B9369-D689-4CD7-8DD9-3B26B4E3A413}"/>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7BB04357-11BD-4CA5-81E6-20B623FFB359}"/>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E8E3DD8C-8480-49E3-9749-08E5C98CB2DD}"/>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B39171DC-0452-4CA5-BEB7-363DDF0F5175}"/>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沖縄県那覇市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A36BD211-9748-4FDB-B1A6-E0B219EEF0BB}"/>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3F6F83CB-4617-4829-995F-7CED79D59F14}"/>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E99954A2-6F86-45BE-8AFF-B1A1C94A7119}"/>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B93DD81B-BC1C-48D3-AC08-A3CFC2FAE439}"/>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6814546E-E84D-4A62-9865-3040A8296FC3}"/>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16406AD9-14C1-4D99-88C8-237F55D8DFC7}"/>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318,339
313,761
41.42
182,556,310
171,159,091
6,478,256
74,090,639
136,672,177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C5AE8452-A389-44AA-AA6E-916B1F3CABFA}"/>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6884BE0F-AFF5-42A0-A6FB-656AFFF1E0BA}"/>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114FDE4-3170-48A5-8B78-76BC9FBEE175}"/>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52.4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5D2CD062-0D27-4959-B1DC-9509F34EC74C}"/>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30253309-58B2-4568-B97F-2021AD436591}"/>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44C7FED0-CE3E-4595-A4DC-4C5DB6B5D664}"/>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DE44A9AC-B49A-49ED-A243-1C9CDA9D9A64}"/>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704C2B66-1BC3-49AA-907E-9457BC73F4AA}"/>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24E0EC8-EF3E-4461-A04F-72C3AFCDE66B}"/>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E62B88D2-CF71-40A6-948B-1E8EA9B92395}"/>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17F9E80F-177B-4346-9BEC-6153497FE4C8}"/>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426C454-2027-44CC-AD84-794BABAB03AC}"/>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EA04F96E-130F-4DBF-A08D-5F639E152D99}"/>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EE761D39-F193-489C-9356-1411B19BFAED}"/>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216391B9-13FF-4DD8-ADD6-335264CF76C6}"/>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BB466ADD-44FE-470F-AF16-C9122C054FBD}"/>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5BF9F5B3-AC48-471A-9CC6-E7ABBB168BDB}"/>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5490C052-D16D-4FF8-915C-74AE5B45477D}"/>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F447DB1E-82F0-410D-8408-5C8C2B5C24FD}"/>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2D1400A-ED36-4C8A-9708-03E3F824EC3E}"/>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440C5211-28A8-467B-A0E6-FD67C501644C}"/>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A6C75F3C-BA03-4A10-B5C9-CE05D0BBBEAC}"/>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BAF53ADE-DF11-41C0-B126-53A4A58EB518}"/>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B74F2501-36CA-441B-ADC0-4F155452DE1A}"/>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B0A1E405-30F8-4CEB-AD98-CB2497F55CFA}"/>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AF0CB15E-DEF0-49DA-974B-D2D2208426B7}"/>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7329E343-302D-4CF1-9822-287224E78006}"/>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BA286E90-FA42-4B61-BDD8-8D712960BF95}"/>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C7426EEF-7356-47D0-B65B-55B15567E5C1}"/>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DAEEF85C-4E1A-47F8-9FDD-944A06F45563}"/>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45C5A6FB-FAB6-4213-902C-C3639665C9B9}"/>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632E81D-9991-4418-8D74-AB4F6DB3C018}"/>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58384DE3-115F-450B-8DFD-8D0DB6930087}"/>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DBE96DF1-B261-46CE-A16C-41978C5C46D2}"/>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D727CF66-39A4-4E59-8A57-9824DC5E925A}"/>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1AC89244-62E4-48C4-8976-98F6F1717637}"/>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729F4326-FAD9-4733-9750-00286A8692CB}"/>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8A44EEAE-0A64-4436-814F-76B5E47C52F5}"/>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1CA7D9E4-1BE2-4600-B6B1-8E07CFE65EE6}"/>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9092ED34-EEFE-41A6-8816-E60E63B4AD34}"/>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CAED3B84-BA7B-4616-989A-4B5408BFFA8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279066C9-4994-4D2C-9DAE-8FA15D411D25}"/>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EAEF8728-64DA-4CF4-B0F0-E2640F8AA203}"/>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DBDA69C3-24D8-4DD3-A15F-3DFAD7649A44}"/>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a:extLst>
            <a:ext uri="{FF2B5EF4-FFF2-40B4-BE49-F238E27FC236}">
              <a16:creationId xmlns:a16="http://schemas.microsoft.com/office/drawing/2014/main" id="{45A458DB-D900-4F0F-A9D5-CCF4FA6B1F23}"/>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34290</xdr:rowOff>
    </xdr:from>
    <xdr:to>
      <xdr:col>24</xdr:col>
      <xdr:colOff>62865</xdr:colOff>
      <xdr:row>42</xdr:row>
      <xdr:rowOff>28575</xdr:rowOff>
    </xdr:to>
    <xdr:cxnSp macro="">
      <xdr:nvCxnSpPr>
        <xdr:cNvPr id="57" name="直線コネクタ 56">
          <a:extLst>
            <a:ext uri="{FF2B5EF4-FFF2-40B4-BE49-F238E27FC236}">
              <a16:creationId xmlns:a16="http://schemas.microsoft.com/office/drawing/2014/main" id="{542D6FF1-C1C3-4D2F-957A-76F5C93827A3}"/>
            </a:ext>
          </a:extLst>
        </xdr:cNvPr>
        <xdr:cNvCxnSpPr/>
      </xdr:nvCxnSpPr>
      <xdr:spPr>
        <a:xfrm flipV="1">
          <a:off x="4634865" y="5692140"/>
          <a:ext cx="0" cy="1537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32402</xdr:rowOff>
    </xdr:from>
    <xdr:ext cx="405111" cy="259045"/>
    <xdr:sp macro="" textlink="">
      <xdr:nvSpPr>
        <xdr:cNvPr id="58" name="【図書館】&#10;有形固定資産減価償却率最小値テキスト">
          <a:extLst>
            <a:ext uri="{FF2B5EF4-FFF2-40B4-BE49-F238E27FC236}">
              <a16:creationId xmlns:a16="http://schemas.microsoft.com/office/drawing/2014/main" id="{CB42DABA-6D6F-4562-9033-40576E69D06A}"/>
            </a:ext>
          </a:extLst>
        </xdr:cNvPr>
        <xdr:cNvSpPr txBox="1"/>
      </xdr:nvSpPr>
      <xdr:spPr>
        <a:xfrm>
          <a:off x="4673600" y="723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28575</xdr:rowOff>
    </xdr:from>
    <xdr:to>
      <xdr:col>24</xdr:col>
      <xdr:colOff>152400</xdr:colOff>
      <xdr:row>42</xdr:row>
      <xdr:rowOff>28575</xdr:rowOff>
    </xdr:to>
    <xdr:cxnSp macro="">
      <xdr:nvCxnSpPr>
        <xdr:cNvPr id="59" name="直線コネクタ 58">
          <a:extLst>
            <a:ext uri="{FF2B5EF4-FFF2-40B4-BE49-F238E27FC236}">
              <a16:creationId xmlns:a16="http://schemas.microsoft.com/office/drawing/2014/main" id="{B879E07F-DD27-46EB-8BAA-543ABEDC4AA9}"/>
            </a:ext>
          </a:extLst>
        </xdr:cNvPr>
        <xdr:cNvCxnSpPr/>
      </xdr:nvCxnSpPr>
      <xdr:spPr>
        <a:xfrm>
          <a:off x="4546600" y="7229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152417</xdr:rowOff>
    </xdr:from>
    <xdr:ext cx="405111" cy="259045"/>
    <xdr:sp macro="" textlink="">
      <xdr:nvSpPr>
        <xdr:cNvPr id="60" name="【図書館】&#10;有形固定資産減価償却率最大値テキスト">
          <a:extLst>
            <a:ext uri="{FF2B5EF4-FFF2-40B4-BE49-F238E27FC236}">
              <a16:creationId xmlns:a16="http://schemas.microsoft.com/office/drawing/2014/main" id="{3F3EA581-B564-436F-9DDF-0C395B2CFB58}"/>
            </a:ext>
          </a:extLst>
        </xdr:cNvPr>
        <xdr:cNvSpPr txBox="1"/>
      </xdr:nvSpPr>
      <xdr:spPr>
        <a:xfrm>
          <a:off x="4673600" y="5467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34290</xdr:rowOff>
    </xdr:from>
    <xdr:to>
      <xdr:col>24</xdr:col>
      <xdr:colOff>152400</xdr:colOff>
      <xdr:row>33</xdr:row>
      <xdr:rowOff>34290</xdr:rowOff>
    </xdr:to>
    <xdr:cxnSp macro="">
      <xdr:nvCxnSpPr>
        <xdr:cNvPr id="61" name="直線コネクタ 60">
          <a:extLst>
            <a:ext uri="{FF2B5EF4-FFF2-40B4-BE49-F238E27FC236}">
              <a16:creationId xmlns:a16="http://schemas.microsoft.com/office/drawing/2014/main" id="{A13FB02B-AE88-4F23-9A5F-DB7793D449D3}"/>
            </a:ext>
          </a:extLst>
        </xdr:cNvPr>
        <xdr:cNvCxnSpPr/>
      </xdr:nvCxnSpPr>
      <xdr:spPr>
        <a:xfrm>
          <a:off x="4546600" y="569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25417</xdr:rowOff>
    </xdr:from>
    <xdr:ext cx="405111" cy="259045"/>
    <xdr:sp macro="" textlink="">
      <xdr:nvSpPr>
        <xdr:cNvPr id="62" name="【図書館】&#10;有形固定資産減価償却率平均値テキスト">
          <a:extLst>
            <a:ext uri="{FF2B5EF4-FFF2-40B4-BE49-F238E27FC236}">
              <a16:creationId xmlns:a16="http://schemas.microsoft.com/office/drawing/2014/main" id="{E85297A6-3130-4C89-AADA-5A54F56FBD6C}"/>
            </a:ext>
          </a:extLst>
        </xdr:cNvPr>
        <xdr:cNvSpPr txBox="1"/>
      </xdr:nvSpPr>
      <xdr:spPr>
        <a:xfrm>
          <a:off x="4673600" y="60261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2540</xdr:rowOff>
    </xdr:from>
    <xdr:to>
      <xdr:col>24</xdr:col>
      <xdr:colOff>114300</xdr:colOff>
      <xdr:row>36</xdr:row>
      <xdr:rowOff>104140</xdr:rowOff>
    </xdr:to>
    <xdr:sp macro="" textlink="">
      <xdr:nvSpPr>
        <xdr:cNvPr id="63" name="フローチャート: 判断 62">
          <a:extLst>
            <a:ext uri="{FF2B5EF4-FFF2-40B4-BE49-F238E27FC236}">
              <a16:creationId xmlns:a16="http://schemas.microsoft.com/office/drawing/2014/main" id="{29BA62DD-5E0A-492A-9105-F76972F21E98}"/>
            </a:ext>
          </a:extLst>
        </xdr:cNvPr>
        <xdr:cNvSpPr/>
      </xdr:nvSpPr>
      <xdr:spPr>
        <a:xfrm>
          <a:off x="4584700" y="617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35</xdr:row>
      <xdr:rowOff>168275</xdr:rowOff>
    </xdr:from>
    <xdr:to>
      <xdr:col>20</xdr:col>
      <xdr:colOff>38100</xdr:colOff>
      <xdr:row>36</xdr:row>
      <xdr:rowOff>98425</xdr:rowOff>
    </xdr:to>
    <xdr:sp macro="" textlink="">
      <xdr:nvSpPr>
        <xdr:cNvPr id="64" name="フローチャート: 判断 63">
          <a:extLst>
            <a:ext uri="{FF2B5EF4-FFF2-40B4-BE49-F238E27FC236}">
              <a16:creationId xmlns:a16="http://schemas.microsoft.com/office/drawing/2014/main" id="{CF6EE961-DC20-49CC-9CCA-8402CA99F583}"/>
            </a:ext>
          </a:extLst>
        </xdr:cNvPr>
        <xdr:cNvSpPr/>
      </xdr:nvSpPr>
      <xdr:spPr>
        <a:xfrm>
          <a:off x="3746500" y="6169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35</xdr:row>
      <xdr:rowOff>137795</xdr:rowOff>
    </xdr:from>
    <xdr:to>
      <xdr:col>15</xdr:col>
      <xdr:colOff>101600</xdr:colOff>
      <xdr:row>36</xdr:row>
      <xdr:rowOff>67945</xdr:rowOff>
    </xdr:to>
    <xdr:sp macro="" textlink="">
      <xdr:nvSpPr>
        <xdr:cNvPr id="65" name="フローチャート: 判断 64">
          <a:extLst>
            <a:ext uri="{FF2B5EF4-FFF2-40B4-BE49-F238E27FC236}">
              <a16:creationId xmlns:a16="http://schemas.microsoft.com/office/drawing/2014/main" id="{941B0F7D-977B-4A58-9B20-30203A266D69}"/>
            </a:ext>
          </a:extLst>
        </xdr:cNvPr>
        <xdr:cNvSpPr/>
      </xdr:nvSpPr>
      <xdr:spPr>
        <a:xfrm>
          <a:off x="2857500" y="6138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111125</xdr:rowOff>
    </xdr:from>
    <xdr:to>
      <xdr:col>10</xdr:col>
      <xdr:colOff>165100</xdr:colOff>
      <xdr:row>36</xdr:row>
      <xdr:rowOff>41275</xdr:rowOff>
    </xdr:to>
    <xdr:sp macro="" textlink="">
      <xdr:nvSpPr>
        <xdr:cNvPr id="66" name="フローチャート: 判断 65">
          <a:extLst>
            <a:ext uri="{FF2B5EF4-FFF2-40B4-BE49-F238E27FC236}">
              <a16:creationId xmlns:a16="http://schemas.microsoft.com/office/drawing/2014/main" id="{CF283777-71C7-48AC-B761-9388C1DA73EF}"/>
            </a:ext>
          </a:extLst>
        </xdr:cNvPr>
        <xdr:cNvSpPr/>
      </xdr:nvSpPr>
      <xdr:spPr>
        <a:xfrm>
          <a:off x="1968500" y="6111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80645</xdr:rowOff>
    </xdr:from>
    <xdr:to>
      <xdr:col>6</xdr:col>
      <xdr:colOff>38100</xdr:colOff>
      <xdr:row>36</xdr:row>
      <xdr:rowOff>10795</xdr:rowOff>
    </xdr:to>
    <xdr:sp macro="" textlink="">
      <xdr:nvSpPr>
        <xdr:cNvPr id="67" name="フローチャート: 判断 66">
          <a:extLst>
            <a:ext uri="{FF2B5EF4-FFF2-40B4-BE49-F238E27FC236}">
              <a16:creationId xmlns:a16="http://schemas.microsoft.com/office/drawing/2014/main" id="{66622DB9-FF85-4A9F-B27C-7D60FE80E2A8}"/>
            </a:ext>
          </a:extLst>
        </xdr:cNvPr>
        <xdr:cNvSpPr/>
      </xdr:nvSpPr>
      <xdr:spPr>
        <a:xfrm>
          <a:off x="1079500" y="608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18495C5C-85F2-48C0-803C-B95F58C0D34C}"/>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2C87E25A-DA0C-4CBE-B684-1DB1D3C5BA91}"/>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AF57304-4119-4774-BB84-737D52E3B58C}"/>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A1DEEF98-ADE4-4A2A-A476-98E5FED7EB1E}"/>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A032C96A-379A-4BA8-A94E-C1D3DE7CEFC8}"/>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139700</xdr:rowOff>
    </xdr:from>
    <xdr:to>
      <xdr:col>24</xdr:col>
      <xdr:colOff>114300</xdr:colOff>
      <xdr:row>38</xdr:row>
      <xdr:rowOff>69850</xdr:rowOff>
    </xdr:to>
    <xdr:sp macro="" textlink="">
      <xdr:nvSpPr>
        <xdr:cNvPr id="73" name="楕円 72">
          <a:extLst>
            <a:ext uri="{FF2B5EF4-FFF2-40B4-BE49-F238E27FC236}">
              <a16:creationId xmlns:a16="http://schemas.microsoft.com/office/drawing/2014/main" id="{AF7C7404-B56E-4F4E-A794-AB26CF71CE45}"/>
            </a:ext>
          </a:extLst>
        </xdr:cNvPr>
        <xdr:cNvSpPr/>
      </xdr:nvSpPr>
      <xdr:spPr>
        <a:xfrm>
          <a:off x="4584700" y="648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118127</xdr:rowOff>
    </xdr:from>
    <xdr:ext cx="405111" cy="259045"/>
    <xdr:sp macro="" textlink="">
      <xdr:nvSpPr>
        <xdr:cNvPr id="74" name="【図書館】&#10;有形固定資産減価償却率該当値テキスト">
          <a:extLst>
            <a:ext uri="{FF2B5EF4-FFF2-40B4-BE49-F238E27FC236}">
              <a16:creationId xmlns:a16="http://schemas.microsoft.com/office/drawing/2014/main" id="{48C1200F-E770-4D5E-A3E6-FFDF3E2FCB9F}"/>
            </a:ext>
          </a:extLst>
        </xdr:cNvPr>
        <xdr:cNvSpPr txBox="1"/>
      </xdr:nvSpPr>
      <xdr:spPr>
        <a:xfrm>
          <a:off x="4673600" y="6461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103505</xdr:rowOff>
    </xdr:from>
    <xdr:to>
      <xdr:col>20</xdr:col>
      <xdr:colOff>38100</xdr:colOff>
      <xdr:row>38</xdr:row>
      <xdr:rowOff>33655</xdr:rowOff>
    </xdr:to>
    <xdr:sp macro="" textlink="">
      <xdr:nvSpPr>
        <xdr:cNvPr id="75" name="楕円 74">
          <a:extLst>
            <a:ext uri="{FF2B5EF4-FFF2-40B4-BE49-F238E27FC236}">
              <a16:creationId xmlns:a16="http://schemas.microsoft.com/office/drawing/2014/main" id="{B66D6C7B-A1CD-485B-9374-B7A1160C6A4E}"/>
            </a:ext>
          </a:extLst>
        </xdr:cNvPr>
        <xdr:cNvSpPr/>
      </xdr:nvSpPr>
      <xdr:spPr>
        <a:xfrm>
          <a:off x="3746500" y="644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154305</xdr:rowOff>
    </xdr:from>
    <xdr:to>
      <xdr:col>24</xdr:col>
      <xdr:colOff>63500</xdr:colOff>
      <xdr:row>38</xdr:row>
      <xdr:rowOff>19050</xdr:rowOff>
    </xdr:to>
    <xdr:cxnSp macro="">
      <xdr:nvCxnSpPr>
        <xdr:cNvPr id="76" name="直線コネクタ 75">
          <a:extLst>
            <a:ext uri="{FF2B5EF4-FFF2-40B4-BE49-F238E27FC236}">
              <a16:creationId xmlns:a16="http://schemas.microsoft.com/office/drawing/2014/main" id="{25780B4B-8642-4AB9-AD2A-9DB67732B604}"/>
            </a:ext>
          </a:extLst>
        </xdr:cNvPr>
        <xdr:cNvCxnSpPr/>
      </xdr:nvCxnSpPr>
      <xdr:spPr>
        <a:xfrm>
          <a:off x="3797300" y="6497955"/>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67310</xdr:rowOff>
    </xdr:from>
    <xdr:to>
      <xdr:col>15</xdr:col>
      <xdr:colOff>101600</xdr:colOff>
      <xdr:row>37</xdr:row>
      <xdr:rowOff>168910</xdr:rowOff>
    </xdr:to>
    <xdr:sp macro="" textlink="">
      <xdr:nvSpPr>
        <xdr:cNvPr id="77" name="楕円 76">
          <a:extLst>
            <a:ext uri="{FF2B5EF4-FFF2-40B4-BE49-F238E27FC236}">
              <a16:creationId xmlns:a16="http://schemas.microsoft.com/office/drawing/2014/main" id="{641F3053-38EA-4E6F-A0F9-4795C1D9D5B6}"/>
            </a:ext>
          </a:extLst>
        </xdr:cNvPr>
        <xdr:cNvSpPr/>
      </xdr:nvSpPr>
      <xdr:spPr>
        <a:xfrm>
          <a:off x="2857500" y="6410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118110</xdr:rowOff>
    </xdr:from>
    <xdr:to>
      <xdr:col>19</xdr:col>
      <xdr:colOff>177800</xdr:colOff>
      <xdr:row>37</xdr:row>
      <xdr:rowOff>154305</xdr:rowOff>
    </xdr:to>
    <xdr:cxnSp macro="">
      <xdr:nvCxnSpPr>
        <xdr:cNvPr id="78" name="直線コネクタ 77">
          <a:extLst>
            <a:ext uri="{FF2B5EF4-FFF2-40B4-BE49-F238E27FC236}">
              <a16:creationId xmlns:a16="http://schemas.microsoft.com/office/drawing/2014/main" id="{6112D03A-5058-4F74-B69E-4D3A00814FE5}"/>
            </a:ext>
          </a:extLst>
        </xdr:cNvPr>
        <xdr:cNvCxnSpPr/>
      </xdr:nvCxnSpPr>
      <xdr:spPr>
        <a:xfrm>
          <a:off x="2908300" y="646176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31115</xdr:rowOff>
    </xdr:from>
    <xdr:to>
      <xdr:col>10</xdr:col>
      <xdr:colOff>165100</xdr:colOff>
      <xdr:row>37</xdr:row>
      <xdr:rowOff>132715</xdr:rowOff>
    </xdr:to>
    <xdr:sp macro="" textlink="">
      <xdr:nvSpPr>
        <xdr:cNvPr id="79" name="楕円 78">
          <a:extLst>
            <a:ext uri="{FF2B5EF4-FFF2-40B4-BE49-F238E27FC236}">
              <a16:creationId xmlns:a16="http://schemas.microsoft.com/office/drawing/2014/main" id="{D4D7F6CF-BD2B-4223-A0A0-9C48C3C6E47F}"/>
            </a:ext>
          </a:extLst>
        </xdr:cNvPr>
        <xdr:cNvSpPr/>
      </xdr:nvSpPr>
      <xdr:spPr>
        <a:xfrm>
          <a:off x="1968500" y="6374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81915</xdr:rowOff>
    </xdr:from>
    <xdr:to>
      <xdr:col>15</xdr:col>
      <xdr:colOff>50800</xdr:colOff>
      <xdr:row>37</xdr:row>
      <xdr:rowOff>118110</xdr:rowOff>
    </xdr:to>
    <xdr:cxnSp macro="">
      <xdr:nvCxnSpPr>
        <xdr:cNvPr id="80" name="直線コネクタ 79">
          <a:extLst>
            <a:ext uri="{FF2B5EF4-FFF2-40B4-BE49-F238E27FC236}">
              <a16:creationId xmlns:a16="http://schemas.microsoft.com/office/drawing/2014/main" id="{D7D35836-0073-4494-825F-458ED4973176}"/>
            </a:ext>
          </a:extLst>
        </xdr:cNvPr>
        <xdr:cNvCxnSpPr/>
      </xdr:nvCxnSpPr>
      <xdr:spPr>
        <a:xfrm>
          <a:off x="2019300" y="642556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168275</xdr:rowOff>
    </xdr:from>
    <xdr:to>
      <xdr:col>6</xdr:col>
      <xdr:colOff>38100</xdr:colOff>
      <xdr:row>37</xdr:row>
      <xdr:rowOff>98425</xdr:rowOff>
    </xdr:to>
    <xdr:sp macro="" textlink="">
      <xdr:nvSpPr>
        <xdr:cNvPr id="81" name="楕円 80">
          <a:extLst>
            <a:ext uri="{FF2B5EF4-FFF2-40B4-BE49-F238E27FC236}">
              <a16:creationId xmlns:a16="http://schemas.microsoft.com/office/drawing/2014/main" id="{E3B13A0A-9C28-48DA-9895-1CE867125CE7}"/>
            </a:ext>
          </a:extLst>
        </xdr:cNvPr>
        <xdr:cNvSpPr/>
      </xdr:nvSpPr>
      <xdr:spPr>
        <a:xfrm>
          <a:off x="1079500" y="6340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47625</xdr:rowOff>
    </xdr:from>
    <xdr:to>
      <xdr:col>10</xdr:col>
      <xdr:colOff>114300</xdr:colOff>
      <xdr:row>37</xdr:row>
      <xdr:rowOff>81915</xdr:rowOff>
    </xdr:to>
    <xdr:cxnSp macro="">
      <xdr:nvCxnSpPr>
        <xdr:cNvPr id="82" name="直線コネクタ 81">
          <a:extLst>
            <a:ext uri="{FF2B5EF4-FFF2-40B4-BE49-F238E27FC236}">
              <a16:creationId xmlns:a16="http://schemas.microsoft.com/office/drawing/2014/main" id="{8CAA024A-35C9-4851-A2F5-433C2B6D3F28}"/>
            </a:ext>
          </a:extLst>
        </xdr:cNvPr>
        <xdr:cNvCxnSpPr/>
      </xdr:nvCxnSpPr>
      <xdr:spPr>
        <a:xfrm>
          <a:off x="1130300" y="639127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34</xdr:row>
      <xdr:rowOff>114952</xdr:rowOff>
    </xdr:from>
    <xdr:ext cx="405111" cy="259045"/>
    <xdr:sp macro="" textlink="">
      <xdr:nvSpPr>
        <xdr:cNvPr id="83" name="n_1aveValue【図書館】&#10;有形固定資産減価償却率">
          <a:extLst>
            <a:ext uri="{FF2B5EF4-FFF2-40B4-BE49-F238E27FC236}">
              <a16:creationId xmlns:a16="http://schemas.microsoft.com/office/drawing/2014/main" id="{26EBB752-8B39-428F-AEF8-122126A17244}"/>
            </a:ext>
          </a:extLst>
        </xdr:cNvPr>
        <xdr:cNvSpPr txBox="1"/>
      </xdr:nvSpPr>
      <xdr:spPr>
        <a:xfrm>
          <a:off x="3582044" y="5944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84472</xdr:rowOff>
    </xdr:from>
    <xdr:ext cx="405111" cy="259045"/>
    <xdr:sp macro="" textlink="">
      <xdr:nvSpPr>
        <xdr:cNvPr id="84" name="n_2aveValue【図書館】&#10;有形固定資産減価償却率">
          <a:extLst>
            <a:ext uri="{FF2B5EF4-FFF2-40B4-BE49-F238E27FC236}">
              <a16:creationId xmlns:a16="http://schemas.microsoft.com/office/drawing/2014/main" id="{A5838BA3-5FDD-4E09-9129-31AF9B071E7C}"/>
            </a:ext>
          </a:extLst>
        </xdr:cNvPr>
        <xdr:cNvSpPr txBox="1"/>
      </xdr:nvSpPr>
      <xdr:spPr>
        <a:xfrm>
          <a:off x="2705744" y="5913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57802</xdr:rowOff>
    </xdr:from>
    <xdr:ext cx="405111" cy="259045"/>
    <xdr:sp macro="" textlink="">
      <xdr:nvSpPr>
        <xdr:cNvPr id="85" name="n_3aveValue【図書館】&#10;有形固定資産減価償却率">
          <a:extLst>
            <a:ext uri="{FF2B5EF4-FFF2-40B4-BE49-F238E27FC236}">
              <a16:creationId xmlns:a16="http://schemas.microsoft.com/office/drawing/2014/main" id="{943FC655-3607-4594-B562-B449ED5E649C}"/>
            </a:ext>
          </a:extLst>
        </xdr:cNvPr>
        <xdr:cNvSpPr txBox="1"/>
      </xdr:nvSpPr>
      <xdr:spPr>
        <a:xfrm>
          <a:off x="1816744" y="5887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27322</xdr:rowOff>
    </xdr:from>
    <xdr:ext cx="405111" cy="259045"/>
    <xdr:sp macro="" textlink="">
      <xdr:nvSpPr>
        <xdr:cNvPr id="86" name="n_4aveValue【図書館】&#10;有形固定資産減価償却率">
          <a:extLst>
            <a:ext uri="{FF2B5EF4-FFF2-40B4-BE49-F238E27FC236}">
              <a16:creationId xmlns:a16="http://schemas.microsoft.com/office/drawing/2014/main" id="{BD0D7EFE-8D77-4D71-B832-719CA9236B06}"/>
            </a:ext>
          </a:extLst>
        </xdr:cNvPr>
        <xdr:cNvSpPr txBox="1"/>
      </xdr:nvSpPr>
      <xdr:spPr>
        <a:xfrm>
          <a:off x="927744" y="5856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24782</xdr:rowOff>
    </xdr:from>
    <xdr:ext cx="405111" cy="259045"/>
    <xdr:sp macro="" textlink="">
      <xdr:nvSpPr>
        <xdr:cNvPr id="87" name="n_1mainValue【図書館】&#10;有形固定資産減価償却率">
          <a:extLst>
            <a:ext uri="{FF2B5EF4-FFF2-40B4-BE49-F238E27FC236}">
              <a16:creationId xmlns:a16="http://schemas.microsoft.com/office/drawing/2014/main" id="{A0F83B6E-B897-46AF-943D-13A45E3970A2}"/>
            </a:ext>
          </a:extLst>
        </xdr:cNvPr>
        <xdr:cNvSpPr txBox="1"/>
      </xdr:nvSpPr>
      <xdr:spPr>
        <a:xfrm>
          <a:off x="3582044" y="653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160037</xdr:rowOff>
    </xdr:from>
    <xdr:ext cx="405111" cy="259045"/>
    <xdr:sp macro="" textlink="">
      <xdr:nvSpPr>
        <xdr:cNvPr id="88" name="n_2mainValue【図書館】&#10;有形固定資産減価償却率">
          <a:extLst>
            <a:ext uri="{FF2B5EF4-FFF2-40B4-BE49-F238E27FC236}">
              <a16:creationId xmlns:a16="http://schemas.microsoft.com/office/drawing/2014/main" id="{A1D5FD0D-4C8C-42E9-B7BA-CAC7ECCDEDF9}"/>
            </a:ext>
          </a:extLst>
        </xdr:cNvPr>
        <xdr:cNvSpPr txBox="1"/>
      </xdr:nvSpPr>
      <xdr:spPr>
        <a:xfrm>
          <a:off x="2705744" y="6503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123842</xdr:rowOff>
    </xdr:from>
    <xdr:ext cx="405111" cy="259045"/>
    <xdr:sp macro="" textlink="">
      <xdr:nvSpPr>
        <xdr:cNvPr id="89" name="n_3mainValue【図書館】&#10;有形固定資産減価償却率">
          <a:extLst>
            <a:ext uri="{FF2B5EF4-FFF2-40B4-BE49-F238E27FC236}">
              <a16:creationId xmlns:a16="http://schemas.microsoft.com/office/drawing/2014/main" id="{FE50A5D1-FC5D-468D-8D9E-D1E74FC20BAD}"/>
            </a:ext>
          </a:extLst>
        </xdr:cNvPr>
        <xdr:cNvSpPr txBox="1"/>
      </xdr:nvSpPr>
      <xdr:spPr>
        <a:xfrm>
          <a:off x="1816744" y="6467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89552</xdr:rowOff>
    </xdr:from>
    <xdr:ext cx="405111" cy="259045"/>
    <xdr:sp macro="" textlink="">
      <xdr:nvSpPr>
        <xdr:cNvPr id="90" name="n_4mainValue【図書館】&#10;有形固定資産減価償却率">
          <a:extLst>
            <a:ext uri="{FF2B5EF4-FFF2-40B4-BE49-F238E27FC236}">
              <a16:creationId xmlns:a16="http://schemas.microsoft.com/office/drawing/2014/main" id="{85B40D07-F6DC-4CD8-9941-2B3F0772115F}"/>
            </a:ext>
          </a:extLst>
        </xdr:cNvPr>
        <xdr:cNvSpPr txBox="1"/>
      </xdr:nvSpPr>
      <xdr:spPr>
        <a:xfrm>
          <a:off x="927744" y="6433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5317D21F-E893-46E7-91E3-C91650F58A46}"/>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93A3AD32-DBB6-43BB-825A-B76DAA78F0D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E0E94FAB-7A63-4F15-81FD-A6C5383FE29F}"/>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F3933DEF-201B-4899-AF37-F4C1191528C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5A74148E-F8EB-4E4B-BD04-801EE942C91A}"/>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BBF17428-4FD1-413F-AEDA-BDE2C49F9504}"/>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50524DE9-0C47-4E04-BEBF-28F10C64B352}"/>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CA222777-474B-4644-9979-AA7C9467EE7A}"/>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9" name="テキスト ボックス 98">
          <a:extLst>
            <a:ext uri="{FF2B5EF4-FFF2-40B4-BE49-F238E27FC236}">
              <a16:creationId xmlns:a16="http://schemas.microsoft.com/office/drawing/2014/main" id="{4AEFC7B9-F13B-4486-BBEA-25DBBC48E61F}"/>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059DE2E4-DB17-4BDF-AB54-904D41BC6A4D}"/>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a:extLst>
            <a:ext uri="{FF2B5EF4-FFF2-40B4-BE49-F238E27FC236}">
              <a16:creationId xmlns:a16="http://schemas.microsoft.com/office/drawing/2014/main" id="{F937540F-ABEB-40CA-A32F-E713FC7106C3}"/>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2" name="テキスト ボックス 101">
          <a:extLst>
            <a:ext uri="{FF2B5EF4-FFF2-40B4-BE49-F238E27FC236}">
              <a16:creationId xmlns:a16="http://schemas.microsoft.com/office/drawing/2014/main" id="{016945DE-72DD-4FB1-87A3-E35FA266B8C6}"/>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a:extLst>
            <a:ext uri="{FF2B5EF4-FFF2-40B4-BE49-F238E27FC236}">
              <a16:creationId xmlns:a16="http://schemas.microsoft.com/office/drawing/2014/main" id="{F29F487B-1051-4D32-8AD2-23FDDF668E61}"/>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4" name="テキスト ボックス 103">
          <a:extLst>
            <a:ext uri="{FF2B5EF4-FFF2-40B4-BE49-F238E27FC236}">
              <a16:creationId xmlns:a16="http://schemas.microsoft.com/office/drawing/2014/main" id="{1CE1496D-BCFD-4287-ADFE-79723C61C041}"/>
            </a:ext>
          </a:extLst>
        </xdr:cNvPr>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a:extLst>
            <a:ext uri="{FF2B5EF4-FFF2-40B4-BE49-F238E27FC236}">
              <a16:creationId xmlns:a16="http://schemas.microsoft.com/office/drawing/2014/main" id="{F89DEDE3-9EED-45D9-B0A4-683F5127E63E}"/>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6" name="テキスト ボックス 105">
          <a:extLst>
            <a:ext uri="{FF2B5EF4-FFF2-40B4-BE49-F238E27FC236}">
              <a16:creationId xmlns:a16="http://schemas.microsoft.com/office/drawing/2014/main" id="{7DCC6C9A-C184-40A4-A8DE-3CF8FC813B1B}"/>
            </a:ext>
          </a:extLst>
        </xdr:cNvPr>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a:extLst>
            <a:ext uri="{FF2B5EF4-FFF2-40B4-BE49-F238E27FC236}">
              <a16:creationId xmlns:a16="http://schemas.microsoft.com/office/drawing/2014/main" id="{DFF0842E-1622-4A44-8E22-385109070062}"/>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8" name="テキスト ボックス 107">
          <a:extLst>
            <a:ext uri="{FF2B5EF4-FFF2-40B4-BE49-F238E27FC236}">
              <a16:creationId xmlns:a16="http://schemas.microsoft.com/office/drawing/2014/main" id="{AB0F870A-B0B1-4DB3-9FB2-9E2476A9DDFB}"/>
            </a:ext>
          </a:extLst>
        </xdr:cNvPr>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31FFE49A-AC02-4843-8DE1-6234D75A4EB4}"/>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0" name="テキスト ボックス 109">
          <a:extLst>
            <a:ext uri="{FF2B5EF4-FFF2-40B4-BE49-F238E27FC236}">
              <a16:creationId xmlns:a16="http://schemas.microsoft.com/office/drawing/2014/main" id="{6C86F7A1-A977-4241-9676-7803A93A123B}"/>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図書館】&#10;一人当たり面積グラフ枠">
          <a:extLst>
            <a:ext uri="{FF2B5EF4-FFF2-40B4-BE49-F238E27FC236}">
              <a16:creationId xmlns:a16="http://schemas.microsoft.com/office/drawing/2014/main" id="{EB2DAF56-10E2-4492-A0B7-AE1AD12A6313}"/>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156210</xdr:rowOff>
    </xdr:from>
    <xdr:to>
      <xdr:col>54</xdr:col>
      <xdr:colOff>189865</xdr:colOff>
      <xdr:row>40</xdr:row>
      <xdr:rowOff>167640</xdr:rowOff>
    </xdr:to>
    <xdr:cxnSp macro="">
      <xdr:nvCxnSpPr>
        <xdr:cNvPr id="112" name="直線コネクタ 111">
          <a:extLst>
            <a:ext uri="{FF2B5EF4-FFF2-40B4-BE49-F238E27FC236}">
              <a16:creationId xmlns:a16="http://schemas.microsoft.com/office/drawing/2014/main" id="{6EC17FF2-2696-4FBE-AC88-C32D1246AE70}"/>
            </a:ext>
          </a:extLst>
        </xdr:cNvPr>
        <xdr:cNvCxnSpPr/>
      </xdr:nvCxnSpPr>
      <xdr:spPr>
        <a:xfrm flipV="1">
          <a:off x="10476865" y="581406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17</xdr:rowOff>
    </xdr:from>
    <xdr:ext cx="469744" cy="259045"/>
    <xdr:sp macro="" textlink="">
      <xdr:nvSpPr>
        <xdr:cNvPr id="113" name="【図書館】&#10;一人当たり面積最小値テキスト">
          <a:extLst>
            <a:ext uri="{FF2B5EF4-FFF2-40B4-BE49-F238E27FC236}">
              <a16:creationId xmlns:a16="http://schemas.microsoft.com/office/drawing/2014/main" id="{2AD21258-45AA-422A-910C-6A1206458DDA}"/>
            </a:ext>
          </a:extLst>
        </xdr:cNvPr>
        <xdr:cNvSpPr txBox="1"/>
      </xdr:nvSpPr>
      <xdr:spPr>
        <a:xfrm>
          <a:off x="10515600" y="702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167640</xdr:rowOff>
    </xdr:from>
    <xdr:to>
      <xdr:col>55</xdr:col>
      <xdr:colOff>88900</xdr:colOff>
      <xdr:row>40</xdr:row>
      <xdr:rowOff>167640</xdr:rowOff>
    </xdr:to>
    <xdr:cxnSp macro="">
      <xdr:nvCxnSpPr>
        <xdr:cNvPr id="114" name="直線コネクタ 113">
          <a:extLst>
            <a:ext uri="{FF2B5EF4-FFF2-40B4-BE49-F238E27FC236}">
              <a16:creationId xmlns:a16="http://schemas.microsoft.com/office/drawing/2014/main" id="{2F04BB21-DCA7-4926-9A17-78D8FC754EE3}"/>
            </a:ext>
          </a:extLst>
        </xdr:cNvPr>
        <xdr:cNvCxnSpPr/>
      </xdr:nvCxnSpPr>
      <xdr:spPr>
        <a:xfrm>
          <a:off x="10388600" y="702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102887</xdr:rowOff>
    </xdr:from>
    <xdr:ext cx="469744" cy="259045"/>
    <xdr:sp macro="" textlink="">
      <xdr:nvSpPr>
        <xdr:cNvPr id="115" name="【図書館】&#10;一人当たり面積最大値テキスト">
          <a:extLst>
            <a:ext uri="{FF2B5EF4-FFF2-40B4-BE49-F238E27FC236}">
              <a16:creationId xmlns:a16="http://schemas.microsoft.com/office/drawing/2014/main" id="{1C0C4CFC-EAEC-45EB-B158-C6201F6B3962}"/>
            </a:ext>
          </a:extLst>
        </xdr:cNvPr>
        <xdr:cNvSpPr txBox="1"/>
      </xdr:nvSpPr>
      <xdr:spPr>
        <a:xfrm>
          <a:off x="10515600" y="5589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156210</xdr:rowOff>
    </xdr:from>
    <xdr:to>
      <xdr:col>55</xdr:col>
      <xdr:colOff>88900</xdr:colOff>
      <xdr:row>33</xdr:row>
      <xdr:rowOff>156210</xdr:rowOff>
    </xdr:to>
    <xdr:cxnSp macro="">
      <xdr:nvCxnSpPr>
        <xdr:cNvPr id="116" name="直線コネクタ 115">
          <a:extLst>
            <a:ext uri="{FF2B5EF4-FFF2-40B4-BE49-F238E27FC236}">
              <a16:creationId xmlns:a16="http://schemas.microsoft.com/office/drawing/2014/main" id="{BB4B1A79-52D8-4EF1-81BA-6D13C3136230}"/>
            </a:ext>
          </a:extLst>
        </xdr:cNvPr>
        <xdr:cNvCxnSpPr/>
      </xdr:nvCxnSpPr>
      <xdr:spPr>
        <a:xfrm>
          <a:off x="10388600" y="581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25417</xdr:rowOff>
    </xdr:from>
    <xdr:ext cx="469744" cy="259045"/>
    <xdr:sp macro="" textlink="">
      <xdr:nvSpPr>
        <xdr:cNvPr id="117" name="【図書館】&#10;一人当たり面積平均値テキスト">
          <a:extLst>
            <a:ext uri="{FF2B5EF4-FFF2-40B4-BE49-F238E27FC236}">
              <a16:creationId xmlns:a16="http://schemas.microsoft.com/office/drawing/2014/main" id="{C95B6360-DACC-4537-A37B-32DD3C7877D8}"/>
            </a:ext>
          </a:extLst>
        </xdr:cNvPr>
        <xdr:cNvSpPr txBox="1"/>
      </xdr:nvSpPr>
      <xdr:spPr>
        <a:xfrm>
          <a:off x="10515600" y="63690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2540</xdr:rowOff>
    </xdr:from>
    <xdr:to>
      <xdr:col>55</xdr:col>
      <xdr:colOff>50800</xdr:colOff>
      <xdr:row>38</xdr:row>
      <xdr:rowOff>104140</xdr:rowOff>
    </xdr:to>
    <xdr:sp macro="" textlink="">
      <xdr:nvSpPr>
        <xdr:cNvPr id="118" name="フローチャート: 判断 117">
          <a:extLst>
            <a:ext uri="{FF2B5EF4-FFF2-40B4-BE49-F238E27FC236}">
              <a16:creationId xmlns:a16="http://schemas.microsoft.com/office/drawing/2014/main" id="{A545362A-7C20-4B5E-9C7B-0552A26DE1C7}"/>
            </a:ext>
          </a:extLst>
        </xdr:cNvPr>
        <xdr:cNvSpPr/>
      </xdr:nvSpPr>
      <xdr:spPr>
        <a:xfrm>
          <a:off x="104267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2540</xdr:rowOff>
    </xdr:from>
    <xdr:to>
      <xdr:col>50</xdr:col>
      <xdr:colOff>165100</xdr:colOff>
      <xdr:row>38</xdr:row>
      <xdr:rowOff>104140</xdr:rowOff>
    </xdr:to>
    <xdr:sp macro="" textlink="">
      <xdr:nvSpPr>
        <xdr:cNvPr id="119" name="フローチャート: 判断 118">
          <a:extLst>
            <a:ext uri="{FF2B5EF4-FFF2-40B4-BE49-F238E27FC236}">
              <a16:creationId xmlns:a16="http://schemas.microsoft.com/office/drawing/2014/main" id="{3C953D22-9940-4FA0-8062-EAA0281ACB93}"/>
            </a:ext>
          </a:extLst>
        </xdr:cNvPr>
        <xdr:cNvSpPr/>
      </xdr:nvSpPr>
      <xdr:spPr>
        <a:xfrm>
          <a:off x="9588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25400</xdr:rowOff>
    </xdr:from>
    <xdr:to>
      <xdr:col>46</xdr:col>
      <xdr:colOff>38100</xdr:colOff>
      <xdr:row>38</xdr:row>
      <xdr:rowOff>127000</xdr:rowOff>
    </xdr:to>
    <xdr:sp macro="" textlink="">
      <xdr:nvSpPr>
        <xdr:cNvPr id="120" name="フローチャート: 判断 119">
          <a:extLst>
            <a:ext uri="{FF2B5EF4-FFF2-40B4-BE49-F238E27FC236}">
              <a16:creationId xmlns:a16="http://schemas.microsoft.com/office/drawing/2014/main" id="{271DEAC1-7567-44D2-994D-CEE1060009B7}"/>
            </a:ext>
          </a:extLst>
        </xdr:cNvPr>
        <xdr:cNvSpPr/>
      </xdr:nvSpPr>
      <xdr:spPr>
        <a:xfrm>
          <a:off x="8699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25400</xdr:rowOff>
    </xdr:from>
    <xdr:to>
      <xdr:col>41</xdr:col>
      <xdr:colOff>101600</xdr:colOff>
      <xdr:row>38</xdr:row>
      <xdr:rowOff>127000</xdr:rowOff>
    </xdr:to>
    <xdr:sp macro="" textlink="">
      <xdr:nvSpPr>
        <xdr:cNvPr id="121" name="フローチャート: 判断 120">
          <a:extLst>
            <a:ext uri="{FF2B5EF4-FFF2-40B4-BE49-F238E27FC236}">
              <a16:creationId xmlns:a16="http://schemas.microsoft.com/office/drawing/2014/main" id="{771CC25E-88A0-42A5-A15B-4C9E05A51682}"/>
            </a:ext>
          </a:extLst>
        </xdr:cNvPr>
        <xdr:cNvSpPr/>
      </xdr:nvSpPr>
      <xdr:spPr>
        <a:xfrm>
          <a:off x="7810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2540</xdr:rowOff>
    </xdr:from>
    <xdr:to>
      <xdr:col>36</xdr:col>
      <xdr:colOff>165100</xdr:colOff>
      <xdr:row>38</xdr:row>
      <xdr:rowOff>104140</xdr:rowOff>
    </xdr:to>
    <xdr:sp macro="" textlink="">
      <xdr:nvSpPr>
        <xdr:cNvPr id="122" name="フローチャート: 判断 121">
          <a:extLst>
            <a:ext uri="{FF2B5EF4-FFF2-40B4-BE49-F238E27FC236}">
              <a16:creationId xmlns:a16="http://schemas.microsoft.com/office/drawing/2014/main" id="{63197031-EA05-4417-8960-4B43AB360358}"/>
            </a:ext>
          </a:extLst>
        </xdr:cNvPr>
        <xdr:cNvSpPr/>
      </xdr:nvSpPr>
      <xdr:spPr>
        <a:xfrm>
          <a:off x="6921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3A6E926B-70F6-48FE-BFC6-57D9569BC562}"/>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FDBDB9A1-A7FF-472F-B349-2F21F6A52BEC}"/>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16577637-1D0E-4CE4-892D-332AFA36A0F3}"/>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BF3041-C306-4E05-8761-40B94E10BFA2}"/>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61D097D1-76BA-46B1-90B6-A559071B72FF}"/>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82550</xdr:rowOff>
    </xdr:from>
    <xdr:to>
      <xdr:col>55</xdr:col>
      <xdr:colOff>50800</xdr:colOff>
      <xdr:row>40</xdr:row>
      <xdr:rowOff>12700</xdr:rowOff>
    </xdr:to>
    <xdr:sp macro="" textlink="">
      <xdr:nvSpPr>
        <xdr:cNvPr id="128" name="楕円 127">
          <a:extLst>
            <a:ext uri="{FF2B5EF4-FFF2-40B4-BE49-F238E27FC236}">
              <a16:creationId xmlns:a16="http://schemas.microsoft.com/office/drawing/2014/main" id="{B915F2F1-6EA7-4445-BFEE-31AF58B2E173}"/>
            </a:ext>
          </a:extLst>
        </xdr:cNvPr>
        <xdr:cNvSpPr/>
      </xdr:nvSpPr>
      <xdr:spPr>
        <a:xfrm>
          <a:off x="10426700" y="676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60977</xdr:rowOff>
    </xdr:from>
    <xdr:ext cx="469744" cy="259045"/>
    <xdr:sp macro="" textlink="">
      <xdr:nvSpPr>
        <xdr:cNvPr id="129" name="【図書館】&#10;一人当たり面積該当値テキスト">
          <a:extLst>
            <a:ext uri="{FF2B5EF4-FFF2-40B4-BE49-F238E27FC236}">
              <a16:creationId xmlns:a16="http://schemas.microsoft.com/office/drawing/2014/main" id="{4240F14F-5E6E-4C25-9741-CD99F0F6B639}"/>
            </a:ext>
          </a:extLst>
        </xdr:cNvPr>
        <xdr:cNvSpPr txBox="1"/>
      </xdr:nvSpPr>
      <xdr:spPr>
        <a:xfrm>
          <a:off x="10515600" y="674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82550</xdr:rowOff>
    </xdr:from>
    <xdr:to>
      <xdr:col>50</xdr:col>
      <xdr:colOff>165100</xdr:colOff>
      <xdr:row>40</xdr:row>
      <xdr:rowOff>12700</xdr:rowOff>
    </xdr:to>
    <xdr:sp macro="" textlink="">
      <xdr:nvSpPr>
        <xdr:cNvPr id="130" name="楕円 129">
          <a:extLst>
            <a:ext uri="{FF2B5EF4-FFF2-40B4-BE49-F238E27FC236}">
              <a16:creationId xmlns:a16="http://schemas.microsoft.com/office/drawing/2014/main" id="{7F630842-EEFA-43A6-B88F-044F3DC4DBFB}"/>
            </a:ext>
          </a:extLst>
        </xdr:cNvPr>
        <xdr:cNvSpPr/>
      </xdr:nvSpPr>
      <xdr:spPr>
        <a:xfrm>
          <a:off x="9588500" y="676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133350</xdr:rowOff>
    </xdr:from>
    <xdr:to>
      <xdr:col>55</xdr:col>
      <xdr:colOff>0</xdr:colOff>
      <xdr:row>39</xdr:row>
      <xdr:rowOff>133350</xdr:rowOff>
    </xdr:to>
    <xdr:cxnSp macro="">
      <xdr:nvCxnSpPr>
        <xdr:cNvPr id="131" name="直線コネクタ 130">
          <a:extLst>
            <a:ext uri="{FF2B5EF4-FFF2-40B4-BE49-F238E27FC236}">
              <a16:creationId xmlns:a16="http://schemas.microsoft.com/office/drawing/2014/main" id="{44EAB524-4A5A-48B1-9C7C-2131399B349E}"/>
            </a:ext>
          </a:extLst>
        </xdr:cNvPr>
        <xdr:cNvCxnSpPr/>
      </xdr:nvCxnSpPr>
      <xdr:spPr>
        <a:xfrm>
          <a:off x="9639300" y="68199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82550</xdr:rowOff>
    </xdr:from>
    <xdr:to>
      <xdr:col>46</xdr:col>
      <xdr:colOff>38100</xdr:colOff>
      <xdr:row>40</xdr:row>
      <xdr:rowOff>12700</xdr:rowOff>
    </xdr:to>
    <xdr:sp macro="" textlink="">
      <xdr:nvSpPr>
        <xdr:cNvPr id="132" name="楕円 131">
          <a:extLst>
            <a:ext uri="{FF2B5EF4-FFF2-40B4-BE49-F238E27FC236}">
              <a16:creationId xmlns:a16="http://schemas.microsoft.com/office/drawing/2014/main" id="{6214B148-E2AB-4F85-8FBA-E31209E2C0A2}"/>
            </a:ext>
          </a:extLst>
        </xdr:cNvPr>
        <xdr:cNvSpPr/>
      </xdr:nvSpPr>
      <xdr:spPr>
        <a:xfrm>
          <a:off x="8699500" y="676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133350</xdr:rowOff>
    </xdr:from>
    <xdr:to>
      <xdr:col>50</xdr:col>
      <xdr:colOff>114300</xdr:colOff>
      <xdr:row>39</xdr:row>
      <xdr:rowOff>133350</xdr:rowOff>
    </xdr:to>
    <xdr:cxnSp macro="">
      <xdr:nvCxnSpPr>
        <xdr:cNvPr id="133" name="直線コネクタ 132">
          <a:extLst>
            <a:ext uri="{FF2B5EF4-FFF2-40B4-BE49-F238E27FC236}">
              <a16:creationId xmlns:a16="http://schemas.microsoft.com/office/drawing/2014/main" id="{7EA5AB48-EF10-463A-A477-3BDA25781702}"/>
            </a:ext>
          </a:extLst>
        </xdr:cNvPr>
        <xdr:cNvCxnSpPr/>
      </xdr:nvCxnSpPr>
      <xdr:spPr>
        <a:xfrm>
          <a:off x="8750300" y="6819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82550</xdr:rowOff>
    </xdr:from>
    <xdr:to>
      <xdr:col>41</xdr:col>
      <xdr:colOff>101600</xdr:colOff>
      <xdr:row>40</xdr:row>
      <xdr:rowOff>12700</xdr:rowOff>
    </xdr:to>
    <xdr:sp macro="" textlink="">
      <xdr:nvSpPr>
        <xdr:cNvPr id="134" name="楕円 133">
          <a:extLst>
            <a:ext uri="{FF2B5EF4-FFF2-40B4-BE49-F238E27FC236}">
              <a16:creationId xmlns:a16="http://schemas.microsoft.com/office/drawing/2014/main" id="{9DB30502-4833-4D33-87E9-0CB710B08E16}"/>
            </a:ext>
          </a:extLst>
        </xdr:cNvPr>
        <xdr:cNvSpPr/>
      </xdr:nvSpPr>
      <xdr:spPr>
        <a:xfrm>
          <a:off x="7810500" y="676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133350</xdr:rowOff>
    </xdr:from>
    <xdr:to>
      <xdr:col>45</xdr:col>
      <xdr:colOff>177800</xdr:colOff>
      <xdr:row>39</xdr:row>
      <xdr:rowOff>133350</xdr:rowOff>
    </xdr:to>
    <xdr:cxnSp macro="">
      <xdr:nvCxnSpPr>
        <xdr:cNvPr id="135" name="直線コネクタ 134">
          <a:extLst>
            <a:ext uri="{FF2B5EF4-FFF2-40B4-BE49-F238E27FC236}">
              <a16:creationId xmlns:a16="http://schemas.microsoft.com/office/drawing/2014/main" id="{56CB7124-AE25-4B95-8489-F79D3F281EE7}"/>
            </a:ext>
          </a:extLst>
        </xdr:cNvPr>
        <xdr:cNvCxnSpPr/>
      </xdr:nvCxnSpPr>
      <xdr:spPr>
        <a:xfrm>
          <a:off x="7861300" y="6819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82550</xdr:rowOff>
    </xdr:from>
    <xdr:to>
      <xdr:col>36</xdr:col>
      <xdr:colOff>165100</xdr:colOff>
      <xdr:row>40</xdr:row>
      <xdr:rowOff>12700</xdr:rowOff>
    </xdr:to>
    <xdr:sp macro="" textlink="">
      <xdr:nvSpPr>
        <xdr:cNvPr id="136" name="楕円 135">
          <a:extLst>
            <a:ext uri="{FF2B5EF4-FFF2-40B4-BE49-F238E27FC236}">
              <a16:creationId xmlns:a16="http://schemas.microsoft.com/office/drawing/2014/main" id="{ED4779FD-9C32-4C27-BACE-64A9363461F4}"/>
            </a:ext>
          </a:extLst>
        </xdr:cNvPr>
        <xdr:cNvSpPr/>
      </xdr:nvSpPr>
      <xdr:spPr>
        <a:xfrm>
          <a:off x="6921500" y="676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133350</xdr:rowOff>
    </xdr:from>
    <xdr:to>
      <xdr:col>41</xdr:col>
      <xdr:colOff>50800</xdr:colOff>
      <xdr:row>39</xdr:row>
      <xdr:rowOff>133350</xdr:rowOff>
    </xdr:to>
    <xdr:cxnSp macro="">
      <xdr:nvCxnSpPr>
        <xdr:cNvPr id="137" name="直線コネクタ 136">
          <a:extLst>
            <a:ext uri="{FF2B5EF4-FFF2-40B4-BE49-F238E27FC236}">
              <a16:creationId xmlns:a16="http://schemas.microsoft.com/office/drawing/2014/main" id="{EB028E93-0BE8-44FA-B98E-3EDF71CD2228}"/>
            </a:ext>
          </a:extLst>
        </xdr:cNvPr>
        <xdr:cNvCxnSpPr/>
      </xdr:nvCxnSpPr>
      <xdr:spPr>
        <a:xfrm>
          <a:off x="6972300" y="6819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120667</xdr:rowOff>
    </xdr:from>
    <xdr:ext cx="469744" cy="259045"/>
    <xdr:sp macro="" textlink="">
      <xdr:nvSpPr>
        <xdr:cNvPr id="138" name="n_1aveValue【図書館】&#10;一人当たり面積">
          <a:extLst>
            <a:ext uri="{FF2B5EF4-FFF2-40B4-BE49-F238E27FC236}">
              <a16:creationId xmlns:a16="http://schemas.microsoft.com/office/drawing/2014/main" id="{E3E81DF6-2EA4-4DEC-B8A9-339E3417B992}"/>
            </a:ext>
          </a:extLst>
        </xdr:cNvPr>
        <xdr:cNvSpPr txBox="1"/>
      </xdr:nvSpPr>
      <xdr:spPr>
        <a:xfrm>
          <a:off x="9391727" y="6292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143527</xdr:rowOff>
    </xdr:from>
    <xdr:ext cx="469744" cy="259045"/>
    <xdr:sp macro="" textlink="">
      <xdr:nvSpPr>
        <xdr:cNvPr id="139" name="n_2aveValue【図書館】&#10;一人当たり面積">
          <a:extLst>
            <a:ext uri="{FF2B5EF4-FFF2-40B4-BE49-F238E27FC236}">
              <a16:creationId xmlns:a16="http://schemas.microsoft.com/office/drawing/2014/main" id="{63FC8B39-F993-4548-8BB1-A8D6856C8C1D}"/>
            </a:ext>
          </a:extLst>
        </xdr:cNvPr>
        <xdr:cNvSpPr txBox="1"/>
      </xdr:nvSpPr>
      <xdr:spPr>
        <a:xfrm>
          <a:off x="8515427" y="631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143527</xdr:rowOff>
    </xdr:from>
    <xdr:ext cx="469744" cy="259045"/>
    <xdr:sp macro="" textlink="">
      <xdr:nvSpPr>
        <xdr:cNvPr id="140" name="n_3aveValue【図書館】&#10;一人当たり面積">
          <a:extLst>
            <a:ext uri="{FF2B5EF4-FFF2-40B4-BE49-F238E27FC236}">
              <a16:creationId xmlns:a16="http://schemas.microsoft.com/office/drawing/2014/main" id="{6C6A81B2-2A4C-4DE1-BB88-D2A654E0AE7D}"/>
            </a:ext>
          </a:extLst>
        </xdr:cNvPr>
        <xdr:cNvSpPr txBox="1"/>
      </xdr:nvSpPr>
      <xdr:spPr>
        <a:xfrm>
          <a:off x="7626427" y="631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120667</xdr:rowOff>
    </xdr:from>
    <xdr:ext cx="469744" cy="259045"/>
    <xdr:sp macro="" textlink="">
      <xdr:nvSpPr>
        <xdr:cNvPr id="141" name="n_4aveValue【図書館】&#10;一人当たり面積">
          <a:extLst>
            <a:ext uri="{FF2B5EF4-FFF2-40B4-BE49-F238E27FC236}">
              <a16:creationId xmlns:a16="http://schemas.microsoft.com/office/drawing/2014/main" id="{EBA9CD63-B98F-437F-A1B0-D0004701D6E6}"/>
            </a:ext>
          </a:extLst>
        </xdr:cNvPr>
        <xdr:cNvSpPr txBox="1"/>
      </xdr:nvSpPr>
      <xdr:spPr>
        <a:xfrm>
          <a:off x="6737427" y="6292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3827</xdr:rowOff>
    </xdr:from>
    <xdr:ext cx="469744" cy="259045"/>
    <xdr:sp macro="" textlink="">
      <xdr:nvSpPr>
        <xdr:cNvPr id="142" name="n_1mainValue【図書館】&#10;一人当たり面積">
          <a:extLst>
            <a:ext uri="{FF2B5EF4-FFF2-40B4-BE49-F238E27FC236}">
              <a16:creationId xmlns:a16="http://schemas.microsoft.com/office/drawing/2014/main" id="{2044F442-6414-41E7-BA1E-B67273652B19}"/>
            </a:ext>
          </a:extLst>
        </xdr:cNvPr>
        <xdr:cNvSpPr txBox="1"/>
      </xdr:nvSpPr>
      <xdr:spPr>
        <a:xfrm>
          <a:off x="9391727" y="686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3827</xdr:rowOff>
    </xdr:from>
    <xdr:ext cx="469744" cy="259045"/>
    <xdr:sp macro="" textlink="">
      <xdr:nvSpPr>
        <xdr:cNvPr id="143" name="n_2mainValue【図書館】&#10;一人当たり面積">
          <a:extLst>
            <a:ext uri="{FF2B5EF4-FFF2-40B4-BE49-F238E27FC236}">
              <a16:creationId xmlns:a16="http://schemas.microsoft.com/office/drawing/2014/main" id="{7DF2200B-8F84-4EC6-A71E-90CC1A36AE75}"/>
            </a:ext>
          </a:extLst>
        </xdr:cNvPr>
        <xdr:cNvSpPr txBox="1"/>
      </xdr:nvSpPr>
      <xdr:spPr>
        <a:xfrm>
          <a:off x="8515427" y="686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3827</xdr:rowOff>
    </xdr:from>
    <xdr:ext cx="469744" cy="259045"/>
    <xdr:sp macro="" textlink="">
      <xdr:nvSpPr>
        <xdr:cNvPr id="144" name="n_3mainValue【図書館】&#10;一人当たり面積">
          <a:extLst>
            <a:ext uri="{FF2B5EF4-FFF2-40B4-BE49-F238E27FC236}">
              <a16:creationId xmlns:a16="http://schemas.microsoft.com/office/drawing/2014/main" id="{B84D837B-EF29-434A-B41D-5E5ABD30714D}"/>
            </a:ext>
          </a:extLst>
        </xdr:cNvPr>
        <xdr:cNvSpPr txBox="1"/>
      </xdr:nvSpPr>
      <xdr:spPr>
        <a:xfrm>
          <a:off x="7626427" y="686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3827</xdr:rowOff>
    </xdr:from>
    <xdr:ext cx="469744" cy="259045"/>
    <xdr:sp macro="" textlink="">
      <xdr:nvSpPr>
        <xdr:cNvPr id="145" name="n_4mainValue【図書館】&#10;一人当たり面積">
          <a:extLst>
            <a:ext uri="{FF2B5EF4-FFF2-40B4-BE49-F238E27FC236}">
              <a16:creationId xmlns:a16="http://schemas.microsoft.com/office/drawing/2014/main" id="{315A2F2E-199B-4D39-8B8E-D9C885F376A2}"/>
            </a:ext>
          </a:extLst>
        </xdr:cNvPr>
        <xdr:cNvSpPr txBox="1"/>
      </xdr:nvSpPr>
      <xdr:spPr>
        <a:xfrm>
          <a:off x="6737427" y="686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id="{C1346B0C-F82C-4504-9DEB-F8D2C02ABD83}"/>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a16="http://schemas.microsoft.com/office/drawing/2014/main" id="{0D0CBF00-984A-450B-B444-71F0C14F0FA7}"/>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a16="http://schemas.microsoft.com/office/drawing/2014/main" id="{9494C24C-BF74-41DF-B869-49C3839B82E9}"/>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a16="http://schemas.microsoft.com/office/drawing/2014/main" id="{0CFCA8A6-1CEA-469B-8251-65BC3864D564}"/>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a16="http://schemas.microsoft.com/office/drawing/2014/main" id="{6CBD22E1-7185-4AE0-BABF-34C99032839E}"/>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a16="http://schemas.microsoft.com/office/drawing/2014/main" id="{1A90B5CD-709E-4009-B8F0-87B1033CDFC8}"/>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a16="http://schemas.microsoft.com/office/drawing/2014/main" id="{A5B4373B-36A1-4033-AE67-D08B24C845F9}"/>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a16="http://schemas.microsoft.com/office/drawing/2014/main" id="{8B02F222-8106-4542-9970-A8734F9E5A81}"/>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a:extLst>
            <a:ext uri="{FF2B5EF4-FFF2-40B4-BE49-F238E27FC236}">
              <a16:creationId xmlns:a16="http://schemas.microsoft.com/office/drawing/2014/main" id="{B541F874-0431-47E9-813C-236DA07E2418}"/>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a:extLst>
            <a:ext uri="{FF2B5EF4-FFF2-40B4-BE49-F238E27FC236}">
              <a16:creationId xmlns:a16="http://schemas.microsoft.com/office/drawing/2014/main" id="{382D4209-9776-4301-A0A7-B4EA5CADD0A2}"/>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a:extLst>
            <a:ext uri="{FF2B5EF4-FFF2-40B4-BE49-F238E27FC236}">
              <a16:creationId xmlns:a16="http://schemas.microsoft.com/office/drawing/2014/main" id="{6D6F67D6-487D-47A9-A72E-BA71E61D5F4C}"/>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7" name="直線コネクタ 156">
          <a:extLst>
            <a:ext uri="{FF2B5EF4-FFF2-40B4-BE49-F238E27FC236}">
              <a16:creationId xmlns:a16="http://schemas.microsoft.com/office/drawing/2014/main" id="{D0F151D0-B5D5-4A55-8CC3-9FBAEB35D935}"/>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8" name="テキスト ボックス 157">
          <a:extLst>
            <a:ext uri="{FF2B5EF4-FFF2-40B4-BE49-F238E27FC236}">
              <a16:creationId xmlns:a16="http://schemas.microsoft.com/office/drawing/2014/main" id="{4ABDA000-DFFF-4AA4-AEE3-5C3C808A1BE5}"/>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9" name="直線コネクタ 158">
          <a:extLst>
            <a:ext uri="{FF2B5EF4-FFF2-40B4-BE49-F238E27FC236}">
              <a16:creationId xmlns:a16="http://schemas.microsoft.com/office/drawing/2014/main" id="{B9BD52AA-0B7C-4E77-90DC-83BFC29A24A8}"/>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0" name="テキスト ボックス 159">
          <a:extLst>
            <a:ext uri="{FF2B5EF4-FFF2-40B4-BE49-F238E27FC236}">
              <a16:creationId xmlns:a16="http://schemas.microsoft.com/office/drawing/2014/main" id="{3473FF9B-59C4-410D-82D5-302605A4E834}"/>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1" name="直線コネクタ 160">
          <a:extLst>
            <a:ext uri="{FF2B5EF4-FFF2-40B4-BE49-F238E27FC236}">
              <a16:creationId xmlns:a16="http://schemas.microsoft.com/office/drawing/2014/main" id="{D4C90FC5-2C4F-4AD7-A4C6-D4101DB4CA84}"/>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2" name="テキスト ボックス 161">
          <a:extLst>
            <a:ext uri="{FF2B5EF4-FFF2-40B4-BE49-F238E27FC236}">
              <a16:creationId xmlns:a16="http://schemas.microsoft.com/office/drawing/2014/main" id="{F9E810E1-3A49-41B0-9AFD-C0154147A7D8}"/>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3" name="直線コネクタ 162">
          <a:extLst>
            <a:ext uri="{FF2B5EF4-FFF2-40B4-BE49-F238E27FC236}">
              <a16:creationId xmlns:a16="http://schemas.microsoft.com/office/drawing/2014/main" id="{236DAD04-C5A5-4716-94CE-707FFA3FC1E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4" name="テキスト ボックス 163">
          <a:extLst>
            <a:ext uri="{FF2B5EF4-FFF2-40B4-BE49-F238E27FC236}">
              <a16:creationId xmlns:a16="http://schemas.microsoft.com/office/drawing/2014/main" id="{D4D81321-F3BD-4899-9E11-884D0F05A324}"/>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5" name="直線コネクタ 164">
          <a:extLst>
            <a:ext uri="{FF2B5EF4-FFF2-40B4-BE49-F238E27FC236}">
              <a16:creationId xmlns:a16="http://schemas.microsoft.com/office/drawing/2014/main" id="{326B2619-4DB0-4164-A2D6-8B8327640ED2}"/>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6" name="テキスト ボックス 165">
          <a:extLst>
            <a:ext uri="{FF2B5EF4-FFF2-40B4-BE49-F238E27FC236}">
              <a16:creationId xmlns:a16="http://schemas.microsoft.com/office/drawing/2014/main" id="{3C371AE7-5384-432B-893A-D081C6EE4F80}"/>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7" name="直線コネクタ 166">
          <a:extLst>
            <a:ext uri="{FF2B5EF4-FFF2-40B4-BE49-F238E27FC236}">
              <a16:creationId xmlns:a16="http://schemas.microsoft.com/office/drawing/2014/main" id="{03D1DEB2-08DD-414A-A8E8-101C650A1B92}"/>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8" name="テキスト ボックス 167">
          <a:extLst>
            <a:ext uri="{FF2B5EF4-FFF2-40B4-BE49-F238E27FC236}">
              <a16:creationId xmlns:a16="http://schemas.microsoft.com/office/drawing/2014/main" id="{AB75F7F9-817F-4384-9610-4EF0DAB79B43}"/>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9" name="【体育館・プール】&#10;有形固定資産減価償却率グラフ枠">
          <a:extLst>
            <a:ext uri="{FF2B5EF4-FFF2-40B4-BE49-F238E27FC236}">
              <a16:creationId xmlns:a16="http://schemas.microsoft.com/office/drawing/2014/main" id="{8B6A71CE-A4CB-46CA-8B65-BD5D9BD51973}"/>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51435</xdr:rowOff>
    </xdr:from>
    <xdr:to>
      <xdr:col>24</xdr:col>
      <xdr:colOff>62865</xdr:colOff>
      <xdr:row>64</xdr:row>
      <xdr:rowOff>0</xdr:rowOff>
    </xdr:to>
    <xdr:cxnSp macro="">
      <xdr:nvCxnSpPr>
        <xdr:cNvPr id="170" name="直線コネクタ 169">
          <a:extLst>
            <a:ext uri="{FF2B5EF4-FFF2-40B4-BE49-F238E27FC236}">
              <a16:creationId xmlns:a16="http://schemas.microsoft.com/office/drawing/2014/main" id="{57868AE5-E84D-4F94-84F7-1F6EE1A87B2A}"/>
            </a:ext>
          </a:extLst>
        </xdr:cNvPr>
        <xdr:cNvCxnSpPr/>
      </xdr:nvCxnSpPr>
      <xdr:spPr>
        <a:xfrm flipV="1">
          <a:off x="4634865" y="9652635"/>
          <a:ext cx="0" cy="1320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3827</xdr:rowOff>
    </xdr:from>
    <xdr:ext cx="405111" cy="259045"/>
    <xdr:sp macro="" textlink="">
      <xdr:nvSpPr>
        <xdr:cNvPr id="171" name="【体育館・プール】&#10;有形固定資産減価償却率最小値テキスト">
          <a:extLst>
            <a:ext uri="{FF2B5EF4-FFF2-40B4-BE49-F238E27FC236}">
              <a16:creationId xmlns:a16="http://schemas.microsoft.com/office/drawing/2014/main" id="{4D74B57D-6D2C-4FAE-BDD4-E24587603D1F}"/>
            </a:ext>
          </a:extLst>
        </xdr:cNvPr>
        <xdr:cNvSpPr txBox="1"/>
      </xdr:nvSpPr>
      <xdr:spPr>
        <a:xfrm>
          <a:off x="4673600" y="1097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0</xdr:rowOff>
    </xdr:from>
    <xdr:to>
      <xdr:col>24</xdr:col>
      <xdr:colOff>152400</xdr:colOff>
      <xdr:row>64</xdr:row>
      <xdr:rowOff>0</xdr:rowOff>
    </xdr:to>
    <xdr:cxnSp macro="">
      <xdr:nvCxnSpPr>
        <xdr:cNvPr id="172" name="直線コネクタ 171">
          <a:extLst>
            <a:ext uri="{FF2B5EF4-FFF2-40B4-BE49-F238E27FC236}">
              <a16:creationId xmlns:a16="http://schemas.microsoft.com/office/drawing/2014/main" id="{F3085003-64EE-45D2-98AE-96EC8840900C}"/>
            </a:ext>
          </a:extLst>
        </xdr:cNvPr>
        <xdr:cNvCxnSpPr/>
      </xdr:nvCxnSpPr>
      <xdr:spPr>
        <a:xfrm>
          <a:off x="4546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169562</xdr:rowOff>
    </xdr:from>
    <xdr:ext cx="405111" cy="259045"/>
    <xdr:sp macro="" textlink="">
      <xdr:nvSpPr>
        <xdr:cNvPr id="173" name="【体育館・プール】&#10;有形固定資産減価償却率最大値テキスト">
          <a:extLst>
            <a:ext uri="{FF2B5EF4-FFF2-40B4-BE49-F238E27FC236}">
              <a16:creationId xmlns:a16="http://schemas.microsoft.com/office/drawing/2014/main" id="{CF91AF50-2D02-4EA2-A1B8-800E79CC59F0}"/>
            </a:ext>
          </a:extLst>
        </xdr:cNvPr>
        <xdr:cNvSpPr txBox="1"/>
      </xdr:nvSpPr>
      <xdr:spPr>
        <a:xfrm>
          <a:off x="4673600" y="9427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51435</xdr:rowOff>
    </xdr:from>
    <xdr:to>
      <xdr:col>24</xdr:col>
      <xdr:colOff>152400</xdr:colOff>
      <xdr:row>56</xdr:row>
      <xdr:rowOff>51435</xdr:rowOff>
    </xdr:to>
    <xdr:cxnSp macro="">
      <xdr:nvCxnSpPr>
        <xdr:cNvPr id="174" name="直線コネクタ 173">
          <a:extLst>
            <a:ext uri="{FF2B5EF4-FFF2-40B4-BE49-F238E27FC236}">
              <a16:creationId xmlns:a16="http://schemas.microsoft.com/office/drawing/2014/main" id="{0BF84318-3D69-4C1D-8B22-E4646BBB6921}"/>
            </a:ext>
          </a:extLst>
        </xdr:cNvPr>
        <xdr:cNvCxnSpPr/>
      </xdr:nvCxnSpPr>
      <xdr:spPr>
        <a:xfrm>
          <a:off x="4546600" y="9652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160037</xdr:rowOff>
    </xdr:from>
    <xdr:ext cx="405111" cy="259045"/>
    <xdr:sp macro="" textlink="">
      <xdr:nvSpPr>
        <xdr:cNvPr id="175" name="【体育館・プール】&#10;有形固定資産減価償却率平均値テキスト">
          <a:extLst>
            <a:ext uri="{FF2B5EF4-FFF2-40B4-BE49-F238E27FC236}">
              <a16:creationId xmlns:a16="http://schemas.microsoft.com/office/drawing/2014/main" id="{42C475AF-EAC5-4345-9DAD-3B452B3893BA}"/>
            </a:ext>
          </a:extLst>
        </xdr:cNvPr>
        <xdr:cNvSpPr txBox="1"/>
      </xdr:nvSpPr>
      <xdr:spPr>
        <a:xfrm>
          <a:off x="4673600" y="101041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10160</xdr:rowOff>
    </xdr:from>
    <xdr:to>
      <xdr:col>24</xdr:col>
      <xdr:colOff>114300</xdr:colOff>
      <xdr:row>59</xdr:row>
      <xdr:rowOff>111760</xdr:rowOff>
    </xdr:to>
    <xdr:sp macro="" textlink="">
      <xdr:nvSpPr>
        <xdr:cNvPr id="176" name="フローチャート: 判断 175">
          <a:extLst>
            <a:ext uri="{FF2B5EF4-FFF2-40B4-BE49-F238E27FC236}">
              <a16:creationId xmlns:a16="http://schemas.microsoft.com/office/drawing/2014/main" id="{3472E8A1-9453-4998-A0B4-76D547306D5E}"/>
            </a:ext>
          </a:extLst>
        </xdr:cNvPr>
        <xdr:cNvSpPr/>
      </xdr:nvSpPr>
      <xdr:spPr>
        <a:xfrm>
          <a:off x="4584700" y="1012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156845</xdr:rowOff>
    </xdr:from>
    <xdr:to>
      <xdr:col>20</xdr:col>
      <xdr:colOff>38100</xdr:colOff>
      <xdr:row>59</xdr:row>
      <xdr:rowOff>86995</xdr:rowOff>
    </xdr:to>
    <xdr:sp macro="" textlink="">
      <xdr:nvSpPr>
        <xdr:cNvPr id="177" name="フローチャート: 判断 176">
          <a:extLst>
            <a:ext uri="{FF2B5EF4-FFF2-40B4-BE49-F238E27FC236}">
              <a16:creationId xmlns:a16="http://schemas.microsoft.com/office/drawing/2014/main" id="{477EAEBE-1DE1-4B97-B3FB-2A988FD21AEE}"/>
            </a:ext>
          </a:extLst>
        </xdr:cNvPr>
        <xdr:cNvSpPr/>
      </xdr:nvSpPr>
      <xdr:spPr>
        <a:xfrm>
          <a:off x="3746500" y="1010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145415</xdr:rowOff>
    </xdr:from>
    <xdr:to>
      <xdr:col>15</xdr:col>
      <xdr:colOff>101600</xdr:colOff>
      <xdr:row>59</xdr:row>
      <xdr:rowOff>75565</xdr:rowOff>
    </xdr:to>
    <xdr:sp macro="" textlink="">
      <xdr:nvSpPr>
        <xdr:cNvPr id="178" name="フローチャート: 判断 177">
          <a:extLst>
            <a:ext uri="{FF2B5EF4-FFF2-40B4-BE49-F238E27FC236}">
              <a16:creationId xmlns:a16="http://schemas.microsoft.com/office/drawing/2014/main" id="{09678C3D-B3C7-4641-A8B6-D2E686229B58}"/>
            </a:ext>
          </a:extLst>
        </xdr:cNvPr>
        <xdr:cNvSpPr/>
      </xdr:nvSpPr>
      <xdr:spPr>
        <a:xfrm>
          <a:off x="2857500" y="10089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139700</xdr:rowOff>
    </xdr:from>
    <xdr:to>
      <xdr:col>10</xdr:col>
      <xdr:colOff>165100</xdr:colOff>
      <xdr:row>59</xdr:row>
      <xdr:rowOff>69850</xdr:rowOff>
    </xdr:to>
    <xdr:sp macro="" textlink="">
      <xdr:nvSpPr>
        <xdr:cNvPr id="179" name="フローチャート: 判断 178">
          <a:extLst>
            <a:ext uri="{FF2B5EF4-FFF2-40B4-BE49-F238E27FC236}">
              <a16:creationId xmlns:a16="http://schemas.microsoft.com/office/drawing/2014/main" id="{E2F484E3-A60E-4BD2-965D-6BDEE2ACB74E}"/>
            </a:ext>
          </a:extLst>
        </xdr:cNvPr>
        <xdr:cNvSpPr/>
      </xdr:nvSpPr>
      <xdr:spPr>
        <a:xfrm>
          <a:off x="1968500" y="1008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101600</xdr:rowOff>
    </xdr:from>
    <xdr:to>
      <xdr:col>6</xdr:col>
      <xdr:colOff>38100</xdr:colOff>
      <xdr:row>59</xdr:row>
      <xdr:rowOff>31750</xdr:rowOff>
    </xdr:to>
    <xdr:sp macro="" textlink="">
      <xdr:nvSpPr>
        <xdr:cNvPr id="180" name="フローチャート: 判断 179">
          <a:extLst>
            <a:ext uri="{FF2B5EF4-FFF2-40B4-BE49-F238E27FC236}">
              <a16:creationId xmlns:a16="http://schemas.microsoft.com/office/drawing/2014/main" id="{4035EB57-1170-4B69-A500-08E986C14897}"/>
            </a:ext>
          </a:extLst>
        </xdr:cNvPr>
        <xdr:cNvSpPr/>
      </xdr:nvSpPr>
      <xdr:spPr>
        <a:xfrm>
          <a:off x="1079500" y="1004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58BD6A66-CD9F-4C88-AF34-29C76A657932}"/>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8776AD3D-74FF-41D2-837B-10905D529843}"/>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8FFEB981-3AF0-42AF-ABD3-EE9D8FDBAB13}"/>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A88B96D0-FCA6-47F7-AB08-2B2D9EE26878}"/>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AD43F3B9-AFC0-4D8E-8C4B-6197219339AB}"/>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53975</xdr:rowOff>
    </xdr:from>
    <xdr:to>
      <xdr:col>24</xdr:col>
      <xdr:colOff>114300</xdr:colOff>
      <xdr:row>58</xdr:row>
      <xdr:rowOff>155575</xdr:rowOff>
    </xdr:to>
    <xdr:sp macro="" textlink="">
      <xdr:nvSpPr>
        <xdr:cNvPr id="186" name="楕円 185">
          <a:extLst>
            <a:ext uri="{FF2B5EF4-FFF2-40B4-BE49-F238E27FC236}">
              <a16:creationId xmlns:a16="http://schemas.microsoft.com/office/drawing/2014/main" id="{C4831A86-3941-4C3A-AECD-6A7C368C548B}"/>
            </a:ext>
          </a:extLst>
        </xdr:cNvPr>
        <xdr:cNvSpPr/>
      </xdr:nvSpPr>
      <xdr:spPr>
        <a:xfrm>
          <a:off x="4584700" y="9998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76852</xdr:rowOff>
    </xdr:from>
    <xdr:ext cx="405111" cy="259045"/>
    <xdr:sp macro="" textlink="">
      <xdr:nvSpPr>
        <xdr:cNvPr id="187" name="【体育館・プール】&#10;有形固定資産減価償却率該当値テキスト">
          <a:extLst>
            <a:ext uri="{FF2B5EF4-FFF2-40B4-BE49-F238E27FC236}">
              <a16:creationId xmlns:a16="http://schemas.microsoft.com/office/drawing/2014/main" id="{A9338E13-5F23-4F79-84FF-058DB9805C5B}"/>
            </a:ext>
          </a:extLst>
        </xdr:cNvPr>
        <xdr:cNvSpPr txBox="1"/>
      </xdr:nvSpPr>
      <xdr:spPr>
        <a:xfrm>
          <a:off x="4673600" y="9849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8255</xdr:rowOff>
    </xdr:from>
    <xdr:to>
      <xdr:col>20</xdr:col>
      <xdr:colOff>38100</xdr:colOff>
      <xdr:row>58</xdr:row>
      <xdr:rowOff>109855</xdr:rowOff>
    </xdr:to>
    <xdr:sp macro="" textlink="">
      <xdr:nvSpPr>
        <xdr:cNvPr id="188" name="楕円 187">
          <a:extLst>
            <a:ext uri="{FF2B5EF4-FFF2-40B4-BE49-F238E27FC236}">
              <a16:creationId xmlns:a16="http://schemas.microsoft.com/office/drawing/2014/main" id="{36816CBC-1F99-453B-B9CB-DAE6E151A823}"/>
            </a:ext>
          </a:extLst>
        </xdr:cNvPr>
        <xdr:cNvSpPr/>
      </xdr:nvSpPr>
      <xdr:spPr>
        <a:xfrm>
          <a:off x="3746500" y="9952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59055</xdr:rowOff>
    </xdr:from>
    <xdr:to>
      <xdr:col>24</xdr:col>
      <xdr:colOff>63500</xdr:colOff>
      <xdr:row>58</xdr:row>
      <xdr:rowOff>104775</xdr:rowOff>
    </xdr:to>
    <xdr:cxnSp macro="">
      <xdr:nvCxnSpPr>
        <xdr:cNvPr id="189" name="直線コネクタ 188">
          <a:extLst>
            <a:ext uri="{FF2B5EF4-FFF2-40B4-BE49-F238E27FC236}">
              <a16:creationId xmlns:a16="http://schemas.microsoft.com/office/drawing/2014/main" id="{85E6835C-203E-42F4-B452-7DDE940AFAB1}"/>
            </a:ext>
          </a:extLst>
        </xdr:cNvPr>
        <xdr:cNvCxnSpPr/>
      </xdr:nvCxnSpPr>
      <xdr:spPr>
        <a:xfrm>
          <a:off x="3797300" y="10003155"/>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133985</xdr:rowOff>
    </xdr:from>
    <xdr:to>
      <xdr:col>15</xdr:col>
      <xdr:colOff>101600</xdr:colOff>
      <xdr:row>58</xdr:row>
      <xdr:rowOff>64135</xdr:rowOff>
    </xdr:to>
    <xdr:sp macro="" textlink="">
      <xdr:nvSpPr>
        <xdr:cNvPr id="190" name="楕円 189">
          <a:extLst>
            <a:ext uri="{FF2B5EF4-FFF2-40B4-BE49-F238E27FC236}">
              <a16:creationId xmlns:a16="http://schemas.microsoft.com/office/drawing/2014/main" id="{DF794FA2-F110-4AC0-ACB4-9134EF2C705E}"/>
            </a:ext>
          </a:extLst>
        </xdr:cNvPr>
        <xdr:cNvSpPr/>
      </xdr:nvSpPr>
      <xdr:spPr>
        <a:xfrm>
          <a:off x="2857500" y="9906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13335</xdr:rowOff>
    </xdr:from>
    <xdr:to>
      <xdr:col>19</xdr:col>
      <xdr:colOff>177800</xdr:colOff>
      <xdr:row>58</xdr:row>
      <xdr:rowOff>59055</xdr:rowOff>
    </xdr:to>
    <xdr:cxnSp macro="">
      <xdr:nvCxnSpPr>
        <xdr:cNvPr id="191" name="直線コネクタ 190">
          <a:extLst>
            <a:ext uri="{FF2B5EF4-FFF2-40B4-BE49-F238E27FC236}">
              <a16:creationId xmlns:a16="http://schemas.microsoft.com/office/drawing/2014/main" id="{3AA22077-9B04-42FA-A4F4-1B0E3D64646F}"/>
            </a:ext>
          </a:extLst>
        </xdr:cNvPr>
        <xdr:cNvCxnSpPr/>
      </xdr:nvCxnSpPr>
      <xdr:spPr>
        <a:xfrm>
          <a:off x="2908300" y="995743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88265</xdr:rowOff>
    </xdr:from>
    <xdr:to>
      <xdr:col>10</xdr:col>
      <xdr:colOff>165100</xdr:colOff>
      <xdr:row>58</xdr:row>
      <xdr:rowOff>18415</xdr:rowOff>
    </xdr:to>
    <xdr:sp macro="" textlink="">
      <xdr:nvSpPr>
        <xdr:cNvPr id="192" name="楕円 191">
          <a:extLst>
            <a:ext uri="{FF2B5EF4-FFF2-40B4-BE49-F238E27FC236}">
              <a16:creationId xmlns:a16="http://schemas.microsoft.com/office/drawing/2014/main" id="{08F8F464-F4E1-4D83-8819-A0618FECEEBA}"/>
            </a:ext>
          </a:extLst>
        </xdr:cNvPr>
        <xdr:cNvSpPr/>
      </xdr:nvSpPr>
      <xdr:spPr>
        <a:xfrm>
          <a:off x="1968500" y="9860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139065</xdr:rowOff>
    </xdr:from>
    <xdr:to>
      <xdr:col>15</xdr:col>
      <xdr:colOff>50800</xdr:colOff>
      <xdr:row>58</xdr:row>
      <xdr:rowOff>13335</xdr:rowOff>
    </xdr:to>
    <xdr:cxnSp macro="">
      <xdr:nvCxnSpPr>
        <xdr:cNvPr id="193" name="直線コネクタ 192">
          <a:extLst>
            <a:ext uri="{FF2B5EF4-FFF2-40B4-BE49-F238E27FC236}">
              <a16:creationId xmlns:a16="http://schemas.microsoft.com/office/drawing/2014/main" id="{B14E1A7C-CC6C-4044-97DB-93EF941A7525}"/>
            </a:ext>
          </a:extLst>
        </xdr:cNvPr>
        <xdr:cNvCxnSpPr/>
      </xdr:nvCxnSpPr>
      <xdr:spPr>
        <a:xfrm>
          <a:off x="2019300" y="991171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57</xdr:row>
      <xdr:rowOff>42545</xdr:rowOff>
    </xdr:from>
    <xdr:to>
      <xdr:col>6</xdr:col>
      <xdr:colOff>38100</xdr:colOff>
      <xdr:row>57</xdr:row>
      <xdr:rowOff>144145</xdr:rowOff>
    </xdr:to>
    <xdr:sp macro="" textlink="">
      <xdr:nvSpPr>
        <xdr:cNvPr id="194" name="楕円 193">
          <a:extLst>
            <a:ext uri="{FF2B5EF4-FFF2-40B4-BE49-F238E27FC236}">
              <a16:creationId xmlns:a16="http://schemas.microsoft.com/office/drawing/2014/main" id="{8A0ED533-EE1E-4A9B-BA11-180540041E6B}"/>
            </a:ext>
          </a:extLst>
        </xdr:cNvPr>
        <xdr:cNvSpPr/>
      </xdr:nvSpPr>
      <xdr:spPr>
        <a:xfrm>
          <a:off x="1079500" y="9815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57</xdr:row>
      <xdr:rowOff>93345</xdr:rowOff>
    </xdr:from>
    <xdr:to>
      <xdr:col>10</xdr:col>
      <xdr:colOff>114300</xdr:colOff>
      <xdr:row>57</xdr:row>
      <xdr:rowOff>139065</xdr:rowOff>
    </xdr:to>
    <xdr:cxnSp macro="">
      <xdr:nvCxnSpPr>
        <xdr:cNvPr id="195" name="直線コネクタ 194">
          <a:extLst>
            <a:ext uri="{FF2B5EF4-FFF2-40B4-BE49-F238E27FC236}">
              <a16:creationId xmlns:a16="http://schemas.microsoft.com/office/drawing/2014/main" id="{875DB0B4-6C91-43DE-BD5C-C94C6FA79B10}"/>
            </a:ext>
          </a:extLst>
        </xdr:cNvPr>
        <xdr:cNvCxnSpPr/>
      </xdr:nvCxnSpPr>
      <xdr:spPr>
        <a:xfrm>
          <a:off x="1130300" y="986599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78122</xdr:rowOff>
    </xdr:from>
    <xdr:ext cx="405111" cy="259045"/>
    <xdr:sp macro="" textlink="">
      <xdr:nvSpPr>
        <xdr:cNvPr id="196" name="n_1aveValue【体育館・プール】&#10;有形固定資産減価償却率">
          <a:extLst>
            <a:ext uri="{FF2B5EF4-FFF2-40B4-BE49-F238E27FC236}">
              <a16:creationId xmlns:a16="http://schemas.microsoft.com/office/drawing/2014/main" id="{CD038CA7-13D2-4357-9EB7-050100594237}"/>
            </a:ext>
          </a:extLst>
        </xdr:cNvPr>
        <xdr:cNvSpPr txBox="1"/>
      </xdr:nvSpPr>
      <xdr:spPr>
        <a:xfrm>
          <a:off x="3582044" y="10193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66692</xdr:rowOff>
    </xdr:from>
    <xdr:ext cx="405111" cy="259045"/>
    <xdr:sp macro="" textlink="">
      <xdr:nvSpPr>
        <xdr:cNvPr id="197" name="n_2aveValue【体育館・プール】&#10;有形固定資産減価償却率">
          <a:extLst>
            <a:ext uri="{FF2B5EF4-FFF2-40B4-BE49-F238E27FC236}">
              <a16:creationId xmlns:a16="http://schemas.microsoft.com/office/drawing/2014/main" id="{9DF69075-15C6-4E87-997E-24DE0936FD79}"/>
            </a:ext>
          </a:extLst>
        </xdr:cNvPr>
        <xdr:cNvSpPr txBox="1"/>
      </xdr:nvSpPr>
      <xdr:spPr>
        <a:xfrm>
          <a:off x="2705744" y="10182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60977</xdr:rowOff>
    </xdr:from>
    <xdr:ext cx="405111" cy="259045"/>
    <xdr:sp macro="" textlink="">
      <xdr:nvSpPr>
        <xdr:cNvPr id="198" name="n_3aveValue【体育館・プール】&#10;有形固定資産減価償却率">
          <a:extLst>
            <a:ext uri="{FF2B5EF4-FFF2-40B4-BE49-F238E27FC236}">
              <a16:creationId xmlns:a16="http://schemas.microsoft.com/office/drawing/2014/main" id="{41F9D169-916A-4423-9BF5-C8AD400C0A9B}"/>
            </a:ext>
          </a:extLst>
        </xdr:cNvPr>
        <xdr:cNvSpPr txBox="1"/>
      </xdr:nvSpPr>
      <xdr:spPr>
        <a:xfrm>
          <a:off x="1816744" y="10176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22877</xdr:rowOff>
    </xdr:from>
    <xdr:ext cx="405111" cy="259045"/>
    <xdr:sp macro="" textlink="">
      <xdr:nvSpPr>
        <xdr:cNvPr id="199" name="n_4aveValue【体育館・プール】&#10;有形固定資産減価償却率">
          <a:extLst>
            <a:ext uri="{FF2B5EF4-FFF2-40B4-BE49-F238E27FC236}">
              <a16:creationId xmlns:a16="http://schemas.microsoft.com/office/drawing/2014/main" id="{CFB1C3AF-F794-48A7-A3B0-D0BD311E26CE}"/>
            </a:ext>
          </a:extLst>
        </xdr:cNvPr>
        <xdr:cNvSpPr txBox="1"/>
      </xdr:nvSpPr>
      <xdr:spPr>
        <a:xfrm>
          <a:off x="927744" y="10138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126382</xdr:rowOff>
    </xdr:from>
    <xdr:ext cx="405111" cy="259045"/>
    <xdr:sp macro="" textlink="">
      <xdr:nvSpPr>
        <xdr:cNvPr id="200" name="n_1mainValue【体育館・プール】&#10;有形固定資産減価償却率">
          <a:extLst>
            <a:ext uri="{FF2B5EF4-FFF2-40B4-BE49-F238E27FC236}">
              <a16:creationId xmlns:a16="http://schemas.microsoft.com/office/drawing/2014/main" id="{5C37D94D-BC55-4054-9E3E-7772B6D94736}"/>
            </a:ext>
          </a:extLst>
        </xdr:cNvPr>
        <xdr:cNvSpPr txBox="1"/>
      </xdr:nvSpPr>
      <xdr:spPr>
        <a:xfrm>
          <a:off x="3582044" y="9727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80662</xdr:rowOff>
    </xdr:from>
    <xdr:ext cx="405111" cy="259045"/>
    <xdr:sp macro="" textlink="">
      <xdr:nvSpPr>
        <xdr:cNvPr id="201" name="n_2mainValue【体育館・プール】&#10;有形固定資産減価償却率">
          <a:extLst>
            <a:ext uri="{FF2B5EF4-FFF2-40B4-BE49-F238E27FC236}">
              <a16:creationId xmlns:a16="http://schemas.microsoft.com/office/drawing/2014/main" id="{8B3B6DF1-1D8C-4F68-812F-40FE7C9137C7}"/>
            </a:ext>
          </a:extLst>
        </xdr:cNvPr>
        <xdr:cNvSpPr txBox="1"/>
      </xdr:nvSpPr>
      <xdr:spPr>
        <a:xfrm>
          <a:off x="2705744" y="9681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34942</xdr:rowOff>
    </xdr:from>
    <xdr:ext cx="405111" cy="259045"/>
    <xdr:sp macro="" textlink="">
      <xdr:nvSpPr>
        <xdr:cNvPr id="202" name="n_3mainValue【体育館・プール】&#10;有形固定資産減価償却率">
          <a:extLst>
            <a:ext uri="{FF2B5EF4-FFF2-40B4-BE49-F238E27FC236}">
              <a16:creationId xmlns:a16="http://schemas.microsoft.com/office/drawing/2014/main" id="{34407B05-137C-4062-9F1E-B635860E61B3}"/>
            </a:ext>
          </a:extLst>
        </xdr:cNvPr>
        <xdr:cNvSpPr txBox="1"/>
      </xdr:nvSpPr>
      <xdr:spPr>
        <a:xfrm>
          <a:off x="1816744" y="9636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55</xdr:row>
      <xdr:rowOff>160672</xdr:rowOff>
    </xdr:from>
    <xdr:ext cx="405111" cy="259045"/>
    <xdr:sp macro="" textlink="">
      <xdr:nvSpPr>
        <xdr:cNvPr id="203" name="n_4mainValue【体育館・プール】&#10;有形固定資産減価償却率">
          <a:extLst>
            <a:ext uri="{FF2B5EF4-FFF2-40B4-BE49-F238E27FC236}">
              <a16:creationId xmlns:a16="http://schemas.microsoft.com/office/drawing/2014/main" id="{2C6B1143-F8D5-469D-A02C-78ABB51C0CDD}"/>
            </a:ext>
          </a:extLst>
        </xdr:cNvPr>
        <xdr:cNvSpPr txBox="1"/>
      </xdr:nvSpPr>
      <xdr:spPr>
        <a:xfrm>
          <a:off x="927744" y="9590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4" name="正方形/長方形 203">
          <a:extLst>
            <a:ext uri="{FF2B5EF4-FFF2-40B4-BE49-F238E27FC236}">
              <a16:creationId xmlns:a16="http://schemas.microsoft.com/office/drawing/2014/main" id="{E2ED59E4-A068-4773-A294-BFBECCB12E1F}"/>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5" name="正方形/長方形 204">
          <a:extLst>
            <a:ext uri="{FF2B5EF4-FFF2-40B4-BE49-F238E27FC236}">
              <a16:creationId xmlns:a16="http://schemas.microsoft.com/office/drawing/2014/main" id="{DA2E9BF9-C8A9-4E6C-9EC4-FAEA703213C5}"/>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6" name="正方形/長方形 205">
          <a:extLst>
            <a:ext uri="{FF2B5EF4-FFF2-40B4-BE49-F238E27FC236}">
              <a16:creationId xmlns:a16="http://schemas.microsoft.com/office/drawing/2014/main" id="{300A03A0-E5AE-4A6B-BBA3-20A659F0C32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7" name="正方形/長方形 206">
          <a:extLst>
            <a:ext uri="{FF2B5EF4-FFF2-40B4-BE49-F238E27FC236}">
              <a16:creationId xmlns:a16="http://schemas.microsoft.com/office/drawing/2014/main" id="{FD68501F-E826-40DC-9966-B012216B84E8}"/>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8" name="正方形/長方形 207">
          <a:extLst>
            <a:ext uri="{FF2B5EF4-FFF2-40B4-BE49-F238E27FC236}">
              <a16:creationId xmlns:a16="http://schemas.microsoft.com/office/drawing/2014/main" id="{59C215BB-595C-4446-A43B-D66083390C82}"/>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9" name="正方形/長方形 208">
          <a:extLst>
            <a:ext uri="{FF2B5EF4-FFF2-40B4-BE49-F238E27FC236}">
              <a16:creationId xmlns:a16="http://schemas.microsoft.com/office/drawing/2014/main" id="{5E596A60-0DD9-4775-82FF-2744F881B6D7}"/>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0" name="正方形/長方形 209">
          <a:extLst>
            <a:ext uri="{FF2B5EF4-FFF2-40B4-BE49-F238E27FC236}">
              <a16:creationId xmlns:a16="http://schemas.microsoft.com/office/drawing/2014/main" id="{19D684CA-6B02-4020-ABD9-D9D186991DC4}"/>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1" name="正方形/長方形 210">
          <a:extLst>
            <a:ext uri="{FF2B5EF4-FFF2-40B4-BE49-F238E27FC236}">
              <a16:creationId xmlns:a16="http://schemas.microsoft.com/office/drawing/2014/main" id="{C265417B-ABF2-4F3A-8E05-EF6AC64B634B}"/>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2" name="テキスト ボックス 211">
          <a:extLst>
            <a:ext uri="{FF2B5EF4-FFF2-40B4-BE49-F238E27FC236}">
              <a16:creationId xmlns:a16="http://schemas.microsoft.com/office/drawing/2014/main" id="{BF1FE1B6-94CF-4579-AB16-1EC939B541B5}"/>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3" name="直線コネクタ 212">
          <a:extLst>
            <a:ext uri="{FF2B5EF4-FFF2-40B4-BE49-F238E27FC236}">
              <a16:creationId xmlns:a16="http://schemas.microsoft.com/office/drawing/2014/main" id="{22F745F5-155B-4610-AEB8-7576D09ACCB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4" name="直線コネクタ 213">
          <a:extLst>
            <a:ext uri="{FF2B5EF4-FFF2-40B4-BE49-F238E27FC236}">
              <a16:creationId xmlns:a16="http://schemas.microsoft.com/office/drawing/2014/main" id="{3F54C78D-83A9-4D27-80E3-67D6511EE74D}"/>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15" name="テキスト ボックス 214">
          <a:extLst>
            <a:ext uri="{FF2B5EF4-FFF2-40B4-BE49-F238E27FC236}">
              <a16:creationId xmlns:a16="http://schemas.microsoft.com/office/drawing/2014/main" id="{2DCC2759-D362-462F-9E98-A0EC50A3A7B2}"/>
            </a:ext>
          </a:extLst>
        </xdr:cNvPr>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6" name="直線コネクタ 215">
          <a:extLst>
            <a:ext uri="{FF2B5EF4-FFF2-40B4-BE49-F238E27FC236}">
              <a16:creationId xmlns:a16="http://schemas.microsoft.com/office/drawing/2014/main" id="{36D4633A-6267-4726-A5F0-465ED1329E25}"/>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17" name="テキスト ボックス 216">
          <a:extLst>
            <a:ext uri="{FF2B5EF4-FFF2-40B4-BE49-F238E27FC236}">
              <a16:creationId xmlns:a16="http://schemas.microsoft.com/office/drawing/2014/main" id="{D7793175-0F3E-4171-9CF8-9018D00A8B68}"/>
            </a:ext>
          </a:extLst>
        </xdr:cNvPr>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8" name="直線コネクタ 217">
          <a:extLst>
            <a:ext uri="{FF2B5EF4-FFF2-40B4-BE49-F238E27FC236}">
              <a16:creationId xmlns:a16="http://schemas.microsoft.com/office/drawing/2014/main" id="{F44DBB58-32A0-4883-8324-975F7A3DC6C8}"/>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19" name="テキスト ボックス 218">
          <a:extLst>
            <a:ext uri="{FF2B5EF4-FFF2-40B4-BE49-F238E27FC236}">
              <a16:creationId xmlns:a16="http://schemas.microsoft.com/office/drawing/2014/main" id="{D485115A-B35A-440C-9986-A9E67D06872E}"/>
            </a:ext>
          </a:extLst>
        </xdr:cNvPr>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0" name="直線コネクタ 219">
          <a:extLst>
            <a:ext uri="{FF2B5EF4-FFF2-40B4-BE49-F238E27FC236}">
              <a16:creationId xmlns:a16="http://schemas.microsoft.com/office/drawing/2014/main" id="{2489D990-A890-43B6-8A1A-C28B1D750E33}"/>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21" name="テキスト ボックス 220">
          <a:extLst>
            <a:ext uri="{FF2B5EF4-FFF2-40B4-BE49-F238E27FC236}">
              <a16:creationId xmlns:a16="http://schemas.microsoft.com/office/drawing/2014/main" id="{501A86E0-2542-4777-AC02-A549089EFD6D}"/>
            </a:ext>
          </a:extLst>
        </xdr:cNvPr>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2" name="直線コネクタ 221">
          <a:extLst>
            <a:ext uri="{FF2B5EF4-FFF2-40B4-BE49-F238E27FC236}">
              <a16:creationId xmlns:a16="http://schemas.microsoft.com/office/drawing/2014/main" id="{C982FC05-6A72-47CE-A60B-1F5A1E68EC33}"/>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3" name="テキスト ボックス 222">
          <a:extLst>
            <a:ext uri="{FF2B5EF4-FFF2-40B4-BE49-F238E27FC236}">
              <a16:creationId xmlns:a16="http://schemas.microsoft.com/office/drawing/2014/main" id="{1AD60D70-212A-45FE-B43C-CEB301B73F9D}"/>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4" name="【体育館・プール】&#10;一人当たり面積グラフ枠">
          <a:extLst>
            <a:ext uri="{FF2B5EF4-FFF2-40B4-BE49-F238E27FC236}">
              <a16:creationId xmlns:a16="http://schemas.microsoft.com/office/drawing/2014/main" id="{6045930B-1B10-4E2A-9607-FA509E636222}"/>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130302</xdr:rowOff>
    </xdr:from>
    <xdr:to>
      <xdr:col>54</xdr:col>
      <xdr:colOff>189865</xdr:colOff>
      <xdr:row>63</xdr:row>
      <xdr:rowOff>157734</xdr:rowOff>
    </xdr:to>
    <xdr:cxnSp macro="">
      <xdr:nvCxnSpPr>
        <xdr:cNvPr id="225" name="直線コネクタ 224">
          <a:extLst>
            <a:ext uri="{FF2B5EF4-FFF2-40B4-BE49-F238E27FC236}">
              <a16:creationId xmlns:a16="http://schemas.microsoft.com/office/drawing/2014/main" id="{4A62D103-4B71-4C1B-B4CE-BD36D126FB09}"/>
            </a:ext>
          </a:extLst>
        </xdr:cNvPr>
        <xdr:cNvCxnSpPr/>
      </xdr:nvCxnSpPr>
      <xdr:spPr>
        <a:xfrm flipV="1">
          <a:off x="10476865" y="9731502"/>
          <a:ext cx="0" cy="1227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161561</xdr:rowOff>
    </xdr:from>
    <xdr:ext cx="469744" cy="259045"/>
    <xdr:sp macro="" textlink="">
      <xdr:nvSpPr>
        <xdr:cNvPr id="226" name="【体育館・プール】&#10;一人当たり面積最小値テキスト">
          <a:extLst>
            <a:ext uri="{FF2B5EF4-FFF2-40B4-BE49-F238E27FC236}">
              <a16:creationId xmlns:a16="http://schemas.microsoft.com/office/drawing/2014/main" id="{5C334CE9-8326-42C1-A353-A476842DDACA}"/>
            </a:ext>
          </a:extLst>
        </xdr:cNvPr>
        <xdr:cNvSpPr txBox="1"/>
      </xdr:nvSpPr>
      <xdr:spPr>
        <a:xfrm>
          <a:off x="10515600" y="1096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157734</xdr:rowOff>
    </xdr:from>
    <xdr:to>
      <xdr:col>55</xdr:col>
      <xdr:colOff>88900</xdr:colOff>
      <xdr:row>63</xdr:row>
      <xdr:rowOff>157734</xdr:rowOff>
    </xdr:to>
    <xdr:cxnSp macro="">
      <xdr:nvCxnSpPr>
        <xdr:cNvPr id="227" name="直線コネクタ 226">
          <a:extLst>
            <a:ext uri="{FF2B5EF4-FFF2-40B4-BE49-F238E27FC236}">
              <a16:creationId xmlns:a16="http://schemas.microsoft.com/office/drawing/2014/main" id="{2191EFE5-B95E-4AC2-8274-1F5DDC507961}"/>
            </a:ext>
          </a:extLst>
        </xdr:cNvPr>
        <xdr:cNvCxnSpPr/>
      </xdr:nvCxnSpPr>
      <xdr:spPr>
        <a:xfrm>
          <a:off x="10388600" y="1095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76979</xdr:rowOff>
    </xdr:from>
    <xdr:ext cx="469744" cy="259045"/>
    <xdr:sp macro="" textlink="">
      <xdr:nvSpPr>
        <xdr:cNvPr id="228" name="【体育館・プール】&#10;一人当たり面積最大値テキスト">
          <a:extLst>
            <a:ext uri="{FF2B5EF4-FFF2-40B4-BE49-F238E27FC236}">
              <a16:creationId xmlns:a16="http://schemas.microsoft.com/office/drawing/2014/main" id="{0737AFE2-9598-40A4-A083-444FF646A7FF}"/>
            </a:ext>
          </a:extLst>
        </xdr:cNvPr>
        <xdr:cNvSpPr txBox="1"/>
      </xdr:nvSpPr>
      <xdr:spPr>
        <a:xfrm>
          <a:off x="10515600" y="9506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130302</xdr:rowOff>
    </xdr:from>
    <xdr:to>
      <xdr:col>55</xdr:col>
      <xdr:colOff>88900</xdr:colOff>
      <xdr:row>56</xdr:row>
      <xdr:rowOff>130302</xdr:rowOff>
    </xdr:to>
    <xdr:cxnSp macro="">
      <xdr:nvCxnSpPr>
        <xdr:cNvPr id="229" name="直線コネクタ 228">
          <a:extLst>
            <a:ext uri="{FF2B5EF4-FFF2-40B4-BE49-F238E27FC236}">
              <a16:creationId xmlns:a16="http://schemas.microsoft.com/office/drawing/2014/main" id="{B03889CF-C131-4173-904C-0C9225ACD99C}"/>
            </a:ext>
          </a:extLst>
        </xdr:cNvPr>
        <xdr:cNvCxnSpPr/>
      </xdr:nvCxnSpPr>
      <xdr:spPr>
        <a:xfrm>
          <a:off x="10388600" y="9731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52087</xdr:rowOff>
    </xdr:from>
    <xdr:ext cx="469744" cy="259045"/>
    <xdr:sp macro="" textlink="">
      <xdr:nvSpPr>
        <xdr:cNvPr id="230" name="【体育館・プール】&#10;一人当たり面積平均値テキスト">
          <a:extLst>
            <a:ext uri="{FF2B5EF4-FFF2-40B4-BE49-F238E27FC236}">
              <a16:creationId xmlns:a16="http://schemas.microsoft.com/office/drawing/2014/main" id="{E6A23558-827A-467E-8A5F-F9A5752315BC}"/>
            </a:ext>
          </a:extLst>
        </xdr:cNvPr>
        <xdr:cNvSpPr txBox="1"/>
      </xdr:nvSpPr>
      <xdr:spPr>
        <a:xfrm>
          <a:off x="10515600" y="105105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29210</xdr:rowOff>
    </xdr:from>
    <xdr:to>
      <xdr:col>55</xdr:col>
      <xdr:colOff>50800</xdr:colOff>
      <xdr:row>62</xdr:row>
      <xdr:rowOff>130810</xdr:rowOff>
    </xdr:to>
    <xdr:sp macro="" textlink="">
      <xdr:nvSpPr>
        <xdr:cNvPr id="231" name="フローチャート: 判断 230">
          <a:extLst>
            <a:ext uri="{FF2B5EF4-FFF2-40B4-BE49-F238E27FC236}">
              <a16:creationId xmlns:a16="http://schemas.microsoft.com/office/drawing/2014/main" id="{CD7CA209-3D47-4BD6-94C8-47E8C6CC6499}"/>
            </a:ext>
          </a:extLst>
        </xdr:cNvPr>
        <xdr:cNvSpPr/>
      </xdr:nvSpPr>
      <xdr:spPr>
        <a:xfrm>
          <a:off x="10426700" y="10659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33782</xdr:rowOff>
    </xdr:from>
    <xdr:to>
      <xdr:col>50</xdr:col>
      <xdr:colOff>165100</xdr:colOff>
      <xdr:row>62</xdr:row>
      <xdr:rowOff>135382</xdr:rowOff>
    </xdr:to>
    <xdr:sp macro="" textlink="">
      <xdr:nvSpPr>
        <xdr:cNvPr id="232" name="フローチャート: 判断 231">
          <a:extLst>
            <a:ext uri="{FF2B5EF4-FFF2-40B4-BE49-F238E27FC236}">
              <a16:creationId xmlns:a16="http://schemas.microsoft.com/office/drawing/2014/main" id="{FE37E715-7483-4BB6-B66A-6272C4E89999}"/>
            </a:ext>
          </a:extLst>
        </xdr:cNvPr>
        <xdr:cNvSpPr/>
      </xdr:nvSpPr>
      <xdr:spPr>
        <a:xfrm>
          <a:off x="9588500" y="1066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36068</xdr:rowOff>
    </xdr:from>
    <xdr:to>
      <xdr:col>46</xdr:col>
      <xdr:colOff>38100</xdr:colOff>
      <xdr:row>62</xdr:row>
      <xdr:rowOff>137668</xdr:rowOff>
    </xdr:to>
    <xdr:sp macro="" textlink="">
      <xdr:nvSpPr>
        <xdr:cNvPr id="233" name="フローチャート: 判断 232">
          <a:extLst>
            <a:ext uri="{FF2B5EF4-FFF2-40B4-BE49-F238E27FC236}">
              <a16:creationId xmlns:a16="http://schemas.microsoft.com/office/drawing/2014/main" id="{34AC7E5C-721D-4BA1-9F02-0A4AFA0392E9}"/>
            </a:ext>
          </a:extLst>
        </xdr:cNvPr>
        <xdr:cNvSpPr/>
      </xdr:nvSpPr>
      <xdr:spPr>
        <a:xfrm>
          <a:off x="8699500" y="1066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36068</xdr:rowOff>
    </xdr:from>
    <xdr:to>
      <xdr:col>41</xdr:col>
      <xdr:colOff>101600</xdr:colOff>
      <xdr:row>62</xdr:row>
      <xdr:rowOff>137668</xdr:rowOff>
    </xdr:to>
    <xdr:sp macro="" textlink="">
      <xdr:nvSpPr>
        <xdr:cNvPr id="234" name="フローチャート: 判断 233">
          <a:extLst>
            <a:ext uri="{FF2B5EF4-FFF2-40B4-BE49-F238E27FC236}">
              <a16:creationId xmlns:a16="http://schemas.microsoft.com/office/drawing/2014/main" id="{0BAE6BD5-3B4A-4F79-8A17-6D153F0BDB99}"/>
            </a:ext>
          </a:extLst>
        </xdr:cNvPr>
        <xdr:cNvSpPr/>
      </xdr:nvSpPr>
      <xdr:spPr>
        <a:xfrm>
          <a:off x="7810500" y="1066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161798</xdr:rowOff>
    </xdr:from>
    <xdr:to>
      <xdr:col>36</xdr:col>
      <xdr:colOff>165100</xdr:colOff>
      <xdr:row>62</xdr:row>
      <xdr:rowOff>91948</xdr:rowOff>
    </xdr:to>
    <xdr:sp macro="" textlink="">
      <xdr:nvSpPr>
        <xdr:cNvPr id="235" name="フローチャート: 判断 234">
          <a:extLst>
            <a:ext uri="{FF2B5EF4-FFF2-40B4-BE49-F238E27FC236}">
              <a16:creationId xmlns:a16="http://schemas.microsoft.com/office/drawing/2014/main" id="{EF24ACDE-C0F8-4C8C-BA72-06A9011A82A2}"/>
            </a:ext>
          </a:extLst>
        </xdr:cNvPr>
        <xdr:cNvSpPr/>
      </xdr:nvSpPr>
      <xdr:spPr>
        <a:xfrm>
          <a:off x="6921500" y="1062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6" name="テキスト ボックス 235">
          <a:extLst>
            <a:ext uri="{FF2B5EF4-FFF2-40B4-BE49-F238E27FC236}">
              <a16:creationId xmlns:a16="http://schemas.microsoft.com/office/drawing/2014/main" id="{E792636E-60B5-4440-A233-6FEDE7106718}"/>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id="{4790EAC7-2E9E-4C5A-AA23-CF82C405B6C1}"/>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id="{6C6BB639-9B2B-487A-8D89-FAF5C344965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5E13D866-C305-4373-A90D-5B7D91062EE1}"/>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5A84E299-8F7E-4276-973E-67FC65B5851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111506</xdr:rowOff>
    </xdr:from>
    <xdr:to>
      <xdr:col>55</xdr:col>
      <xdr:colOff>50800</xdr:colOff>
      <xdr:row>63</xdr:row>
      <xdr:rowOff>41656</xdr:rowOff>
    </xdr:to>
    <xdr:sp macro="" textlink="">
      <xdr:nvSpPr>
        <xdr:cNvPr id="241" name="楕円 240">
          <a:extLst>
            <a:ext uri="{FF2B5EF4-FFF2-40B4-BE49-F238E27FC236}">
              <a16:creationId xmlns:a16="http://schemas.microsoft.com/office/drawing/2014/main" id="{0E0F80F7-E084-4073-8E0F-0A62B3C7CD5E}"/>
            </a:ext>
          </a:extLst>
        </xdr:cNvPr>
        <xdr:cNvSpPr/>
      </xdr:nvSpPr>
      <xdr:spPr>
        <a:xfrm>
          <a:off x="10426700" y="10741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89933</xdr:rowOff>
    </xdr:from>
    <xdr:ext cx="469744" cy="259045"/>
    <xdr:sp macro="" textlink="">
      <xdr:nvSpPr>
        <xdr:cNvPr id="242" name="【体育館・プール】&#10;一人当たり面積該当値テキスト">
          <a:extLst>
            <a:ext uri="{FF2B5EF4-FFF2-40B4-BE49-F238E27FC236}">
              <a16:creationId xmlns:a16="http://schemas.microsoft.com/office/drawing/2014/main" id="{2DDE918C-6512-46F3-AC04-1412A920719B}"/>
            </a:ext>
          </a:extLst>
        </xdr:cNvPr>
        <xdr:cNvSpPr txBox="1"/>
      </xdr:nvSpPr>
      <xdr:spPr>
        <a:xfrm>
          <a:off x="10515600" y="10719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113792</xdr:rowOff>
    </xdr:from>
    <xdr:to>
      <xdr:col>50</xdr:col>
      <xdr:colOff>165100</xdr:colOff>
      <xdr:row>63</xdr:row>
      <xdr:rowOff>43942</xdr:rowOff>
    </xdr:to>
    <xdr:sp macro="" textlink="">
      <xdr:nvSpPr>
        <xdr:cNvPr id="243" name="楕円 242">
          <a:extLst>
            <a:ext uri="{FF2B5EF4-FFF2-40B4-BE49-F238E27FC236}">
              <a16:creationId xmlns:a16="http://schemas.microsoft.com/office/drawing/2014/main" id="{73DE3BED-9C97-4677-BBDC-0906B259355A}"/>
            </a:ext>
          </a:extLst>
        </xdr:cNvPr>
        <xdr:cNvSpPr/>
      </xdr:nvSpPr>
      <xdr:spPr>
        <a:xfrm>
          <a:off x="9588500" y="1074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162306</xdr:rowOff>
    </xdr:from>
    <xdr:to>
      <xdr:col>55</xdr:col>
      <xdr:colOff>0</xdr:colOff>
      <xdr:row>62</xdr:row>
      <xdr:rowOff>164592</xdr:rowOff>
    </xdr:to>
    <xdr:cxnSp macro="">
      <xdr:nvCxnSpPr>
        <xdr:cNvPr id="244" name="直線コネクタ 243">
          <a:extLst>
            <a:ext uri="{FF2B5EF4-FFF2-40B4-BE49-F238E27FC236}">
              <a16:creationId xmlns:a16="http://schemas.microsoft.com/office/drawing/2014/main" id="{BC54E7F8-9667-45B6-81BE-AB3BFB081BDF}"/>
            </a:ext>
          </a:extLst>
        </xdr:cNvPr>
        <xdr:cNvCxnSpPr/>
      </xdr:nvCxnSpPr>
      <xdr:spPr>
        <a:xfrm flipV="1">
          <a:off x="9639300" y="10792206"/>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113792</xdr:rowOff>
    </xdr:from>
    <xdr:to>
      <xdr:col>46</xdr:col>
      <xdr:colOff>38100</xdr:colOff>
      <xdr:row>63</xdr:row>
      <xdr:rowOff>43942</xdr:rowOff>
    </xdr:to>
    <xdr:sp macro="" textlink="">
      <xdr:nvSpPr>
        <xdr:cNvPr id="245" name="楕円 244">
          <a:extLst>
            <a:ext uri="{FF2B5EF4-FFF2-40B4-BE49-F238E27FC236}">
              <a16:creationId xmlns:a16="http://schemas.microsoft.com/office/drawing/2014/main" id="{F20B18DD-4172-47A0-B920-E9B66DD03893}"/>
            </a:ext>
          </a:extLst>
        </xdr:cNvPr>
        <xdr:cNvSpPr/>
      </xdr:nvSpPr>
      <xdr:spPr>
        <a:xfrm>
          <a:off x="8699500" y="1074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164592</xdr:rowOff>
    </xdr:from>
    <xdr:to>
      <xdr:col>50</xdr:col>
      <xdr:colOff>114300</xdr:colOff>
      <xdr:row>62</xdr:row>
      <xdr:rowOff>164592</xdr:rowOff>
    </xdr:to>
    <xdr:cxnSp macro="">
      <xdr:nvCxnSpPr>
        <xdr:cNvPr id="246" name="直線コネクタ 245">
          <a:extLst>
            <a:ext uri="{FF2B5EF4-FFF2-40B4-BE49-F238E27FC236}">
              <a16:creationId xmlns:a16="http://schemas.microsoft.com/office/drawing/2014/main" id="{5300B9AC-D65F-4421-AE70-96BC2192B521}"/>
            </a:ext>
          </a:extLst>
        </xdr:cNvPr>
        <xdr:cNvCxnSpPr/>
      </xdr:nvCxnSpPr>
      <xdr:spPr>
        <a:xfrm>
          <a:off x="8750300" y="107944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113792</xdr:rowOff>
    </xdr:from>
    <xdr:to>
      <xdr:col>41</xdr:col>
      <xdr:colOff>101600</xdr:colOff>
      <xdr:row>63</xdr:row>
      <xdr:rowOff>43942</xdr:rowOff>
    </xdr:to>
    <xdr:sp macro="" textlink="">
      <xdr:nvSpPr>
        <xdr:cNvPr id="247" name="楕円 246">
          <a:extLst>
            <a:ext uri="{FF2B5EF4-FFF2-40B4-BE49-F238E27FC236}">
              <a16:creationId xmlns:a16="http://schemas.microsoft.com/office/drawing/2014/main" id="{2F238B00-DA54-412C-BF0A-5CD561DAAA9E}"/>
            </a:ext>
          </a:extLst>
        </xdr:cNvPr>
        <xdr:cNvSpPr/>
      </xdr:nvSpPr>
      <xdr:spPr>
        <a:xfrm>
          <a:off x="7810500" y="1074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164592</xdr:rowOff>
    </xdr:from>
    <xdr:to>
      <xdr:col>45</xdr:col>
      <xdr:colOff>177800</xdr:colOff>
      <xdr:row>62</xdr:row>
      <xdr:rowOff>164592</xdr:rowOff>
    </xdr:to>
    <xdr:cxnSp macro="">
      <xdr:nvCxnSpPr>
        <xdr:cNvPr id="248" name="直線コネクタ 247">
          <a:extLst>
            <a:ext uri="{FF2B5EF4-FFF2-40B4-BE49-F238E27FC236}">
              <a16:creationId xmlns:a16="http://schemas.microsoft.com/office/drawing/2014/main" id="{E04BCC02-FB4F-4C17-B888-1AE13E5E7547}"/>
            </a:ext>
          </a:extLst>
        </xdr:cNvPr>
        <xdr:cNvCxnSpPr/>
      </xdr:nvCxnSpPr>
      <xdr:spPr>
        <a:xfrm>
          <a:off x="7861300" y="107944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113792</xdr:rowOff>
    </xdr:from>
    <xdr:to>
      <xdr:col>36</xdr:col>
      <xdr:colOff>165100</xdr:colOff>
      <xdr:row>63</xdr:row>
      <xdr:rowOff>43942</xdr:rowOff>
    </xdr:to>
    <xdr:sp macro="" textlink="">
      <xdr:nvSpPr>
        <xdr:cNvPr id="249" name="楕円 248">
          <a:extLst>
            <a:ext uri="{FF2B5EF4-FFF2-40B4-BE49-F238E27FC236}">
              <a16:creationId xmlns:a16="http://schemas.microsoft.com/office/drawing/2014/main" id="{53727605-A06C-4365-9B83-35371C9CADB8}"/>
            </a:ext>
          </a:extLst>
        </xdr:cNvPr>
        <xdr:cNvSpPr/>
      </xdr:nvSpPr>
      <xdr:spPr>
        <a:xfrm>
          <a:off x="6921500" y="1074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164592</xdr:rowOff>
    </xdr:from>
    <xdr:to>
      <xdr:col>41</xdr:col>
      <xdr:colOff>50800</xdr:colOff>
      <xdr:row>62</xdr:row>
      <xdr:rowOff>164592</xdr:rowOff>
    </xdr:to>
    <xdr:cxnSp macro="">
      <xdr:nvCxnSpPr>
        <xdr:cNvPr id="250" name="直線コネクタ 249">
          <a:extLst>
            <a:ext uri="{FF2B5EF4-FFF2-40B4-BE49-F238E27FC236}">
              <a16:creationId xmlns:a16="http://schemas.microsoft.com/office/drawing/2014/main" id="{BE09F668-19A9-4866-8BFB-C93DD8124D9C}"/>
            </a:ext>
          </a:extLst>
        </xdr:cNvPr>
        <xdr:cNvCxnSpPr/>
      </xdr:nvCxnSpPr>
      <xdr:spPr>
        <a:xfrm>
          <a:off x="6972300" y="107944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151909</xdr:rowOff>
    </xdr:from>
    <xdr:ext cx="469744" cy="259045"/>
    <xdr:sp macro="" textlink="">
      <xdr:nvSpPr>
        <xdr:cNvPr id="251" name="n_1aveValue【体育館・プール】&#10;一人当たり面積">
          <a:extLst>
            <a:ext uri="{FF2B5EF4-FFF2-40B4-BE49-F238E27FC236}">
              <a16:creationId xmlns:a16="http://schemas.microsoft.com/office/drawing/2014/main" id="{87D8E898-6FD2-4D6A-AE02-1F2BC8523B78}"/>
            </a:ext>
          </a:extLst>
        </xdr:cNvPr>
        <xdr:cNvSpPr txBox="1"/>
      </xdr:nvSpPr>
      <xdr:spPr>
        <a:xfrm>
          <a:off x="9391727" y="10438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154195</xdr:rowOff>
    </xdr:from>
    <xdr:ext cx="469744" cy="259045"/>
    <xdr:sp macro="" textlink="">
      <xdr:nvSpPr>
        <xdr:cNvPr id="252" name="n_2aveValue【体育館・プール】&#10;一人当たり面積">
          <a:extLst>
            <a:ext uri="{FF2B5EF4-FFF2-40B4-BE49-F238E27FC236}">
              <a16:creationId xmlns:a16="http://schemas.microsoft.com/office/drawing/2014/main" id="{982390E0-DD55-4B5B-B4F4-0F6B339C0541}"/>
            </a:ext>
          </a:extLst>
        </xdr:cNvPr>
        <xdr:cNvSpPr txBox="1"/>
      </xdr:nvSpPr>
      <xdr:spPr>
        <a:xfrm>
          <a:off x="8515427" y="10441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154195</xdr:rowOff>
    </xdr:from>
    <xdr:ext cx="469744" cy="259045"/>
    <xdr:sp macro="" textlink="">
      <xdr:nvSpPr>
        <xdr:cNvPr id="253" name="n_3aveValue【体育館・プール】&#10;一人当たり面積">
          <a:extLst>
            <a:ext uri="{FF2B5EF4-FFF2-40B4-BE49-F238E27FC236}">
              <a16:creationId xmlns:a16="http://schemas.microsoft.com/office/drawing/2014/main" id="{8D875FD7-56A2-4280-A6F8-EA6A8BE3B5E3}"/>
            </a:ext>
          </a:extLst>
        </xdr:cNvPr>
        <xdr:cNvSpPr txBox="1"/>
      </xdr:nvSpPr>
      <xdr:spPr>
        <a:xfrm>
          <a:off x="7626427" y="10441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108475</xdr:rowOff>
    </xdr:from>
    <xdr:ext cx="469744" cy="259045"/>
    <xdr:sp macro="" textlink="">
      <xdr:nvSpPr>
        <xdr:cNvPr id="254" name="n_4aveValue【体育館・プール】&#10;一人当たり面積">
          <a:extLst>
            <a:ext uri="{FF2B5EF4-FFF2-40B4-BE49-F238E27FC236}">
              <a16:creationId xmlns:a16="http://schemas.microsoft.com/office/drawing/2014/main" id="{7D6FEFE9-2843-4B84-8DFB-7A8589672489}"/>
            </a:ext>
          </a:extLst>
        </xdr:cNvPr>
        <xdr:cNvSpPr txBox="1"/>
      </xdr:nvSpPr>
      <xdr:spPr>
        <a:xfrm>
          <a:off x="6737427" y="10395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35069</xdr:rowOff>
    </xdr:from>
    <xdr:ext cx="469744" cy="259045"/>
    <xdr:sp macro="" textlink="">
      <xdr:nvSpPr>
        <xdr:cNvPr id="255" name="n_1mainValue【体育館・プール】&#10;一人当たり面積">
          <a:extLst>
            <a:ext uri="{FF2B5EF4-FFF2-40B4-BE49-F238E27FC236}">
              <a16:creationId xmlns:a16="http://schemas.microsoft.com/office/drawing/2014/main" id="{113ECF4A-2806-4B48-AB5B-584FE71CF6D6}"/>
            </a:ext>
          </a:extLst>
        </xdr:cNvPr>
        <xdr:cNvSpPr txBox="1"/>
      </xdr:nvSpPr>
      <xdr:spPr>
        <a:xfrm>
          <a:off x="9391727" y="10836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35069</xdr:rowOff>
    </xdr:from>
    <xdr:ext cx="469744" cy="259045"/>
    <xdr:sp macro="" textlink="">
      <xdr:nvSpPr>
        <xdr:cNvPr id="256" name="n_2mainValue【体育館・プール】&#10;一人当たり面積">
          <a:extLst>
            <a:ext uri="{FF2B5EF4-FFF2-40B4-BE49-F238E27FC236}">
              <a16:creationId xmlns:a16="http://schemas.microsoft.com/office/drawing/2014/main" id="{AFA1D4F4-5C43-46BE-B979-56EBA1F000F2}"/>
            </a:ext>
          </a:extLst>
        </xdr:cNvPr>
        <xdr:cNvSpPr txBox="1"/>
      </xdr:nvSpPr>
      <xdr:spPr>
        <a:xfrm>
          <a:off x="8515427" y="10836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35069</xdr:rowOff>
    </xdr:from>
    <xdr:ext cx="469744" cy="259045"/>
    <xdr:sp macro="" textlink="">
      <xdr:nvSpPr>
        <xdr:cNvPr id="257" name="n_3mainValue【体育館・プール】&#10;一人当たり面積">
          <a:extLst>
            <a:ext uri="{FF2B5EF4-FFF2-40B4-BE49-F238E27FC236}">
              <a16:creationId xmlns:a16="http://schemas.microsoft.com/office/drawing/2014/main" id="{AC041C79-2D0E-42AE-B13C-11CFAF8D28BA}"/>
            </a:ext>
          </a:extLst>
        </xdr:cNvPr>
        <xdr:cNvSpPr txBox="1"/>
      </xdr:nvSpPr>
      <xdr:spPr>
        <a:xfrm>
          <a:off x="7626427" y="10836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35069</xdr:rowOff>
    </xdr:from>
    <xdr:ext cx="469744" cy="259045"/>
    <xdr:sp macro="" textlink="">
      <xdr:nvSpPr>
        <xdr:cNvPr id="258" name="n_4mainValue【体育館・プール】&#10;一人当たり面積">
          <a:extLst>
            <a:ext uri="{FF2B5EF4-FFF2-40B4-BE49-F238E27FC236}">
              <a16:creationId xmlns:a16="http://schemas.microsoft.com/office/drawing/2014/main" id="{050ABA4E-2873-4670-B5D4-FC5CB16A71F2}"/>
            </a:ext>
          </a:extLst>
        </xdr:cNvPr>
        <xdr:cNvSpPr txBox="1"/>
      </xdr:nvSpPr>
      <xdr:spPr>
        <a:xfrm>
          <a:off x="6737427" y="10836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9" name="正方形/長方形 258">
          <a:extLst>
            <a:ext uri="{FF2B5EF4-FFF2-40B4-BE49-F238E27FC236}">
              <a16:creationId xmlns:a16="http://schemas.microsoft.com/office/drawing/2014/main" id="{D3A0C5DE-2B3B-4B69-98B4-7D7CE6D61C57}"/>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0" name="正方形/長方形 259">
          <a:extLst>
            <a:ext uri="{FF2B5EF4-FFF2-40B4-BE49-F238E27FC236}">
              <a16:creationId xmlns:a16="http://schemas.microsoft.com/office/drawing/2014/main" id="{A4A524D0-77E1-485E-AA01-2506337E6B3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1" name="正方形/長方形 260">
          <a:extLst>
            <a:ext uri="{FF2B5EF4-FFF2-40B4-BE49-F238E27FC236}">
              <a16:creationId xmlns:a16="http://schemas.microsoft.com/office/drawing/2014/main" id="{8145FD16-BECF-4898-83EE-C27580034573}"/>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2" name="正方形/長方形 261">
          <a:extLst>
            <a:ext uri="{FF2B5EF4-FFF2-40B4-BE49-F238E27FC236}">
              <a16:creationId xmlns:a16="http://schemas.microsoft.com/office/drawing/2014/main" id="{85BD284D-C25E-4BEB-89E5-38858A7C24ED}"/>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3" name="正方形/長方形 262">
          <a:extLst>
            <a:ext uri="{FF2B5EF4-FFF2-40B4-BE49-F238E27FC236}">
              <a16:creationId xmlns:a16="http://schemas.microsoft.com/office/drawing/2014/main" id="{CD07249A-3F4A-46E3-9195-619D2E9FD71B}"/>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4" name="正方形/長方形 263">
          <a:extLst>
            <a:ext uri="{FF2B5EF4-FFF2-40B4-BE49-F238E27FC236}">
              <a16:creationId xmlns:a16="http://schemas.microsoft.com/office/drawing/2014/main" id="{CC45C6F4-310E-4BC4-B966-BDF31FB410E9}"/>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5" name="正方形/長方形 264">
          <a:extLst>
            <a:ext uri="{FF2B5EF4-FFF2-40B4-BE49-F238E27FC236}">
              <a16:creationId xmlns:a16="http://schemas.microsoft.com/office/drawing/2014/main" id="{527D4768-5B38-4B34-B25A-2CE9F3BC744B}"/>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6" name="正方形/長方形 265">
          <a:extLst>
            <a:ext uri="{FF2B5EF4-FFF2-40B4-BE49-F238E27FC236}">
              <a16:creationId xmlns:a16="http://schemas.microsoft.com/office/drawing/2014/main" id="{BCAF4AC0-AA84-4B00-BAD8-27692826DFB6}"/>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7" name="テキスト ボックス 266">
          <a:extLst>
            <a:ext uri="{FF2B5EF4-FFF2-40B4-BE49-F238E27FC236}">
              <a16:creationId xmlns:a16="http://schemas.microsoft.com/office/drawing/2014/main" id="{0AA50A85-A468-4C67-BF84-B0C705965026}"/>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8" name="直線コネクタ 267">
          <a:extLst>
            <a:ext uri="{FF2B5EF4-FFF2-40B4-BE49-F238E27FC236}">
              <a16:creationId xmlns:a16="http://schemas.microsoft.com/office/drawing/2014/main" id="{A387EA13-AA85-41EA-82E7-8DD5389CDCE7}"/>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9" name="テキスト ボックス 268">
          <a:extLst>
            <a:ext uri="{FF2B5EF4-FFF2-40B4-BE49-F238E27FC236}">
              <a16:creationId xmlns:a16="http://schemas.microsoft.com/office/drawing/2014/main" id="{CD4DCA83-0358-4840-ABE0-8D80C8994403}"/>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0" name="直線コネクタ 269">
          <a:extLst>
            <a:ext uri="{FF2B5EF4-FFF2-40B4-BE49-F238E27FC236}">
              <a16:creationId xmlns:a16="http://schemas.microsoft.com/office/drawing/2014/main" id="{D6252DF8-E680-472F-A73D-AD49B8ECC4ED}"/>
            </a:ext>
          </a:extLst>
        </xdr:cNvPr>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1" name="テキスト ボックス 270">
          <a:extLst>
            <a:ext uri="{FF2B5EF4-FFF2-40B4-BE49-F238E27FC236}">
              <a16:creationId xmlns:a16="http://schemas.microsoft.com/office/drawing/2014/main" id="{32AE628A-649F-454B-A540-4B2DFA72173C}"/>
            </a:ext>
          </a:extLst>
        </xdr:cNvPr>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2" name="直線コネクタ 271">
          <a:extLst>
            <a:ext uri="{FF2B5EF4-FFF2-40B4-BE49-F238E27FC236}">
              <a16:creationId xmlns:a16="http://schemas.microsoft.com/office/drawing/2014/main" id="{72659E2B-EB3C-4CFE-8560-83AED74EAA5A}"/>
            </a:ext>
          </a:extLst>
        </xdr:cNvPr>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3" name="テキスト ボックス 272">
          <a:extLst>
            <a:ext uri="{FF2B5EF4-FFF2-40B4-BE49-F238E27FC236}">
              <a16:creationId xmlns:a16="http://schemas.microsoft.com/office/drawing/2014/main" id="{E3088B81-D45A-44BE-A60F-1C098471CCD1}"/>
            </a:ext>
          </a:extLst>
        </xdr:cNvPr>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4" name="直線コネクタ 273">
          <a:extLst>
            <a:ext uri="{FF2B5EF4-FFF2-40B4-BE49-F238E27FC236}">
              <a16:creationId xmlns:a16="http://schemas.microsoft.com/office/drawing/2014/main" id="{C00D35A0-C8F2-412D-B1F3-E3A8CE68E6FC}"/>
            </a:ext>
          </a:extLst>
        </xdr:cNvPr>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75" name="テキスト ボックス 274">
          <a:extLst>
            <a:ext uri="{FF2B5EF4-FFF2-40B4-BE49-F238E27FC236}">
              <a16:creationId xmlns:a16="http://schemas.microsoft.com/office/drawing/2014/main" id="{EBD1B197-4264-4B25-8999-4E7287FC4537}"/>
            </a:ext>
          </a:extLst>
        </xdr:cNvPr>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76" name="直線コネクタ 275">
          <a:extLst>
            <a:ext uri="{FF2B5EF4-FFF2-40B4-BE49-F238E27FC236}">
              <a16:creationId xmlns:a16="http://schemas.microsoft.com/office/drawing/2014/main" id="{9D3A1DC3-49FE-4792-8F20-4002C85FB148}"/>
            </a:ext>
          </a:extLst>
        </xdr:cNvPr>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77" name="テキスト ボックス 276">
          <a:extLst>
            <a:ext uri="{FF2B5EF4-FFF2-40B4-BE49-F238E27FC236}">
              <a16:creationId xmlns:a16="http://schemas.microsoft.com/office/drawing/2014/main" id="{FD136017-13B1-423F-BFD1-09EE714220A9}"/>
            </a:ext>
          </a:extLst>
        </xdr:cNvPr>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8" name="直線コネクタ 277">
          <a:extLst>
            <a:ext uri="{FF2B5EF4-FFF2-40B4-BE49-F238E27FC236}">
              <a16:creationId xmlns:a16="http://schemas.microsoft.com/office/drawing/2014/main" id="{2D3D055F-21A7-4FF7-ACDD-5C0D62422D1F}"/>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79" name="テキスト ボックス 278">
          <a:extLst>
            <a:ext uri="{FF2B5EF4-FFF2-40B4-BE49-F238E27FC236}">
              <a16:creationId xmlns:a16="http://schemas.microsoft.com/office/drawing/2014/main" id="{33CEF946-AC88-4FEC-9290-25A113B02D65}"/>
            </a:ext>
          </a:extLst>
        </xdr:cNvPr>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0" name="【福祉施設】&#10;有形固定資産減価償却率グラフ枠">
          <a:extLst>
            <a:ext uri="{FF2B5EF4-FFF2-40B4-BE49-F238E27FC236}">
              <a16:creationId xmlns:a16="http://schemas.microsoft.com/office/drawing/2014/main" id="{B8405667-F36F-4A26-BFA1-57B2D8FC369F}"/>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49530</xdr:rowOff>
    </xdr:from>
    <xdr:to>
      <xdr:col>24</xdr:col>
      <xdr:colOff>62865</xdr:colOff>
      <xdr:row>85</xdr:row>
      <xdr:rowOff>31242</xdr:rowOff>
    </xdr:to>
    <xdr:cxnSp macro="">
      <xdr:nvCxnSpPr>
        <xdr:cNvPr id="281" name="直線コネクタ 280">
          <a:extLst>
            <a:ext uri="{FF2B5EF4-FFF2-40B4-BE49-F238E27FC236}">
              <a16:creationId xmlns:a16="http://schemas.microsoft.com/office/drawing/2014/main" id="{DE7B1F30-3EC4-4B93-9F9F-FA38B1B2AA29}"/>
            </a:ext>
          </a:extLst>
        </xdr:cNvPr>
        <xdr:cNvCxnSpPr/>
      </xdr:nvCxnSpPr>
      <xdr:spPr>
        <a:xfrm flipV="1">
          <a:off x="4634865" y="13422630"/>
          <a:ext cx="0" cy="1181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35069</xdr:rowOff>
    </xdr:from>
    <xdr:ext cx="405111" cy="259045"/>
    <xdr:sp macro="" textlink="">
      <xdr:nvSpPr>
        <xdr:cNvPr id="282" name="【福祉施設】&#10;有形固定資産減価償却率最小値テキスト">
          <a:extLst>
            <a:ext uri="{FF2B5EF4-FFF2-40B4-BE49-F238E27FC236}">
              <a16:creationId xmlns:a16="http://schemas.microsoft.com/office/drawing/2014/main" id="{0F2F701B-AE9D-4A6F-896B-5ECA2D75CEF1}"/>
            </a:ext>
          </a:extLst>
        </xdr:cNvPr>
        <xdr:cNvSpPr txBox="1"/>
      </xdr:nvSpPr>
      <xdr:spPr>
        <a:xfrm>
          <a:off x="4673600" y="146083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31242</xdr:rowOff>
    </xdr:from>
    <xdr:to>
      <xdr:col>24</xdr:col>
      <xdr:colOff>152400</xdr:colOff>
      <xdr:row>85</xdr:row>
      <xdr:rowOff>31242</xdr:rowOff>
    </xdr:to>
    <xdr:cxnSp macro="">
      <xdr:nvCxnSpPr>
        <xdr:cNvPr id="283" name="直線コネクタ 282">
          <a:extLst>
            <a:ext uri="{FF2B5EF4-FFF2-40B4-BE49-F238E27FC236}">
              <a16:creationId xmlns:a16="http://schemas.microsoft.com/office/drawing/2014/main" id="{96F6AC7E-711B-4861-BEAB-B4D22DAE7BCF}"/>
            </a:ext>
          </a:extLst>
        </xdr:cNvPr>
        <xdr:cNvCxnSpPr/>
      </xdr:nvCxnSpPr>
      <xdr:spPr>
        <a:xfrm>
          <a:off x="4546600" y="14604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167657</xdr:rowOff>
    </xdr:from>
    <xdr:ext cx="405111" cy="259045"/>
    <xdr:sp macro="" textlink="">
      <xdr:nvSpPr>
        <xdr:cNvPr id="284" name="【福祉施設】&#10;有形固定資産減価償却率最大値テキスト">
          <a:extLst>
            <a:ext uri="{FF2B5EF4-FFF2-40B4-BE49-F238E27FC236}">
              <a16:creationId xmlns:a16="http://schemas.microsoft.com/office/drawing/2014/main" id="{DDF9BD8B-1AD4-408F-8988-100C007CC33D}"/>
            </a:ext>
          </a:extLst>
        </xdr:cNvPr>
        <xdr:cNvSpPr txBox="1"/>
      </xdr:nvSpPr>
      <xdr:spPr>
        <a:xfrm>
          <a:off x="4673600" y="1319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49530</xdr:rowOff>
    </xdr:from>
    <xdr:to>
      <xdr:col>24</xdr:col>
      <xdr:colOff>152400</xdr:colOff>
      <xdr:row>78</xdr:row>
      <xdr:rowOff>49530</xdr:rowOff>
    </xdr:to>
    <xdr:cxnSp macro="">
      <xdr:nvCxnSpPr>
        <xdr:cNvPr id="285" name="直線コネクタ 284">
          <a:extLst>
            <a:ext uri="{FF2B5EF4-FFF2-40B4-BE49-F238E27FC236}">
              <a16:creationId xmlns:a16="http://schemas.microsoft.com/office/drawing/2014/main" id="{7BE5DFFC-9636-4FD3-9EA5-50A7F48C418D}"/>
            </a:ext>
          </a:extLst>
        </xdr:cNvPr>
        <xdr:cNvCxnSpPr/>
      </xdr:nvCxnSpPr>
      <xdr:spPr>
        <a:xfrm>
          <a:off x="4546600" y="1342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162323</xdr:rowOff>
    </xdr:from>
    <xdr:ext cx="405111" cy="259045"/>
    <xdr:sp macro="" textlink="">
      <xdr:nvSpPr>
        <xdr:cNvPr id="286" name="【福祉施設】&#10;有形固定資産減価償却率平均値テキスト">
          <a:extLst>
            <a:ext uri="{FF2B5EF4-FFF2-40B4-BE49-F238E27FC236}">
              <a16:creationId xmlns:a16="http://schemas.microsoft.com/office/drawing/2014/main" id="{5B839574-AB7F-44E6-B7F6-3D1AF23F0B94}"/>
            </a:ext>
          </a:extLst>
        </xdr:cNvPr>
        <xdr:cNvSpPr txBox="1"/>
      </xdr:nvSpPr>
      <xdr:spPr>
        <a:xfrm>
          <a:off x="4673600" y="137068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12446</xdr:rowOff>
    </xdr:from>
    <xdr:to>
      <xdr:col>24</xdr:col>
      <xdr:colOff>114300</xdr:colOff>
      <xdr:row>80</xdr:row>
      <xdr:rowOff>114046</xdr:rowOff>
    </xdr:to>
    <xdr:sp macro="" textlink="">
      <xdr:nvSpPr>
        <xdr:cNvPr id="287" name="フローチャート: 判断 286">
          <a:extLst>
            <a:ext uri="{FF2B5EF4-FFF2-40B4-BE49-F238E27FC236}">
              <a16:creationId xmlns:a16="http://schemas.microsoft.com/office/drawing/2014/main" id="{19EDA0B3-0240-49D7-8DAF-681EFA4F6EA4}"/>
            </a:ext>
          </a:extLst>
        </xdr:cNvPr>
        <xdr:cNvSpPr/>
      </xdr:nvSpPr>
      <xdr:spPr>
        <a:xfrm>
          <a:off x="4584700" y="13728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79</xdr:row>
      <xdr:rowOff>147320</xdr:rowOff>
    </xdr:from>
    <xdr:to>
      <xdr:col>20</xdr:col>
      <xdr:colOff>38100</xdr:colOff>
      <xdr:row>80</xdr:row>
      <xdr:rowOff>77470</xdr:rowOff>
    </xdr:to>
    <xdr:sp macro="" textlink="">
      <xdr:nvSpPr>
        <xdr:cNvPr id="288" name="フローチャート: 判断 287">
          <a:extLst>
            <a:ext uri="{FF2B5EF4-FFF2-40B4-BE49-F238E27FC236}">
              <a16:creationId xmlns:a16="http://schemas.microsoft.com/office/drawing/2014/main" id="{EAEFF262-040F-4EE5-8D83-12D3EE9FDE02}"/>
            </a:ext>
          </a:extLst>
        </xdr:cNvPr>
        <xdr:cNvSpPr/>
      </xdr:nvSpPr>
      <xdr:spPr>
        <a:xfrm>
          <a:off x="3746500" y="13691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79</xdr:row>
      <xdr:rowOff>110744</xdr:rowOff>
    </xdr:from>
    <xdr:to>
      <xdr:col>15</xdr:col>
      <xdr:colOff>101600</xdr:colOff>
      <xdr:row>80</xdr:row>
      <xdr:rowOff>40894</xdr:rowOff>
    </xdr:to>
    <xdr:sp macro="" textlink="">
      <xdr:nvSpPr>
        <xdr:cNvPr id="289" name="フローチャート: 判断 288">
          <a:extLst>
            <a:ext uri="{FF2B5EF4-FFF2-40B4-BE49-F238E27FC236}">
              <a16:creationId xmlns:a16="http://schemas.microsoft.com/office/drawing/2014/main" id="{F382B5B8-298A-40A2-8468-81E02890840F}"/>
            </a:ext>
          </a:extLst>
        </xdr:cNvPr>
        <xdr:cNvSpPr/>
      </xdr:nvSpPr>
      <xdr:spPr>
        <a:xfrm>
          <a:off x="2857500" y="13655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79</xdr:row>
      <xdr:rowOff>90170</xdr:rowOff>
    </xdr:from>
    <xdr:to>
      <xdr:col>10</xdr:col>
      <xdr:colOff>165100</xdr:colOff>
      <xdr:row>80</xdr:row>
      <xdr:rowOff>20320</xdr:rowOff>
    </xdr:to>
    <xdr:sp macro="" textlink="">
      <xdr:nvSpPr>
        <xdr:cNvPr id="290" name="フローチャート: 判断 289">
          <a:extLst>
            <a:ext uri="{FF2B5EF4-FFF2-40B4-BE49-F238E27FC236}">
              <a16:creationId xmlns:a16="http://schemas.microsoft.com/office/drawing/2014/main" id="{5D24B877-9A01-440B-A5CB-C04CE8F18692}"/>
            </a:ext>
          </a:extLst>
        </xdr:cNvPr>
        <xdr:cNvSpPr/>
      </xdr:nvSpPr>
      <xdr:spPr>
        <a:xfrm>
          <a:off x="1968500" y="13634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51308</xdr:rowOff>
    </xdr:from>
    <xdr:to>
      <xdr:col>6</xdr:col>
      <xdr:colOff>38100</xdr:colOff>
      <xdr:row>79</xdr:row>
      <xdr:rowOff>152908</xdr:rowOff>
    </xdr:to>
    <xdr:sp macro="" textlink="">
      <xdr:nvSpPr>
        <xdr:cNvPr id="291" name="フローチャート: 判断 290">
          <a:extLst>
            <a:ext uri="{FF2B5EF4-FFF2-40B4-BE49-F238E27FC236}">
              <a16:creationId xmlns:a16="http://schemas.microsoft.com/office/drawing/2014/main" id="{5CDA0C9E-0F20-4B1E-B8F6-5C464A7CDD02}"/>
            </a:ext>
          </a:extLst>
        </xdr:cNvPr>
        <xdr:cNvSpPr/>
      </xdr:nvSpPr>
      <xdr:spPr>
        <a:xfrm>
          <a:off x="1079500" y="13595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2" name="テキスト ボックス 291">
          <a:extLst>
            <a:ext uri="{FF2B5EF4-FFF2-40B4-BE49-F238E27FC236}">
              <a16:creationId xmlns:a16="http://schemas.microsoft.com/office/drawing/2014/main" id="{6F07AD35-E4A4-477B-B0B8-790649F17A6E}"/>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3" name="テキスト ボックス 292">
          <a:extLst>
            <a:ext uri="{FF2B5EF4-FFF2-40B4-BE49-F238E27FC236}">
              <a16:creationId xmlns:a16="http://schemas.microsoft.com/office/drawing/2014/main" id="{3A701352-CABC-40C8-B05A-A0D3FA217D99}"/>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4" name="テキスト ボックス 293">
          <a:extLst>
            <a:ext uri="{FF2B5EF4-FFF2-40B4-BE49-F238E27FC236}">
              <a16:creationId xmlns:a16="http://schemas.microsoft.com/office/drawing/2014/main" id="{21536A5C-0F7D-4880-B070-D8CF6B8E70B6}"/>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5" name="テキスト ボックス 294">
          <a:extLst>
            <a:ext uri="{FF2B5EF4-FFF2-40B4-BE49-F238E27FC236}">
              <a16:creationId xmlns:a16="http://schemas.microsoft.com/office/drawing/2014/main" id="{20FEAA86-7EDF-4DDC-A298-51A933DCE24B}"/>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6" name="テキスト ボックス 295">
          <a:extLst>
            <a:ext uri="{FF2B5EF4-FFF2-40B4-BE49-F238E27FC236}">
              <a16:creationId xmlns:a16="http://schemas.microsoft.com/office/drawing/2014/main" id="{8DAEC29A-7B9F-41DA-8C99-DDCB39C81687}"/>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135889</xdr:rowOff>
    </xdr:from>
    <xdr:to>
      <xdr:col>24</xdr:col>
      <xdr:colOff>114300</xdr:colOff>
      <xdr:row>80</xdr:row>
      <xdr:rowOff>66039</xdr:rowOff>
    </xdr:to>
    <xdr:sp macro="" textlink="">
      <xdr:nvSpPr>
        <xdr:cNvPr id="297" name="楕円 296">
          <a:extLst>
            <a:ext uri="{FF2B5EF4-FFF2-40B4-BE49-F238E27FC236}">
              <a16:creationId xmlns:a16="http://schemas.microsoft.com/office/drawing/2014/main" id="{F6587188-3E75-422C-8227-B034349933D9}"/>
            </a:ext>
          </a:extLst>
        </xdr:cNvPr>
        <xdr:cNvSpPr/>
      </xdr:nvSpPr>
      <xdr:spPr>
        <a:xfrm>
          <a:off x="4584700" y="13680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158766</xdr:rowOff>
    </xdr:from>
    <xdr:ext cx="405111" cy="259045"/>
    <xdr:sp macro="" textlink="">
      <xdr:nvSpPr>
        <xdr:cNvPr id="298" name="【福祉施設】&#10;有形固定資産減価償却率該当値テキスト">
          <a:extLst>
            <a:ext uri="{FF2B5EF4-FFF2-40B4-BE49-F238E27FC236}">
              <a16:creationId xmlns:a16="http://schemas.microsoft.com/office/drawing/2014/main" id="{3836E0AC-C048-4E34-865B-AA40971D1B38}"/>
            </a:ext>
          </a:extLst>
        </xdr:cNvPr>
        <xdr:cNvSpPr txBox="1"/>
      </xdr:nvSpPr>
      <xdr:spPr>
        <a:xfrm>
          <a:off x="4673600" y="13531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110744</xdr:rowOff>
    </xdr:from>
    <xdr:to>
      <xdr:col>20</xdr:col>
      <xdr:colOff>38100</xdr:colOff>
      <xdr:row>80</xdr:row>
      <xdr:rowOff>40894</xdr:rowOff>
    </xdr:to>
    <xdr:sp macro="" textlink="">
      <xdr:nvSpPr>
        <xdr:cNvPr id="299" name="楕円 298">
          <a:extLst>
            <a:ext uri="{FF2B5EF4-FFF2-40B4-BE49-F238E27FC236}">
              <a16:creationId xmlns:a16="http://schemas.microsoft.com/office/drawing/2014/main" id="{80B0A251-236C-4753-AF97-CD6744759767}"/>
            </a:ext>
          </a:extLst>
        </xdr:cNvPr>
        <xdr:cNvSpPr/>
      </xdr:nvSpPr>
      <xdr:spPr>
        <a:xfrm>
          <a:off x="3746500" y="13655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161544</xdr:rowOff>
    </xdr:from>
    <xdr:to>
      <xdr:col>24</xdr:col>
      <xdr:colOff>63500</xdr:colOff>
      <xdr:row>80</xdr:row>
      <xdr:rowOff>15239</xdr:rowOff>
    </xdr:to>
    <xdr:cxnSp macro="">
      <xdr:nvCxnSpPr>
        <xdr:cNvPr id="300" name="直線コネクタ 299">
          <a:extLst>
            <a:ext uri="{FF2B5EF4-FFF2-40B4-BE49-F238E27FC236}">
              <a16:creationId xmlns:a16="http://schemas.microsoft.com/office/drawing/2014/main" id="{F59012CE-7055-4589-9C69-5F586751D6A2}"/>
            </a:ext>
          </a:extLst>
        </xdr:cNvPr>
        <xdr:cNvCxnSpPr/>
      </xdr:nvCxnSpPr>
      <xdr:spPr>
        <a:xfrm>
          <a:off x="3797300" y="13706094"/>
          <a:ext cx="838200" cy="25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78739</xdr:rowOff>
    </xdr:from>
    <xdr:to>
      <xdr:col>15</xdr:col>
      <xdr:colOff>101600</xdr:colOff>
      <xdr:row>80</xdr:row>
      <xdr:rowOff>8889</xdr:rowOff>
    </xdr:to>
    <xdr:sp macro="" textlink="">
      <xdr:nvSpPr>
        <xdr:cNvPr id="301" name="楕円 300">
          <a:extLst>
            <a:ext uri="{FF2B5EF4-FFF2-40B4-BE49-F238E27FC236}">
              <a16:creationId xmlns:a16="http://schemas.microsoft.com/office/drawing/2014/main" id="{190E375A-D2AF-409E-A34C-7DE0F09AF88D}"/>
            </a:ext>
          </a:extLst>
        </xdr:cNvPr>
        <xdr:cNvSpPr/>
      </xdr:nvSpPr>
      <xdr:spPr>
        <a:xfrm>
          <a:off x="2857500" y="13623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129539</xdr:rowOff>
    </xdr:from>
    <xdr:to>
      <xdr:col>19</xdr:col>
      <xdr:colOff>177800</xdr:colOff>
      <xdr:row>79</xdr:row>
      <xdr:rowOff>161544</xdr:rowOff>
    </xdr:to>
    <xdr:cxnSp macro="">
      <xdr:nvCxnSpPr>
        <xdr:cNvPr id="302" name="直線コネクタ 301">
          <a:extLst>
            <a:ext uri="{FF2B5EF4-FFF2-40B4-BE49-F238E27FC236}">
              <a16:creationId xmlns:a16="http://schemas.microsoft.com/office/drawing/2014/main" id="{9F087444-AC20-404A-8F9B-ECDAC094695E}"/>
            </a:ext>
          </a:extLst>
        </xdr:cNvPr>
        <xdr:cNvCxnSpPr/>
      </xdr:nvCxnSpPr>
      <xdr:spPr>
        <a:xfrm>
          <a:off x="2908300" y="13674089"/>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28448</xdr:rowOff>
    </xdr:from>
    <xdr:to>
      <xdr:col>10</xdr:col>
      <xdr:colOff>165100</xdr:colOff>
      <xdr:row>79</xdr:row>
      <xdr:rowOff>130048</xdr:rowOff>
    </xdr:to>
    <xdr:sp macro="" textlink="">
      <xdr:nvSpPr>
        <xdr:cNvPr id="303" name="楕円 302">
          <a:extLst>
            <a:ext uri="{FF2B5EF4-FFF2-40B4-BE49-F238E27FC236}">
              <a16:creationId xmlns:a16="http://schemas.microsoft.com/office/drawing/2014/main" id="{13DD8785-3D38-4F35-844C-717097D09447}"/>
            </a:ext>
          </a:extLst>
        </xdr:cNvPr>
        <xdr:cNvSpPr/>
      </xdr:nvSpPr>
      <xdr:spPr>
        <a:xfrm>
          <a:off x="1968500" y="13572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79248</xdr:rowOff>
    </xdr:from>
    <xdr:to>
      <xdr:col>15</xdr:col>
      <xdr:colOff>50800</xdr:colOff>
      <xdr:row>79</xdr:row>
      <xdr:rowOff>129539</xdr:rowOff>
    </xdr:to>
    <xdr:cxnSp macro="">
      <xdr:nvCxnSpPr>
        <xdr:cNvPr id="304" name="直線コネクタ 303">
          <a:extLst>
            <a:ext uri="{FF2B5EF4-FFF2-40B4-BE49-F238E27FC236}">
              <a16:creationId xmlns:a16="http://schemas.microsoft.com/office/drawing/2014/main" id="{06BB5F14-16CD-47C3-8A14-8FC0291A942B}"/>
            </a:ext>
          </a:extLst>
        </xdr:cNvPr>
        <xdr:cNvCxnSpPr/>
      </xdr:nvCxnSpPr>
      <xdr:spPr>
        <a:xfrm>
          <a:off x="2019300" y="13623798"/>
          <a:ext cx="8890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78</xdr:row>
      <xdr:rowOff>126746</xdr:rowOff>
    </xdr:from>
    <xdr:to>
      <xdr:col>6</xdr:col>
      <xdr:colOff>38100</xdr:colOff>
      <xdr:row>79</xdr:row>
      <xdr:rowOff>56896</xdr:rowOff>
    </xdr:to>
    <xdr:sp macro="" textlink="">
      <xdr:nvSpPr>
        <xdr:cNvPr id="305" name="楕円 304">
          <a:extLst>
            <a:ext uri="{FF2B5EF4-FFF2-40B4-BE49-F238E27FC236}">
              <a16:creationId xmlns:a16="http://schemas.microsoft.com/office/drawing/2014/main" id="{7BF2B647-353F-4FA3-A74F-DBBB4585D873}"/>
            </a:ext>
          </a:extLst>
        </xdr:cNvPr>
        <xdr:cNvSpPr/>
      </xdr:nvSpPr>
      <xdr:spPr>
        <a:xfrm>
          <a:off x="1079500" y="1349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79</xdr:row>
      <xdr:rowOff>6096</xdr:rowOff>
    </xdr:from>
    <xdr:to>
      <xdr:col>10</xdr:col>
      <xdr:colOff>114300</xdr:colOff>
      <xdr:row>79</xdr:row>
      <xdr:rowOff>79248</xdr:rowOff>
    </xdr:to>
    <xdr:cxnSp macro="">
      <xdr:nvCxnSpPr>
        <xdr:cNvPr id="306" name="直線コネクタ 305">
          <a:extLst>
            <a:ext uri="{FF2B5EF4-FFF2-40B4-BE49-F238E27FC236}">
              <a16:creationId xmlns:a16="http://schemas.microsoft.com/office/drawing/2014/main" id="{A57EF56D-6022-424A-B565-B9B6910B5AA9}"/>
            </a:ext>
          </a:extLst>
        </xdr:cNvPr>
        <xdr:cNvCxnSpPr/>
      </xdr:nvCxnSpPr>
      <xdr:spPr>
        <a:xfrm>
          <a:off x="1130300" y="13550646"/>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68597</xdr:rowOff>
    </xdr:from>
    <xdr:ext cx="405111" cy="259045"/>
    <xdr:sp macro="" textlink="">
      <xdr:nvSpPr>
        <xdr:cNvPr id="307" name="n_1aveValue【福祉施設】&#10;有形固定資産減価償却率">
          <a:extLst>
            <a:ext uri="{FF2B5EF4-FFF2-40B4-BE49-F238E27FC236}">
              <a16:creationId xmlns:a16="http://schemas.microsoft.com/office/drawing/2014/main" id="{32E473E8-6B26-4EE4-A964-0E93A38A8279}"/>
            </a:ext>
          </a:extLst>
        </xdr:cNvPr>
        <xdr:cNvSpPr txBox="1"/>
      </xdr:nvSpPr>
      <xdr:spPr>
        <a:xfrm>
          <a:off x="3582044" y="13784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32021</xdr:rowOff>
    </xdr:from>
    <xdr:ext cx="405111" cy="259045"/>
    <xdr:sp macro="" textlink="">
      <xdr:nvSpPr>
        <xdr:cNvPr id="308" name="n_2aveValue【福祉施設】&#10;有形固定資産減価償却率">
          <a:extLst>
            <a:ext uri="{FF2B5EF4-FFF2-40B4-BE49-F238E27FC236}">
              <a16:creationId xmlns:a16="http://schemas.microsoft.com/office/drawing/2014/main" id="{D795574C-1AD4-437B-8C53-CD5F2879615E}"/>
            </a:ext>
          </a:extLst>
        </xdr:cNvPr>
        <xdr:cNvSpPr txBox="1"/>
      </xdr:nvSpPr>
      <xdr:spPr>
        <a:xfrm>
          <a:off x="2705744" y="13748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11447</xdr:rowOff>
    </xdr:from>
    <xdr:ext cx="405111" cy="259045"/>
    <xdr:sp macro="" textlink="">
      <xdr:nvSpPr>
        <xdr:cNvPr id="309" name="n_3aveValue【福祉施設】&#10;有形固定資産減価償却率">
          <a:extLst>
            <a:ext uri="{FF2B5EF4-FFF2-40B4-BE49-F238E27FC236}">
              <a16:creationId xmlns:a16="http://schemas.microsoft.com/office/drawing/2014/main" id="{9656C40E-1EE7-45A5-99C7-AB4520734CD4}"/>
            </a:ext>
          </a:extLst>
        </xdr:cNvPr>
        <xdr:cNvSpPr txBox="1"/>
      </xdr:nvSpPr>
      <xdr:spPr>
        <a:xfrm>
          <a:off x="1816744" y="13727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144035</xdr:rowOff>
    </xdr:from>
    <xdr:ext cx="405111" cy="259045"/>
    <xdr:sp macro="" textlink="">
      <xdr:nvSpPr>
        <xdr:cNvPr id="310" name="n_4aveValue【福祉施設】&#10;有形固定資産減価償却率">
          <a:extLst>
            <a:ext uri="{FF2B5EF4-FFF2-40B4-BE49-F238E27FC236}">
              <a16:creationId xmlns:a16="http://schemas.microsoft.com/office/drawing/2014/main" id="{076CCEFD-A15A-49C7-B5E3-059B8D1A3F16}"/>
            </a:ext>
          </a:extLst>
        </xdr:cNvPr>
        <xdr:cNvSpPr txBox="1"/>
      </xdr:nvSpPr>
      <xdr:spPr>
        <a:xfrm>
          <a:off x="927744" y="136885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57421</xdr:rowOff>
    </xdr:from>
    <xdr:ext cx="405111" cy="259045"/>
    <xdr:sp macro="" textlink="">
      <xdr:nvSpPr>
        <xdr:cNvPr id="311" name="n_1mainValue【福祉施設】&#10;有形固定資産減価償却率">
          <a:extLst>
            <a:ext uri="{FF2B5EF4-FFF2-40B4-BE49-F238E27FC236}">
              <a16:creationId xmlns:a16="http://schemas.microsoft.com/office/drawing/2014/main" id="{5A83C49C-B98A-474D-8CCC-37D1D8BA07AF}"/>
            </a:ext>
          </a:extLst>
        </xdr:cNvPr>
        <xdr:cNvSpPr txBox="1"/>
      </xdr:nvSpPr>
      <xdr:spPr>
        <a:xfrm>
          <a:off x="3582044" y="13430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25416</xdr:rowOff>
    </xdr:from>
    <xdr:ext cx="405111" cy="259045"/>
    <xdr:sp macro="" textlink="">
      <xdr:nvSpPr>
        <xdr:cNvPr id="312" name="n_2mainValue【福祉施設】&#10;有形固定資産減価償却率">
          <a:extLst>
            <a:ext uri="{FF2B5EF4-FFF2-40B4-BE49-F238E27FC236}">
              <a16:creationId xmlns:a16="http://schemas.microsoft.com/office/drawing/2014/main" id="{3F58F72D-4A5F-465A-8468-8D900D1B48B6}"/>
            </a:ext>
          </a:extLst>
        </xdr:cNvPr>
        <xdr:cNvSpPr txBox="1"/>
      </xdr:nvSpPr>
      <xdr:spPr>
        <a:xfrm>
          <a:off x="2705744" y="13398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146575</xdr:rowOff>
    </xdr:from>
    <xdr:ext cx="405111" cy="259045"/>
    <xdr:sp macro="" textlink="">
      <xdr:nvSpPr>
        <xdr:cNvPr id="313" name="n_3mainValue【福祉施設】&#10;有形固定資産減価償却率">
          <a:extLst>
            <a:ext uri="{FF2B5EF4-FFF2-40B4-BE49-F238E27FC236}">
              <a16:creationId xmlns:a16="http://schemas.microsoft.com/office/drawing/2014/main" id="{62A6A7FE-4523-47EC-A843-A7EC11FF4EB0}"/>
            </a:ext>
          </a:extLst>
        </xdr:cNvPr>
        <xdr:cNvSpPr txBox="1"/>
      </xdr:nvSpPr>
      <xdr:spPr>
        <a:xfrm>
          <a:off x="1816744" y="13348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77</xdr:row>
      <xdr:rowOff>73423</xdr:rowOff>
    </xdr:from>
    <xdr:ext cx="405111" cy="259045"/>
    <xdr:sp macro="" textlink="">
      <xdr:nvSpPr>
        <xdr:cNvPr id="314" name="n_4mainValue【福祉施設】&#10;有形固定資産減価償却率">
          <a:extLst>
            <a:ext uri="{FF2B5EF4-FFF2-40B4-BE49-F238E27FC236}">
              <a16:creationId xmlns:a16="http://schemas.microsoft.com/office/drawing/2014/main" id="{1EE66F9D-6311-4C98-9F6D-DDD39850F7D6}"/>
            </a:ext>
          </a:extLst>
        </xdr:cNvPr>
        <xdr:cNvSpPr txBox="1"/>
      </xdr:nvSpPr>
      <xdr:spPr>
        <a:xfrm>
          <a:off x="927744" y="13275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5" name="正方形/長方形 314">
          <a:extLst>
            <a:ext uri="{FF2B5EF4-FFF2-40B4-BE49-F238E27FC236}">
              <a16:creationId xmlns:a16="http://schemas.microsoft.com/office/drawing/2014/main" id="{1B0A9742-DF6F-40F2-A438-EC0417BD15CB}"/>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6" name="正方形/長方形 315">
          <a:extLst>
            <a:ext uri="{FF2B5EF4-FFF2-40B4-BE49-F238E27FC236}">
              <a16:creationId xmlns:a16="http://schemas.microsoft.com/office/drawing/2014/main" id="{CFAD22A4-FFF6-4176-B5D8-252994CE9A89}"/>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7" name="正方形/長方形 316">
          <a:extLst>
            <a:ext uri="{FF2B5EF4-FFF2-40B4-BE49-F238E27FC236}">
              <a16:creationId xmlns:a16="http://schemas.microsoft.com/office/drawing/2014/main" id="{7D7E3D5E-0712-4D82-93B9-5BE278D77D26}"/>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8" name="正方形/長方形 317">
          <a:extLst>
            <a:ext uri="{FF2B5EF4-FFF2-40B4-BE49-F238E27FC236}">
              <a16:creationId xmlns:a16="http://schemas.microsoft.com/office/drawing/2014/main" id="{3070592E-0D9B-4C66-B733-93528AF6F8C6}"/>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9" name="正方形/長方形 318">
          <a:extLst>
            <a:ext uri="{FF2B5EF4-FFF2-40B4-BE49-F238E27FC236}">
              <a16:creationId xmlns:a16="http://schemas.microsoft.com/office/drawing/2014/main" id="{D2D2602D-FF38-4FA9-B31C-33070127BE57}"/>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0" name="正方形/長方形 319">
          <a:extLst>
            <a:ext uri="{FF2B5EF4-FFF2-40B4-BE49-F238E27FC236}">
              <a16:creationId xmlns:a16="http://schemas.microsoft.com/office/drawing/2014/main" id="{CB563372-0FF9-48B6-AD07-6890EF421C85}"/>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1" name="正方形/長方形 320">
          <a:extLst>
            <a:ext uri="{FF2B5EF4-FFF2-40B4-BE49-F238E27FC236}">
              <a16:creationId xmlns:a16="http://schemas.microsoft.com/office/drawing/2014/main" id="{02C8B276-DCDF-4EC9-B41B-B0D95B65A057}"/>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2" name="正方形/長方形 321">
          <a:extLst>
            <a:ext uri="{FF2B5EF4-FFF2-40B4-BE49-F238E27FC236}">
              <a16:creationId xmlns:a16="http://schemas.microsoft.com/office/drawing/2014/main" id="{8E698290-F854-42D3-BAEF-DCC802B7C025}"/>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3" name="テキスト ボックス 322">
          <a:extLst>
            <a:ext uri="{FF2B5EF4-FFF2-40B4-BE49-F238E27FC236}">
              <a16:creationId xmlns:a16="http://schemas.microsoft.com/office/drawing/2014/main" id="{7902843C-896C-4D12-8FDA-FFDB92BFCB19}"/>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4" name="直線コネクタ 323">
          <a:extLst>
            <a:ext uri="{FF2B5EF4-FFF2-40B4-BE49-F238E27FC236}">
              <a16:creationId xmlns:a16="http://schemas.microsoft.com/office/drawing/2014/main" id="{36129455-9FDF-4821-A10C-234701E607B3}"/>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25" name="直線コネクタ 324">
          <a:extLst>
            <a:ext uri="{FF2B5EF4-FFF2-40B4-BE49-F238E27FC236}">
              <a16:creationId xmlns:a16="http://schemas.microsoft.com/office/drawing/2014/main" id="{797AC0B9-0D47-446C-81E6-D0E29134568F}"/>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26" name="テキスト ボックス 325">
          <a:extLst>
            <a:ext uri="{FF2B5EF4-FFF2-40B4-BE49-F238E27FC236}">
              <a16:creationId xmlns:a16="http://schemas.microsoft.com/office/drawing/2014/main" id="{33AB0E6F-3958-4130-A0DF-A21965C5CA29}"/>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27" name="直線コネクタ 326">
          <a:extLst>
            <a:ext uri="{FF2B5EF4-FFF2-40B4-BE49-F238E27FC236}">
              <a16:creationId xmlns:a16="http://schemas.microsoft.com/office/drawing/2014/main" id="{110D21FE-DA50-4B94-8FB2-668A9255DF9A}"/>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28" name="テキスト ボックス 327">
          <a:extLst>
            <a:ext uri="{FF2B5EF4-FFF2-40B4-BE49-F238E27FC236}">
              <a16:creationId xmlns:a16="http://schemas.microsoft.com/office/drawing/2014/main" id="{44E5EDD4-CA81-4C74-B05B-837C80DE285A}"/>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29" name="直線コネクタ 328">
          <a:extLst>
            <a:ext uri="{FF2B5EF4-FFF2-40B4-BE49-F238E27FC236}">
              <a16:creationId xmlns:a16="http://schemas.microsoft.com/office/drawing/2014/main" id="{CC5EAFAE-F8D7-46B4-909D-612957FF18A3}"/>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0" name="テキスト ボックス 329">
          <a:extLst>
            <a:ext uri="{FF2B5EF4-FFF2-40B4-BE49-F238E27FC236}">
              <a16:creationId xmlns:a16="http://schemas.microsoft.com/office/drawing/2014/main" id="{1CFC0B9F-4E62-4C4C-B953-347C151B9B68}"/>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1" name="直線コネクタ 330">
          <a:extLst>
            <a:ext uri="{FF2B5EF4-FFF2-40B4-BE49-F238E27FC236}">
              <a16:creationId xmlns:a16="http://schemas.microsoft.com/office/drawing/2014/main" id="{FBE6D7B4-BF8B-4BE2-96D9-3AB9AB65887C}"/>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2" name="テキスト ボックス 331">
          <a:extLst>
            <a:ext uri="{FF2B5EF4-FFF2-40B4-BE49-F238E27FC236}">
              <a16:creationId xmlns:a16="http://schemas.microsoft.com/office/drawing/2014/main" id="{AA08BF94-5852-4F69-8BCF-508D882D5190}"/>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33" name="直線コネクタ 332">
          <a:extLst>
            <a:ext uri="{FF2B5EF4-FFF2-40B4-BE49-F238E27FC236}">
              <a16:creationId xmlns:a16="http://schemas.microsoft.com/office/drawing/2014/main" id="{FCF0209D-1C8C-446B-AFF5-4A120179F3E4}"/>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34" name="テキスト ボックス 333">
          <a:extLst>
            <a:ext uri="{FF2B5EF4-FFF2-40B4-BE49-F238E27FC236}">
              <a16:creationId xmlns:a16="http://schemas.microsoft.com/office/drawing/2014/main" id="{C6854E8A-FEE9-4262-8416-D922E01C6E88}"/>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35" name="直線コネクタ 334">
          <a:extLst>
            <a:ext uri="{FF2B5EF4-FFF2-40B4-BE49-F238E27FC236}">
              <a16:creationId xmlns:a16="http://schemas.microsoft.com/office/drawing/2014/main" id="{35503A03-3740-4CAC-8E30-C66CE4A4AF79}"/>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36" name="テキスト ボックス 335">
          <a:extLst>
            <a:ext uri="{FF2B5EF4-FFF2-40B4-BE49-F238E27FC236}">
              <a16:creationId xmlns:a16="http://schemas.microsoft.com/office/drawing/2014/main" id="{AC9433D1-853B-4F65-B3AE-F7A7AF72E861}"/>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7" name="直線コネクタ 336">
          <a:extLst>
            <a:ext uri="{FF2B5EF4-FFF2-40B4-BE49-F238E27FC236}">
              <a16:creationId xmlns:a16="http://schemas.microsoft.com/office/drawing/2014/main" id="{0F54F8B4-0962-4527-B528-89355EEC1178}"/>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8" name="テキスト ボックス 337">
          <a:extLst>
            <a:ext uri="{FF2B5EF4-FFF2-40B4-BE49-F238E27FC236}">
              <a16:creationId xmlns:a16="http://schemas.microsoft.com/office/drawing/2014/main" id="{ABBFA9EF-D025-44DD-B366-B54F0FE6345A}"/>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9" name="【福祉施設】&#10;一人当たり面積グラフ枠">
          <a:extLst>
            <a:ext uri="{FF2B5EF4-FFF2-40B4-BE49-F238E27FC236}">
              <a16:creationId xmlns:a16="http://schemas.microsoft.com/office/drawing/2014/main" id="{86F5C6CF-C8CA-46A3-8541-6410FD2DC65D}"/>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114300</xdr:rowOff>
    </xdr:from>
    <xdr:to>
      <xdr:col>54</xdr:col>
      <xdr:colOff>189865</xdr:colOff>
      <xdr:row>86</xdr:row>
      <xdr:rowOff>125186</xdr:rowOff>
    </xdr:to>
    <xdr:cxnSp macro="">
      <xdr:nvCxnSpPr>
        <xdr:cNvPr id="340" name="直線コネクタ 339">
          <a:extLst>
            <a:ext uri="{FF2B5EF4-FFF2-40B4-BE49-F238E27FC236}">
              <a16:creationId xmlns:a16="http://schemas.microsoft.com/office/drawing/2014/main" id="{625B7336-7ECF-4F62-B2A6-B18561E3CE8F}"/>
            </a:ext>
          </a:extLst>
        </xdr:cNvPr>
        <xdr:cNvCxnSpPr/>
      </xdr:nvCxnSpPr>
      <xdr:spPr>
        <a:xfrm flipV="1">
          <a:off x="10476865" y="13487400"/>
          <a:ext cx="0" cy="13824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129013</xdr:rowOff>
    </xdr:from>
    <xdr:ext cx="469744" cy="259045"/>
    <xdr:sp macro="" textlink="">
      <xdr:nvSpPr>
        <xdr:cNvPr id="341" name="【福祉施設】&#10;一人当たり面積最小値テキスト">
          <a:extLst>
            <a:ext uri="{FF2B5EF4-FFF2-40B4-BE49-F238E27FC236}">
              <a16:creationId xmlns:a16="http://schemas.microsoft.com/office/drawing/2014/main" id="{0503CE83-8A5A-4FBC-A759-D534428B914A}"/>
            </a:ext>
          </a:extLst>
        </xdr:cNvPr>
        <xdr:cNvSpPr txBox="1"/>
      </xdr:nvSpPr>
      <xdr:spPr>
        <a:xfrm>
          <a:off x="10515600" y="14873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125186</xdr:rowOff>
    </xdr:from>
    <xdr:to>
      <xdr:col>55</xdr:col>
      <xdr:colOff>88900</xdr:colOff>
      <xdr:row>86</xdr:row>
      <xdr:rowOff>125186</xdr:rowOff>
    </xdr:to>
    <xdr:cxnSp macro="">
      <xdr:nvCxnSpPr>
        <xdr:cNvPr id="342" name="直線コネクタ 341">
          <a:extLst>
            <a:ext uri="{FF2B5EF4-FFF2-40B4-BE49-F238E27FC236}">
              <a16:creationId xmlns:a16="http://schemas.microsoft.com/office/drawing/2014/main" id="{86277DA6-3332-45D5-8CA9-AD3D927410EF}"/>
            </a:ext>
          </a:extLst>
        </xdr:cNvPr>
        <xdr:cNvCxnSpPr/>
      </xdr:nvCxnSpPr>
      <xdr:spPr>
        <a:xfrm>
          <a:off x="10388600" y="14869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60977</xdr:rowOff>
    </xdr:from>
    <xdr:ext cx="469744" cy="259045"/>
    <xdr:sp macro="" textlink="">
      <xdr:nvSpPr>
        <xdr:cNvPr id="343" name="【福祉施設】&#10;一人当たり面積最大値テキスト">
          <a:extLst>
            <a:ext uri="{FF2B5EF4-FFF2-40B4-BE49-F238E27FC236}">
              <a16:creationId xmlns:a16="http://schemas.microsoft.com/office/drawing/2014/main" id="{5B33891B-7EF7-4EB1-B4E0-312A0C595D3F}"/>
            </a:ext>
          </a:extLst>
        </xdr:cNvPr>
        <xdr:cNvSpPr txBox="1"/>
      </xdr:nvSpPr>
      <xdr:spPr>
        <a:xfrm>
          <a:off x="10515600" y="1326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114300</xdr:rowOff>
    </xdr:from>
    <xdr:to>
      <xdr:col>55</xdr:col>
      <xdr:colOff>88900</xdr:colOff>
      <xdr:row>78</xdr:row>
      <xdr:rowOff>114300</xdr:rowOff>
    </xdr:to>
    <xdr:cxnSp macro="">
      <xdr:nvCxnSpPr>
        <xdr:cNvPr id="344" name="直線コネクタ 343">
          <a:extLst>
            <a:ext uri="{FF2B5EF4-FFF2-40B4-BE49-F238E27FC236}">
              <a16:creationId xmlns:a16="http://schemas.microsoft.com/office/drawing/2014/main" id="{EFF47406-AEC6-4C39-AD60-BA82EFA4D84A}"/>
            </a:ext>
          </a:extLst>
        </xdr:cNvPr>
        <xdr:cNvCxnSpPr/>
      </xdr:nvCxnSpPr>
      <xdr:spPr>
        <a:xfrm>
          <a:off x="10388600" y="1348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44648</xdr:rowOff>
    </xdr:from>
    <xdr:ext cx="469744" cy="259045"/>
    <xdr:sp macro="" textlink="">
      <xdr:nvSpPr>
        <xdr:cNvPr id="345" name="【福祉施設】&#10;一人当たり面積平均値テキスト">
          <a:extLst>
            <a:ext uri="{FF2B5EF4-FFF2-40B4-BE49-F238E27FC236}">
              <a16:creationId xmlns:a16="http://schemas.microsoft.com/office/drawing/2014/main" id="{DD258152-BEFD-4193-8103-5B2CB4678FA2}"/>
            </a:ext>
          </a:extLst>
        </xdr:cNvPr>
        <xdr:cNvSpPr txBox="1"/>
      </xdr:nvSpPr>
      <xdr:spPr>
        <a:xfrm>
          <a:off x="10515600" y="142749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66221</xdr:rowOff>
    </xdr:from>
    <xdr:to>
      <xdr:col>55</xdr:col>
      <xdr:colOff>50800</xdr:colOff>
      <xdr:row>83</xdr:row>
      <xdr:rowOff>167821</xdr:rowOff>
    </xdr:to>
    <xdr:sp macro="" textlink="">
      <xdr:nvSpPr>
        <xdr:cNvPr id="346" name="フローチャート: 判断 345">
          <a:extLst>
            <a:ext uri="{FF2B5EF4-FFF2-40B4-BE49-F238E27FC236}">
              <a16:creationId xmlns:a16="http://schemas.microsoft.com/office/drawing/2014/main" id="{0E1F0643-69F3-447B-97D3-BB19E86F4B63}"/>
            </a:ext>
          </a:extLst>
        </xdr:cNvPr>
        <xdr:cNvSpPr/>
      </xdr:nvSpPr>
      <xdr:spPr>
        <a:xfrm>
          <a:off x="10426700" y="14296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87993</xdr:rowOff>
    </xdr:from>
    <xdr:to>
      <xdr:col>50</xdr:col>
      <xdr:colOff>165100</xdr:colOff>
      <xdr:row>84</xdr:row>
      <xdr:rowOff>18143</xdr:rowOff>
    </xdr:to>
    <xdr:sp macro="" textlink="">
      <xdr:nvSpPr>
        <xdr:cNvPr id="347" name="フローチャート: 判断 346">
          <a:extLst>
            <a:ext uri="{FF2B5EF4-FFF2-40B4-BE49-F238E27FC236}">
              <a16:creationId xmlns:a16="http://schemas.microsoft.com/office/drawing/2014/main" id="{72EB41C9-1F6A-45C9-B9A9-A1339344FB80}"/>
            </a:ext>
          </a:extLst>
        </xdr:cNvPr>
        <xdr:cNvSpPr/>
      </xdr:nvSpPr>
      <xdr:spPr>
        <a:xfrm>
          <a:off x="9588500" y="1431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87993</xdr:rowOff>
    </xdr:from>
    <xdr:to>
      <xdr:col>46</xdr:col>
      <xdr:colOff>38100</xdr:colOff>
      <xdr:row>84</xdr:row>
      <xdr:rowOff>18143</xdr:rowOff>
    </xdr:to>
    <xdr:sp macro="" textlink="">
      <xdr:nvSpPr>
        <xdr:cNvPr id="348" name="フローチャート: 判断 347">
          <a:extLst>
            <a:ext uri="{FF2B5EF4-FFF2-40B4-BE49-F238E27FC236}">
              <a16:creationId xmlns:a16="http://schemas.microsoft.com/office/drawing/2014/main" id="{BA268FB7-2749-46F4-B50C-612E98514259}"/>
            </a:ext>
          </a:extLst>
        </xdr:cNvPr>
        <xdr:cNvSpPr/>
      </xdr:nvSpPr>
      <xdr:spPr>
        <a:xfrm>
          <a:off x="8699500" y="1431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87993</xdr:rowOff>
    </xdr:from>
    <xdr:to>
      <xdr:col>41</xdr:col>
      <xdr:colOff>101600</xdr:colOff>
      <xdr:row>84</xdr:row>
      <xdr:rowOff>18143</xdr:rowOff>
    </xdr:to>
    <xdr:sp macro="" textlink="">
      <xdr:nvSpPr>
        <xdr:cNvPr id="349" name="フローチャート: 判断 348">
          <a:extLst>
            <a:ext uri="{FF2B5EF4-FFF2-40B4-BE49-F238E27FC236}">
              <a16:creationId xmlns:a16="http://schemas.microsoft.com/office/drawing/2014/main" id="{68C96FC4-9A7F-4F98-9D54-E76D2F65F23C}"/>
            </a:ext>
          </a:extLst>
        </xdr:cNvPr>
        <xdr:cNvSpPr/>
      </xdr:nvSpPr>
      <xdr:spPr>
        <a:xfrm>
          <a:off x="7810500" y="1431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44450</xdr:rowOff>
    </xdr:from>
    <xdr:to>
      <xdr:col>36</xdr:col>
      <xdr:colOff>165100</xdr:colOff>
      <xdr:row>83</xdr:row>
      <xdr:rowOff>146050</xdr:rowOff>
    </xdr:to>
    <xdr:sp macro="" textlink="">
      <xdr:nvSpPr>
        <xdr:cNvPr id="350" name="フローチャート: 判断 349">
          <a:extLst>
            <a:ext uri="{FF2B5EF4-FFF2-40B4-BE49-F238E27FC236}">
              <a16:creationId xmlns:a16="http://schemas.microsoft.com/office/drawing/2014/main" id="{41C6083E-7FA5-492E-8001-FC86B41A33C7}"/>
            </a:ext>
          </a:extLst>
        </xdr:cNvPr>
        <xdr:cNvSpPr/>
      </xdr:nvSpPr>
      <xdr:spPr>
        <a:xfrm>
          <a:off x="6921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1" name="テキスト ボックス 350">
          <a:extLst>
            <a:ext uri="{FF2B5EF4-FFF2-40B4-BE49-F238E27FC236}">
              <a16:creationId xmlns:a16="http://schemas.microsoft.com/office/drawing/2014/main" id="{CF6D805C-8CE4-4802-8992-AAFB6FA44662}"/>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id="{FCC95241-703E-41CA-9E17-326A57B93127}"/>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ED4AD2F3-CB4C-4166-B6EF-43AC3328E515}"/>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CA72FD2E-5888-4817-AD23-92611E062BB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327047BE-5633-4534-9E04-18DFB609A80A}"/>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115207</xdr:rowOff>
    </xdr:from>
    <xdr:to>
      <xdr:col>55</xdr:col>
      <xdr:colOff>50800</xdr:colOff>
      <xdr:row>82</xdr:row>
      <xdr:rowOff>45357</xdr:rowOff>
    </xdr:to>
    <xdr:sp macro="" textlink="">
      <xdr:nvSpPr>
        <xdr:cNvPr id="356" name="楕円 355">
          <a:extLst>
            <a:ext uri="{FF2B5EF4-FFF2-40B4-BE49-F238E27FC236}">
              <a16:creationId xmlns:a16="http://schemas.microsoft.com/office/drawing/2014/main" id="{246D6EFD-4193-4376-8345-DDB185F38F2B}"/>
            </a:ext>
          </a:extLst>
        </xdr:cNvPr>
        <xdr:cNvSpPr/>
      </xdr:nvSpPr>
      <xdr:spPr>
        <a:xfrm>
          <a:off x="10426700" y="14002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80</xdr:row>
      <xdr:rowOff>138084</xdr:rowOff>
    </xdr:from>
    <xdr:ext cx="469744" cy="259045"/>
    <xdr:sp macro="" textlink="">
      <xdr:nvSpPr>
        <xdr:cNvPr id="357" name="【福祉施設】&#10;一人当たり面積該当値テキスト">
          <a:extLst>
            <a:ext uri="{FF2B5EF4-FFF2-40B4-BE49-F238E27FC236}">
              <a16:creationId xmlns:a16="http://schemas.microsoft.com/office/drawing/2014/main" id="{AD5B54B9-4A71-4641-86DE-7B434ECEE58E}"/>
            </a:ext>
          </a:extLst>
        </xdr:cNvPr>
        <xdr:cNvSpPr txBox="1"/>
      </xdr:nvSpPr>
      <xdr:spPr>
        <a:xfrm>
          <a:off x="10515600" y="13854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115207</xdr:rowOff>
    </xdr:from>
    <xdr:to>
      <xdr:col>50</xdr:col>
      <xdr:colOff>165100</xdr:colOff>
      <xdr:row>82</xdr:row>
      <xdr:rowOff>45357</xdr:rowOff>
    </xdr:to>
    <xdr:sp macro="" textlink="">
      <xdr:nvSpPr>
        <xdr:cNvPr id="358" name="楕円 357">
          <a:extLst>
            <a:ext uri="{FF2B5EF4-FFF2-40B4-BE49-F238E27FC236}">
              <a16:creationId xmlns:a16="http://schemas.microsoft.com/office/drawing/2014/main" id="{B41BB4D0-AA89-489F-AFD3-EAB785D1C7F9}"/>
            </a:ext>
          </a:extLst>
        </xdr:cNvPr>
        <xdr:cNvSpPr/>
      </xdr:nvSpPr>
      <xdr:spPr>
        <a:xfrm>
          <a:off x="9588500" y="14002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81</xdr:row>
      <xdr:rowOff>166007</xdr:rowOff>
    </xdr:from>
    <xdr:to>
      <xdr:col>55</xdr:col>
      <xdr:colOff>0</xdr:colOff>
      <xdr:row>81</xdr:row>
      <xdr:rowOff>166007</xdr:rowOff>
    </xdr:to>
    <xdr:cxnSp macro="">
      <xdr:nvCxnSpPr>
        <xdr:cNvPr id="359" name="直線コネクタ 358">
          <a:extLst>
            <a:ext uri="{FF2B5EF4-FFF2-40B4-BE49-F238E27FC236}">
              <a16:creationId xmlns:a16="http://schemas.microsoft.com/office/drawing/2014/main" id="{E3DD8561-7492-4D7E-99A8-2F7FADF1D669}"/>
            </a:ext>
          </a:extLst>
        </xdr:cNvPr>
        <xdr:cNvCxnSpPr/>
      </xdr:nvCxnSpPr>
      <xdr:spPr>
        <a:xfrm>
          <a:off x="9639300" y="140534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81</xdr:row>
      <xdr:rowOff>126093</xdr:rowOff>
    </xdr:from>
    <xdr:to>
      <xdr:col>46</xdr:col>
      <xdr:colOff>38100</xdr:colOff>
      <xdr:row>82</xdr:row>
      <xdr:rowOff>56243</xdr:rowOff>
    </xdr:to>
    <xdr:sp macro="" textlink="">
      <xdr:nvSpPr>
        <xdr:cNvPr id="360" name="楕円 359">
          <a:extLst>
            <a:ext uri="{FF2B5EF4-FFF2-40B4-BE49-F238E27FC236}">
              <a16:creationId xmlns:a16="http://schemas.microsoft.com/office/drawing/2014/main" id="{83CABC67-FBB5-4882-ABA8-4E3597F9D28D}"/>
            </a:ext>
          </a:extLst>
        </xdr:cNvPr>
        <xdr:cNvSpPr/>
      </xdr:nvSpPr>
      <xdr:spPr>
        <a:xfrm>
          <a:off x="8699500" y="1401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81</xdr:row>
      <xdr:rowOff>166007</xdr:rowOff>
    </xdr:from>
    <xdr:to>
      <xdr:col>50</xdr:col>
      <xdr:colOff>114300</xdr:colOff>
      <xdr:row>82</xdr:row>
      <xdr:rowOff>5443</xdr:rowOff>
    </xdr:to>
    <xdr:cxnSp macro="">
      <xdr:nvCxnSpPr>
        <xdr:cNvPr id="361" name="直線コネクタ 360">
          <a:extLst>
            <a:ext uri="{FF2B5EF4-FFF2-40B4-BE49-F238E27FC236}">
              <a16:creationId xmlns:a16="http://schemas.microsoft.com/office/drawing/2014/main" id="{0DDCBEE0-5CC6-4E4B-A32F-441AAC88B46A}"/>
            </a:ext>
          </a:extLst>
        </xdr:cNvPr>
        <xdr:cNvCxnSpPr/>
      </xdr:nvCxnSpPr>
      <xdr:spPr>
        <a:xfrm flipV="1">
          <a:off x="8750300" y="14053457"/>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81</xdr:row>
      <xdr:rowOff>126093</xdr:rowOff>
    </xdr:from>
    <xdr:to>
      <xdr:col>41</xdr:col>
      <xdr:colOff>101600</xdr:colOff>
      <xdr:row>82</xdr:row>
      <xdr:rowOff>56243</xdr:rowOff>
    </xdr:to>
    <xdr:sp macro="" textlink="">
      <xdr:nvSpPr>
        <xdr:cNvPr id="362" name="楕円 361">
          <a:extLst>
            <a:ext uri="{FF2B5EF4-FFF2-40B4-BE49-F238E27FC236}">
              <a16:creationId xmlns:a16="http://schemas.microsoft.com/office/drawing/2014/main" id="{6DDA693C-160F-48A8-A37E-87BF49CDFAE9}"/>
            </a:ext>
          </a:extLst>
        </xdr:cNvPr>
        <xdr:cNvSpPr/>
      </xdr:nvSpPr>
      <xdr:spPr>
        <a:xfrm>
          <a:off x="7810500" y="1401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5443</xdr:rowOff>
    </xdr:from>
    <xdr:to>
      <xdr:col>45</xdr:col>
      <xdr:colOff>177800</xdr:colOff>
      <xdr:row>82</xdr:row>
      <xdr:rowOff>5443</xdr:rowOff>
    </xdr:to>
    <xdr:cxnSp macro="">
      <xdr:nvCxnSpPr>
        <xdr:cNvPr id="363" name="直線コネクタ 362">
          <a:extLst>
            <a:ext uri="{FF2B5EF4-FFF2-40B4-BE49-F238E27FC236}">
              <a16:creationId xmlns:a16="http://schemas.microsoft.com/office/drawing/2014/main" id="{816B9606-97D8-40D5-9B18-8E8997237745}"/>
            </a:ext>
          </a:extLst>
        </xdr:cNvPr>
        <xdr:cNvCxnSpPr/>
      </xdr:nvCxnSpPr>
      <xdr:spPr>
        <a:xfrm>
          <a:off x="7861300" y="140643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81</xdr:row>
      <xdr:rowOff>147864</xdr:rowOff>
    </xdr:from>
    <xdr:to>
      <xdr:col>36</xdr:col>
      <xdr:colOff>165100</xdr:colOff>
      <xdr:row>82</xdr:row>
      <xdr:rowOff>78014</xdr:rowOff>
    </xdr:to>
    <xdr:sp macro="" textlink="">
      <xdr:nvSpPr>
        <xdr:cNvPr id="364" name="楕円 363">
          <a:extLst>
            <a:ext uri="{FF2B5EF4-FFF2-40B4-BE49-F238E27FC236}">
              <a16:creationId xmlns:a16="http://schemas.microsoft.com/office/drawing/2014/main" id="{571A9C08-38F4-489A-A8B0-ED42FDAFD1A3}"/>
            </a:ext>
          </a:extLst>
        </xdr:cNvPr>
        <xdr:cNvSpPr/>
      </xdr:nvSpPr>
      <xdr:spPr>
        <a:xfrm>
          <a:off x="6921500" y="14035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82</xdr:row>
      <xdr:rowOff>5443</xdr:rowOff>
    </xdr:from>
    <xdr:to>
      <xdr:col>41</xdr:col>
      <xdr:colOff>50800</xdr:colOff>
      <xdr:row>82</xdr:row>
      <xdr:rowOff>27214</xdr:rowOff>
    </xdr:to>
    <xdr:cxnSp macro="">
      <xdr:nvCxnSpPr>
        <xdr:cNvPr id="365" name="直線コネクタ 364">
          <a:extLst>
            <a:ext uri="{FF2B5EF4-FFF2-40B4-BE49-F238E27FC236}">
              <a16:creationId xmlns:a16="http://schemas.microsoft.com/office/drawing/2014/main" id="{8F0EDE2D-D69B-46EC-9A5B-351DACD49A37}"/>
            </a:ext>
          </a:extLst>
        </xdr:cNvPr>
        <xdr:cNvCxnSpPr/>
      </xdr:nvCxnSpPr>
      <xdr:spPr>
        <a:xfrm flipV="1">
          <a:off x="6972300" y="14064343"/>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9270</xdr:rowOff>
    </xdr:from>
    <xdr:ext cx="469744" cy="259045"/>
    <xdr:sp macro="" textlink="">
      <xdr:nvSpPr>
        <xdr:cNvPr id="366" name="n_1aveValue【福祉施設】&#10;一人当たり面積">
          <a:extLst>
            <a:ext uri="{FF2B5EF4-FFF2-40B4-BE49-F238E27FC236}">
              <a16:creationId xmlns:a16="http://schemas.microsoft.com/office/drawing/2014/main" id="{EE63BA23-55D3-4887-B087-997F238EE9E2}"/>
            </a:ext>
          </a:extLst>
        </xdr:cNvPr>
        <xdr:cNvSpPr txBox="1"/>
      </xdr:nvSpPr>
      <xdr:spPr>
        <a:xfrm>
          <a:off x="9391727" y="14411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9270</xdr:rowOff>
    </xdr:from>
    <xdr:ext cx="469744" cy="259045"/>
    <xdr:sp macro="" textlink="">
      <xdr:nvSpPr>
        <xdr:cNvPr id="367" name="n_2aveValue【福祉施設】&#10;一人当たり面積">
          <a:extLst>
            <a:ext uri="{FF2B5EF4-FFF2-40B4-BE49-F238E27FC236}">
              <a16:creationId xmlns:a16="http://schemas.microsoft.com/office/drawing/2014/main" id="{4DC6D9C2-3EEE-437A-ABED-BDA93C2B78DA}"/>
            </a:ext>
          </a:extLst>
        </xdr:cNvPr>
        <xdr:cNvSpPr txBox="1"/>
      </xdr:nvSpPr>
      <xdr:spPr>
        <a:xfrm>
          <a:off x="8515427" y="14411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9270</xdr:rowOff>
    </xdr:from>
    <xdr:ext cx="469744" cy="259045"/>
    <xdr:sp macro="" textlink="">
      <xdr:nvSpPr>
        <xdr:cNvPr id="368" name="n_3aveValue【福祉施設】&#10;一人当たり面積">
          <a:extLst>
            <a:ext uri="{FF2B5EF4-FFF2-40B4-BE49-F238E27FC236}">
              <a16:creationId xmlns:a16="http://schemas.microsoft.com/office/drawing/2014/main" id="{FFBA64CD-5ADC-46F4-908C-1B6FFD5FE187}"/>
            </a:ext>
          </a:extLst>
        </xdr:cNvPr>
        <xdr:cNvSpPr txBox="1"/>
      </xdr:nvSpPr>
      <xdr:spPr>
        <a:xfrm>
          <a:off x="7626427" y="14411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137177</xdr:rowOff>
    </xdr:from>
    <xdr:ext cx="469744" cy="259045"/>
    <xdr:sp macro="" textlink="">
      <xdr:nvSpPr>
        <xdr:cNvPr id="369" name="n_4aveValue【福祉施設】&#10;一人当たり面積">
          <a:extLst>
            <a:ext uri="{FF2B5EF4-FFF2-40B4-BE49-F238E27FC236}">
              <a16:creationId xmlns:a16="http://schemas.microsoft.com/office/drawing/2014/main" id="{3F1AF015-01D7-4AAC-87FB-D924C4534D8C}"/>
            </a:ext>
          </a:extLst>
        </xdr:cNvPr>
        <xdr:cNvSpPr txBox="1"/>
      </xdr:nvSpPr>
      <xdr:spPr>
        <a:xfrm>
          <a:off x="6737427"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61884</xdr:rowOff>
    </xdr:from>
    <xdr:ext cx="469744" cy="259045"/>
    <xdr:sp macro="" textlink="">
      <xdr:nvSpPr>
        <xdr:cNvPr id="370" name="n_1mainValue【福祉施設】&#10;一人当たり面積">
          <a:extLst>
            <a:ext uri="{FF2B5EF4-FFF2-40B4-BE49-F238E27FC236}">
              <a16:creationId xmlns:a16="http://schemas.microsoft.com/office/drawing/2014/main" id="{220B2EE4-90ED-4C9C-81C7-AA4F1C235ADB}"/>
            </a:ext>
          </a:extLst>
        </xdr:cNvPr>
        <xdr:cNvSpPr txBox="1"/>
      </xdr:nvSpPr>
      <xdr:spPr>
        <a:xfrm>
          <a:off x="9391727" y="13777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72770</xdr:rowOff>
    </xdr:from>
    <xdr:ext cx="469744" cy="259045"/>
    <xdr:sp macro="" textlink="">
      <xdr:nvSpPr>
        <xdr:cNvPr id="371" name="n_2mainValue【福祉施設】&#10;一人当たり面積">
          <a:extLst>
            <a:ext uri="{FF2B5EF4-FFF2-40B4-BE49-F238E27FC236}">
              <a16:creationId xmlns:a16="http://schemas.microsoft.com/office/drawing/2014/main" id="{2460B27E-B825-4E60-8A18-5FC0AC2DBB7F}"/>
            </a:ext>
          </a:extLst>
        </xdr:cNvPr>
        <xdr:cNvSpPr txBox="1"/>
      </xdr:nvSpPr>
      <xdr:spPr>
        <a:xfrm>
          <a:off x="8515427" y="13788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72770</xdr:rowOff>
    </xdr:from>
    <xdr:ext cx="469744" cy="259045"/>
    <xdr:sp macro="" textlink="">
      <xdr:nvSpPr>
        <xdr:cNvPr id="372" name="n_3mainValue【福祉施設】&#10;一人当たり面積">
          <a:extLst>
            <a:ext uri="{FF2B5EF4-FFF2-40B4-BE49-F238E27FC236}">
              <a16:creationId xmlns:a16="http://schemas.microsoft.com/office/drawing/2014/main" id="{0593AA93-8D37-4ABD-BE17-77814A4B80EA}"/>
            </a:ext>
          </a:extLst>
        </xdr:cNvPr>
        <xdr:cNvSpPr txBox="1"/>
      </xdr:nvSpPr>
      <xdr:spPr>
        <a:xfrm>
          <a:off x="7626427" y="13788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80</xdr:row>
      <xdr:rowOff>94541</xdr:rowOff>
    </xdr:from>
    <xdr:ext cx="469744" cy="259045"/>
    <xdr:sp macro="" textlink="">
      <xdr:nvSpPr>
        <xdr:cNvPr id="373" name="n_4mainValue【福祉施設】&#10;一人当たり面積">
          <a:extLst>
            <a:ext uri="{FF2B5EF4-FFF2-40B4-BE49-F238E27FC236}">
              <a16:creationId xmlns:a16="http://schemas.microsoft.com/office/drawing/2014/main" id="{4AAED7B5-E0EF-4098-936B-0A2B987472F7}"/>
            </a:ext>
          </a:extLst>
        </xdr:cNvPr>
        <xdr:cNvSpPr txBox="1"/>
      </xdr:nvSpPr>
      <xdr:spPr>
        <a:xfrm>
          <a:off x="6737427" y="13810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4" name="正方形/長方形 373">
          <a:extLst>
            <a:ext uri="{FF2B5EF4-FFF2-40B4-BE49-F238E27FC236}">
              <a16:creationId xmlns:a16="http://schemas.microsoft.com/office/drawing/2014/main" id="{13E93F71-132B-42D1-B606-B339D24FD23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5" name="正方形/長方形 374">
          <a:extLst>
            <a:ext uri="{FF2B5EF4-FFF2-40B4-BE49-F238E27FC236}">
              <a16:creationId xmlns:a16="http://schemas.microsoft.com/office/drawing/2014/main" id="{86376022-ACBE-4BCE-9C2F-7974DEAB40A1}"/>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6" name="正方形/長方形 375">
          <a:extLst>
            <a:ext uri="{FF2B5EF4-FFF2-40B4-BE49-F238E27FC236}">
              <a16:creationId xmlns:a16="http://schemas.microsoft.com/office/drawing/2014/main" id="{69D988A7-F606-4962-92B9-F4A0817C6C62}"/>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7" name="正方形/長方形 376">
          <a:extLst>
            <a:ext uri="{FF2B5EF4-FFF2-40B4-BE49-F238E27FC236}">
              <a16:creationId xmlns:a16="http://schemas.microsoft.com/office/drawing/2014/main" id="{72873FED-6657-43D3-86FD-356746C8418D}"/>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8" name="正方形/長方形 377">
          <a:extLst>
            <a:ext uri="{FF2B5EF4-FFF2-40B4-BE49-F238E27FC236}">
              <a16:creationId xmlns:a16="http://schemas.microsoft.com/office/drawing/2014/main" id="{ADD08294-1931-4D6E-9FEA-C7B54B090103}"/>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9" name="正方形/長方形 378">
          <a:extLst>
            <a:ext uri="{FF2B5EF4-FFF2-40B4-BE49-F238E27FC236}">
              <a16:creationId xmlns:a16="http://schemas.microsoft.com/office/drawing/2014/main" id="{0668973D-9A63-41DC-AF52-D67160D5E3D6}"/>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0" name="正方形/長方形 379">
          <a:extLst>
            <a:ext uri="{FF2B5EF4-FFF2-40B4-BE49-F238E27FC236}">
              <a16:creationId xmlns:a16="http://schemas.microsoft.com/office/drawing/2014/main" id="{067E4A59-6A4B-479E-8737-81D2EBE3B7EA}"/>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1" name="正方形/長方形 380">
          <a:extLst>
            <a:ext uri="{FF2B5EF4-FFF2-40B4-BE49-F238E27FC236}">
              <a16:creationId xmlns:a16="http://schemas.microsoft.com/office/drawing/2014/main" id="{64F44CAE-FBC2-4952-93BC-F6D8EB814B56}"/>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2" name="テキスト ボックス 381">
          <a:extLst>
            <a:ext uri="{FF2B5EF4-FFF2-40B4-BE49-F238E27FC236}">
              <a16:creationId xmlns:a16="http://schemas.microsoft.com/office/drawing/2014/main" id="{17D7EDA6-2892-4231-A457-0DF10CF4132C}"/>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3" name="直線コネクタ 382">
          <a:extLst>
            <a:ext uri="{FF2B5EF4-FFF2-40B4-BE49-F238E27FC236}">
              <a16:creationId xmlns:a16="http://schemas.microsoft.com/office/drawing/2014/main" id="{D18A2328-1971-4E90-9B67-4C76E70C7A77}"/>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4" name="テキスト ボックス 383">
          <a:extLst>
            <a:ext uri="{FF2B5EF4-FFF2-40B4-BE49-F238E27FC236}">
              <a16:creationId xmlns:a16="http://schemas.microsoft.com/office/drawing/2014/main" id="{F27D1227-0EFD-4FD6-98AD-2CFD1B644469}"/>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5" name="直線コネクタ 384">
          <a:extLst>
            <a:ext uri="{FF2B5EF4-FFF2-40B4-BE49-F238E27FC236}">
              <a16:creationId xmlns:a16="http://schemas.microsoft.com/office/drawing/2014/main" id="{D43E7165-1438-4AC2-9D31-5EEAC1910C7D}"/>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86" name="テキスト ボックス 385">
          <a:extLst>
            <a:ext uri="{FF2B5EF4-FFF2-40B4-BE49-F238E27FC236}">
              <a16:creationId xmlns:a16="http://schemas.microsoft.com/office/drawing/2014/main" id="{2DA3F315-4430-40CE-BCB7-F873537586A4}"/>
            </a:ext>
          </a:extLst>
        </xdr:cNvPr>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87" name="直線コネクタ 386">
          <a:extLst>
            <a:ext uri="{FF2B5EF4-FFF2-40B4-BE49-F238E27FC236}">
              <a16:creationId xmlns:a16="http://schemas.microsoft.com/office/drawing/2014/main" id="{82032606-7C40-44DE-8E16-4A30E592C9EA}"/>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88" name="テキスト ボックス 387">
          <a:extLst>
            <a:ext uri="{FF2B5EF4-FFF2-40B4-BE49-F238E27FC236}">
              <a16:creationId xmlns:a16="http://schemas.microsoft.com/office/drawing/2014/main" id="{8E50B9D2-D781-4205-8633-19509D248DC4}"/>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89" name="直線コネクタ 388">
          <a:extLst>
            <a:ext uri="{FF2B5EF4-FFF2-40B4-BE49-F238E27FC236}">
              <a16:creationId xmlns:a16="http://schemas.microsoft.com/office/drawing/2014/main" id="{F836C9B8-769E-4F0C-BC3D-C50781E8937E}"/>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0" name="テキスト ボックス 389">
          <a:extLst>
            <a:ext uri="{FF2B5EF4-FFF2-40B4-BE49-F238E27FC236}">
              <a16:creationId xmlns:a16="http://schemas.microsoft.com/office/drawing/2014/main" id="{4088BA29-35FA-46A6-923C-7E64A9169359}"/>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1" name="直線コネクタ 390">
          <a:extLst>
            <a:ext uri="{FF2B5EF4-FFF2-40B4-BE49-F238E27FC236}">
              <a16:creationId xmlns:a16="http://schemas.microsoft.com/office/drawing/2014/main" id="{67435E1F-BD42-4266-856B-8B0F6C25239F}"/>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2" name="テキスト ボックス 391">
          <a:extLst>
            <a:ext uri="{FF2B5EF4-FFF2-40B4-BE49-F238E27FC236}">
              <a16:creationId xmlns:a16="http://schemas.microsoft.com/office/drawing/2014/main" id="{C3776729-2EC6-4FD4-8856-752D0F1C2AE8}"/>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3" name="直線コネクタ 392">
          <a:extLst>
            <a:ext uri="{FF2B5EF4-FFF2-40B4-BE49-F238E27FC236}">
              <a16:creationId xmlns:a16="http://schemas.microsoft.com/office/drawing/2014/main" id="{CC10CA8B-760F-44E1-BA2B-7A7C1D0E90CE}"/>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94" name="テキスト ボックス 393">
          <a:extLst>
            <a:ext uri="{FF2B5EF4-FFF2-40B4-BE49-F238E27FC236}">
              <a16:creationId xmlns:a16="http://schemas.microsoft.com/office/drawing/2014/main" id="{4B172632-90ED-41CC-8ABA-D84D2BDA45BB}"/>
            </a:ext>
          </a:extLst>
        </xdr:cNvPr>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5" name="直線コネクタ 394">
          <a:extLst>
            <a:ext uri="{FF2B5EF4-FFF2-40B4-BE49-F238E27FC236}">
              <a16:creationId xmlns:a16="http://schemas.microsoft.com/office/drawing/2014/main" id="{765B7E01-A613-463A-8AEC-596324BC7AF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96" name="テキスト ボックス 395">
          <a:extLst>
            <a:ext uri="{FF2B5EF4-FFF2-40B4-BE49-F238E27FC236}">
              <a16:creationId xmlns:a16="http://schemas.microsoft.com/office/drawing/2014/main" id="{FF71B482-8019-40AD-A631-4538D9634A06}"/>
            </a:ext>
          </a:extLst>
        </xdr:cNvPr>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97" name="【市民会館】&#10;有形固定資産減価償却率グラフ枠">
          <a:extLst>
            <a:ext uri="{FF2B5EF4-FFF2-40B4-BE49-F238E27FC236}">
              <a16:creationId xmlns:a16="http://schemas.microsoft.com/office/drawing/2014/main" id="{857C8BB1-4F6C-4302-B3E3-660A98255FC7}"/>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133350</xdr:rowOff>
    </xdr:from>
    <xdr:to>
      <xdr:col>24</xdr:col>
      <xdr:colOff>62865</xdr:colOff>
      <xdr:row>108</xdr:row>
      <xdr:rowOff>152400</xdr:rowOff>
    </xdr:to>
    <xdr:cxnSp macro="">
      <xdr:nvCxnSpPr>
        <xdr:cNvPr id="398" name="直線コネクタ 397">
          <a:extLst>
            <a:ext uri="{FF2B5EF4-FFF2-40B4-BE49-F238E27FC236}">
              <a16:creationId xmlns:a16="http://schemas.microsoft.com/office/drawing/2014/main" id="{CFEE7C75-6ED3-462B-BE11-A501D6776FEE}"/>
            </a:ext>
          </a:extLst>
        </xdr:cNvPr>
        <xdr:cNvCxnSpPr/>
      </xdr:nvCxnSpPr>
      <xdr:spPr>
        <a:xfrm flipV="1">
          <a:off x="4634865" y="171069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469744" cy="259045"/>
    <xdr:sp macro="" textlink="">
      <xdr:nvSpPr>
        <xdr:cNvPr id="399" name="【市民会館】&#10;有形固定資産減価償却率最小値テキスト">
          <a:extLst>
            <a:ext uri="{FF2B5EF4-FFF2-40B4-BE49-F238E27FC236}">
              <a16:creationId xmlns:a16="http://schemas.microsoft.com/office/drawing/2014/main" id="{1C7C5639-1D90-430C-BB3E-51BFC6180049}"/>
            </a:ext>
          </a:extLst>
        </xdr:cNvPr>
        <xdr:cNvSpPr txBox="1"/>
      </xdr:nvSpPr>
      <xdr:spPr>
        <a:xfrm>
          <a:off x="4673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400" name="直線コネクタ 399">
          <a:extLst>
            <a:ext uri="{FF2B5EF4-FFF2-40B4-BE49-F238E27FC236}">
              <a16:creationId xmlns:a16="http://schemas.microsoft.com/office/drawing/2014/main" id="{1B828154-09F1-4F70-9FDF-1FB065B026E9}"/>
            </a:ext>
          </a:extLst>
        </xdr:cNvPr>
        <xdr:cNvCxnSpPr/>
      </xdr:nvCxnSpPr>
      <xdr:spPr>
        <a:xfrm>
          <a:off x="4546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80027</xdr:rowOff>
    </xdr:from>
    <xdr:ext cx="405111" cy="259045"/>
    <xdr:sp macro="" textlink="">
      <xdr:nvSpPr>
        <xdr:cNvPr id="401" name="【市民会館】&#10;有形固定資産減価償却率最大値テキスト">
          <a:extLst>
            <a:ext uri="{FF2B5EF4-FFF2-40B4-BE49-F238E27FC236}">
              <a16:creationId xmlns:a16="http://schemas.microsoft.com/office/drawing/2014/main" id="{72F8059A-97AB-4293-872B-3B2334E22F1A}"/>
            </a:ext>
          </a:extLst>
        </xdr:cNvPr>
        <xdr:cNvSpPr txBox="1"/>
      </xdr:nvSpPr>
      <xdr:spPr>
        <a:xfrm>
          <a:off x="4673600" y="1688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133350</xdr:rowOff>
    </xdr:from>
    <xdr:to>
      <xdr:col>24</xdr:col>
      <xdr:colOff>152400</xdr:colOff>
      <xdr:row>99</xdr:row>
      <xdr:rowOff>133350</xdr:rowOff>
    </xdr:to>
    <xdr:cxnSp macro="">
      <xdr:nvCxnSpPr>
        <xdr:cNvPr id="402" name="直線コネクタ 401">
          <a:extLst>
            <a:ext uri="{FF2B5EF4-FFF2-40B4-BE49-F238E27FC236}">
              <a16:creationId xmlns:a16="http://schemas.microsoft.com/office/drawing/2014/main" id="{4FFD0909-0255-4F2D-9E13-4E755506A3C6}"/>
            </a:ext>
          </a:extLst>
        </xdr:cNvPr>
        <xdr:cNvCxnSpPr/>
      </xdr:nvCxnSpPr>
      <xdr:spPr>
        <a:xfrm>
          <a:off x="4546600" y="1710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48277</xdr:rowOff>
    </xdr:from>
    <xdr:ext cx="405111" cy="259045"/>
    <xdr:sp macro="" textlink="">
      <xdr:nvSpPr>
        <xdr:cNvPr id="403" name="【市民会館】&#10;有形固定資産減価償却率平均値テキスト">
          <a:extLst>
            <a:ext uri="{FF2B5EF4-FFF2-40B4-BE49-F238E27FC236}">
              <a16:creationId xmlns:a16="http://schemas.microsoft.com/office/drawing/2014/main" id="{F41BCE1F-2ED2-444A-B436-B7EFE86CAB10}"/>
            </a:ext>
          </a:extLst>
        </xdr:cNvPr>
        <xdr:cNvSpPr txBox="1"/>
      </xdr:nvSpPr>
      <xdr:spPr>
        <a:xfrm>
          <a:off x="4673600" y="175361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25400</xdr:rowOff>
    </xdr:from>
    <xdr:to>
      <xdr:col>24</xdr:col>
      <xdr:colOff>114300</xdr:colOff>
      <xdr:row>103</xdr:row>
      <xdr:rowOff>127000</xdr:rowOff>
    </xdr:to>
    <xdr:sp macro="" textlink="">
      <xdr:nvSpPr>
        <xdr:cNvPr id="404" name="フローチャート: 判断 403">
          <a:extLst>
            <a:ext uri="{FF2B5EF4-FFF2-40B4-BE49-F238E27FC236}">
              <a16:creationId xmlns:a16="http://schemas.microsoft.com/office/drawing/2014/main" id="{AAA5F4E8-00AD-4725-9DD1-384A576C5151}"/>
            </a:ext>
          </a:extLst>
        </xdr:cNvPr>
        <xdr:cNvSpPr/>
      </xdr:nvSpPr>
      <xdr:spPr>
        <a:xfrm>
          <a:off x="4584700" y="1768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23495</xdr:rowOff>
    </xdr:from>
    <xdr:to>
      <xdr:col>20</xdr:col>
      <xdr:colOff>38100</xdr:colOff>
      <xdr:row>103</xdr:row>
      <xdr:rowOff>125095</xdr:rowOff>
    </xdr:to>
    <xdr:sp macro="" textlink="">
      <xdr:nvSpPr>
        <xdr:cNvPr id="405" name="フローチャート: 判断 404">
          <a:extLst>
            <a:ext uri="{FF2B5EF4-FFF2-40B4-BE49-F238E27FC236}">
              <a16:creationId xmlns:a16="http://schemas.microsoft.com/office/drawing/2014/main" id="{028BAF10-3FB0-4D22-808A-F4E231B90F72}"/>
            </a:ext>
          </a:extLst>
        </xdr:cNvPr>
        <xdr:cNvSpPr/>
      </xdr:nvSpPr>
      <xdr:spPr>
        <a:xfrm>
          <a:off x="3746500" y="17682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102</xdr:row>
      <xdr:rowOff>170180</xdr:rowOff>
    </xdr:from>
    <xdr:to>
      <xdr:col>15</xdr:col>
      <xdr:colOff>101600</xdr:colOff>
      <xdr:row>103</xdr:row>
      <xdr:rowOff>100330</xdr:rowOff>
    </xdr:to>
    <xdr:sp macro="" textlink="">
      <xdr:nvSpPr>
        <xdr:cNvPr id="406" name="フローチャート: 判断 405">
          <a:extLst>
            <a:ext uri="{FF2B5EF4-FFF2-40B4-BE49-F238E27FC236}">
              <a16:creationId xmlns:a16="http://schemas.microsoft.com/office/drawing/2014/main" id="{FE34314A-EDAA-43D7-8C35-C1D011C9B292}"/>
            </a:ext>
          </a:extLst>
        </xdr:cNvPr>
        <xdr:cNvSpPr/>
      </xdr:nvSpPr>
      <xdr:spPr>
        <a:xfrm>
          <a:off x="2857500" y="17658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52070</xdr:rowOff>
    </xdr:from>
    <xdr:to>
      <xdr:col>10</xdr:col>
      <xdr:colOff>165100</xdr:colOff>
      <xdr:row>103</xdr:row>
      <xdr:rowOff>153670</xdr:rowOff>
    </xdr:to>
    <xdr:sp macro="" textlink="">
      <xdr:nvSpPr>
        <xdr:cNvPr id="407" name="フローチャート: 判断 406">
          <a:extLst>
            <a:ext uri="{FF2B5EF4-FFF2-40B4-BE49-F238E27FC236}">
              <a16:creationId xmlns:a16="http://schemas.microsoft.com/office/drawing/2014/main" id="{1989398B-CC59-47CF-8699-B8CF2EA8E4CF}"/>
            </a:ext>
          </a:extLst>
        </xdr:cNvPr>
        <xdr:cNvSpPr/>
      </xdr:nvSpPr>
      <xdr:spPr>
        <a:xfrm>
          <a:off x="1968500" y="1771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8255</xdr:rowOff>
    </xdr:from>
    <xdr:to>
      <xdr:col>6</xdr:col>
      <xdr:colOff>38100</xdr:colOff>
      <xdr:row>103</xdr:row>
      <xdr:rowOff>109855</xdr:rowOff>
    </xdr:to>
    <xdr:sp macro="" textlink="">
      <xdr:nvSpPr>
        <xdr:cNvPr id="408" name="フローチャート: 判断 407">
          <a:extLst>
            <a:ext uri="{FF2B5EF4-FFF2-40B4-BE49-F238E27FC236}">
              <a16:creationId xmlns:a16="http://schemas.microsoft.com/office/drawing/2014/main" id="{DFA2C71A-5624-46BE-8D7C-52CEDD9C1DB5}"/>
            </a:ext>
          </a:extLst>
        </xdr:cNvPr>
        <xdr:cNvSpPr/>
      </xdr:nvSpPr>
      <xdr:spPr>
        <a:xfrm>
          <a:off x="1079500" y="1766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9" name="テキスト ボックス 408">
          <a:extLst>
            <a:ext uri="{FF2B5EF4-FFF2-40B4-BE49-F238E27FC236}">
              <a16:creationId xmlns:a16="http://schemas.microsoft.com/office/drawing/2014/main" id="{4C31268D-8539-4DB1-B594-5E79375924EE}"/>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0" name="テキスト ボックス 409">
          <a:extLst>
            <a:ext uri="{FF2B5EF4-FFF2-40B4-BE49-F238E27FC236}">
              <a16:creationId xmlns:a16="http://schemas.microsoft.com/office/drawing/2014/main" id="{D635AC2B-AE57-406C-9229-0D20C2938656}"/>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1" name="テキスト ボックス 410">
          <a:extLst>
            <a:ext uri="{FF2B5EF4-FFF2-40B4-BE49-F238E27FC236}">
              <a16:creationId xmlns:a16="http://schemas.microsoft.com/office/drawing/2014/main" id="{D4EF2F88-8E65-4BD0-8234-6A2AE33693D4}"/>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2" name="テキスト ボックス 411">
          <a:extLst>
            <a:ext uri="{FF2B5EF4-FFF2-40B4-BE49-F238E27FC236}">
              <a16:creationId xmlns:a16="http://schemas.microsoft.com/office/drawing/2014/main" id="{5140B652-385F-40E0-8052-9015A8BBF091}"/>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3" name="テキスト ボックス 412">
          <a:extLst>
            <a:ext uri="{FF2B5EF4-FFF2-40B4-BE49-F238E27FC236}">
              <a16:creationId xmlns:a16="http://schemas.microsoft.com/office/drawing/2014/main" id="{3A4CBA2D-6CF3-4F4C-B5F1-0DF36E3195D3}"/>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108</xdr:row>
      <xdr:rowOff>101600</xdr:rowOff>
    </xdr:from>
    <xdr:to>
      <xdr:col>24</xdr:col>
      <xdr:colOff>114300</xdr:colOff>
      <xdr:row>109</xdr:row>
      <xdr:rowOff>31750</xdr:rowOff>
    </xdr:to>
    <xdr:sp macro="" textlink="">
      <xdr:nvSpPr>
        <xdr:cNvPr id="414" name="楕円 413">
          <a:extLst>
            <a:ext uri="{FF2B5EF4-FFF2-40B4-BE49-F238E27FC236}">
              <a16:creationId xmlns:a16="http://schemas.microsoft.com/office/drawing/2014/main" id="{C2F88ECC-30D3-4ADE-A6BB-141CCEC83444}"/>
            </a:ext>
          </a:extLst>
        </xdr:cNvPr>
        <xdr:cNvSpPr/>
      </xdr:nvSpPr>
      <xdr:spPr>
        <a:xfrm>
          <a:off x="4584700" y="1861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108</xdr:row>
      <xdr:rowOff>16527</xdr:rowOff>
    </xdr:from>
    <xdr:ext cx="469744" cy="259045"/>
    <xdr:sp macro="" textlink="">
      <xdr:nvSpPr>
        <xdr:cNvPr id="415" name="【市民会館】&#10;有形固定資産減価償却率該当値テキスト">
          <a:extLst>
            <a:ext uri="{FF2B5EF4-FFF2-40B4-BE49-F238E27FC236}">
              <a16:creationId xmlns:a16="http://schemas.microsoft.com/office/drawing/2014/main" id="{6A00DE06-2C99-4EFC-BD84-4E47D61FF215}"/>
            </a:ext>
          </a:extLst>
        </xdr:cNvPr>
        <xdr:cNvSpPr txBox="1"/>
      </xdr:nvSpPr>
      <xdr:spPr>
        <a:xfrm>
          <a:off x="4673600" y="1853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108</xdr:row>
      <xdr:rowOff>101600</xdr:rowOff>
    </xdr:from>
    <xdr:to>
      <xdr:col>20</xdr:col>
      <xdr:colOff>38100</xdr:colOff>
      <xdr:row>109</xdr:row>
      <xdr:rowOff>31750</xdr:rowOff>
    </xdr:to>
    <xdr:sp macro="" textlink="">
      <xdr:nvSpPr>
        <xdr:cNvPr id="416" name="楕円 415">
          <a:extLst>
            <a:ext uri="{FF2B5EF4-FFF2-40B4-BE49-F238E27FC236}">
              <a16:creationId xmlns:a16="http://schemas.microsoft.com/office/drawing/2014/main" id="{66E9033E-C56D-4CC8-B90F-347786529E01}"/>
            </a:ext>
          </a:extLst>
        </xdr:cNvPr>
        <xdr:cNvSpPr/>
      </xdr:nvSpPr>
      <xdr:spPr>
        <a:xfrm>
          <a:off x="3746500" y="1861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108</xdr:row>
      <xdr:rowOff>152400</xdr:rowOff>
    </xdr:from>
    <xdr:to>
      <xdr:col>24</xdr:col>
      <xdr:colOff>63500</xdr:colOff>
      <xdr:row>108</xdr:row>
      <xdr:rowOff>152400</xdr:rowOff>
    </xdr:to>
    <xdr:cxnSp macro="">
      <xdr:nvCxnSpPr>
        <xdr:cNvPr id="417" name="直線コネクタ 416">
          <a:extLst>
            <a:ext uri="{FF2B5EF4-FFF2-40B4-BE49-F238E27FC236}">
              <a16:creationId xmlns:a16="http://schemas.microsoft.com/office/drawing/2014/main" id="{B337D632-9D11-4030-9F92-81ADEAA65FFA}"/>
            </a:ext>
          </a:extLst>
        </xdr:cNvPr>
        <xdr:cNvCxnSpPr/>
      </xdr:nvCxnSpPr>
      <xdr:spPr>
        <a:xfrm>
          <a:off x="3797300" y="1866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108</xdr:row>
      <xdr:rowOff>101600</xdr:rowOff>
    </xdr:from>
    <xdr:to>
      <xdr:col>15</xdr:col>
      <xdr:colOff>101600</xdr:colOff>
      <xdr:row>109</xdr:row>
      <xdr:rowOff>31750</xdr:rowOff>
    </xdr:to>
    <xdr:sp macro="" textlink="">
      <xdr:nvSpPr>
        <xdr:cNvPr id="418" name="楕円 417">
          <a:extLst>
            <a:ext uri="{FF2B5EF4-FFF2-40B4-BE49-F238E27FC236}">
              <a16:creationId xmlns:a16="http://schemas.microsoft.com/office/drawing/2014/main" id="{3DF17CA4-5824-4832-A6D3-7C139E28B49F}"/>
            </a:ext>
          </a:extLst>
        </xdr:cNvPr>
        <xdr:cNvSpPr/>
      </xdr:nvSpPr>
      <xdr:spPr>
        <a:xfrm>
          <a:off x="2857500" y="1861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108</xdr:row>
      <xdr:rowOff>152400</xdr:rowOff>
    </xdr:from>
    <xdr:to>
      <xdr:col>19</xdr:col>
      <xdr:colOff>177800</xdr:colOff>
      <xdr:row>108</xdr:row>
      <xdr:rowOff>152400</xdr:rowOff>
    </xdr:to>
    <xdr:cxnSp macro="">
      <xdr:nvCxnSpPr>
        <xdr:cNvPr id="419" name="直線コネクタ 418">
          <a:extLst>
            <a:ext uri="{FF2B5EF4-FFF2-40B4-BE49-F238E27FC236}">
              <a16:creationId xmlns:a16="http://schemas.microsoft.com/office/drawing/2014/main" id="{24743555-93E8-4352-8203-2185D1E92842}"/>
            </a:ext>
          </a:extLst>
        </xdr:cNvPr>
        <xdr:cNvCxnSpPr/>
      </xdr:nvCxnSpPr>
      <xdr:spPr>
        <a:xfrm>
          <a:off x="2908300" y="1866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108</xdr:row>
      <xdr:rowOff>101600</xdr:rowOff>
    </xdr:from>
    <xdr:to>
      <xdr:col>10</xdr:col>
      <xdr:colOff>165100</xdr:colOff>
      <xdr:row>109</xdr:row>
      <xdr:rowOff>31750</xdr:rowOff>
    </xdr:to>
    <xdr:sp macro="" textlink="">
      <xdr:nvSpPr>
        <xdr:cNvPr id="420" name="楕円 419">
          <a:extLst>
            <a:ext uri="{FF2B5EF4-FFF2-40B4-BE49-F238E27FC236}">
              <a16:creationId xmlns:a16="http://schemas.microsoft.com/office/drawing/2014/main" id="{74C5FDD2-7A11-40B6-B193-7375A59302B9}"/>
            </a:ext>
          </a:extLst>
        </xdr:cNvPr>
        <xdr:cNvSpPr/>
      </xdr:nvSpPr>
      <xdr:spPr>
        <a:xfrm>
          <a:off x="1968500" y="1861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108</xdr:row>
      <xdr:rowOff>152400</xdr:rowOff>
    </xdr:from>
    <xdr:to>
      <xdr:col>15</xdr:col>
      <xdr:colOff>50800</xdr:colOff>
      <xdr:row>108</xdr:row>
      <xdr:rowOff>152400</xdr:rowOff>
    </xdr:to>
    <xdr:cxnSp macro="">
      <xdr:nvCxnSpPr>
        <xdr:cNvPr id="421" name="直線コネクタ 420">
          <a:extLst>
            <a:ext uri="{FF2B5EF4-FFF2-40B4-BE49-F238E27FC236}">
              <a16:creationId xmlns:a16="http://schemas.microsoft.com/office/drawing/2014/main" id="{66F746A6-FD0B-4528-ADED-63183B3C7632}"/>
            </a:ext>
          </a:extLst>
        </xdr:cNvPr>
        <xdr:cNvCxnSpPr/>
      </xdr:nvCxnSpPr>
      <xdr:spPr>
        <a:xfrm>
          <a:off x="2019300" y="1866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108</xdr:row>
      <xdr:rowOff>101600</xdr:rowOff>
    </xdr:from>
    <xdr:to>
      <xdr:col>6</xdr:col>
      <xdr:colOff>38100</xdr:colOff>
      <xdr:row>109</xdr:row>
      <xdr:rowOff>31750</xdr:rowOff>
    </xdr:to>
    <xdr:sp macro="" textlink="">
      <xdr:nvSpPr>
        <xdr:cNvPr id="422" name="楕円 421">
          <a:extLst>
            <a:ext uri="{FF2B5EF4-FFF2-40B4-BE49-F238E27FC236}">
              <a16:creationId xmlns:a16="http://schemas.microsoft.com/office/drawing/2014/main" id="{48761422-200E-4076-9591-F51AE93E3FA8}"/>
            </a:ext>
          </a:extLst>
        </xdr:cNvPr>
        <xdr:cNvSpPr/>
      </xdr:nvSpPr>
      <xdr:spPr>
        <a:xfrm>
          <a:off x="1079500" y="1861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108</xdr:row>
      <xdr:rowOff>152400</xdr:rowOff>
    </xdr:from>
    <xdr:to>
      <xdr:col>10</xdr:col>
      <xdr:colOff>114300</xdr:colOff>
      <xdr:row>108</xdr:row>
      <xdr:rowOff>152400</xdr:rowOff>
    </xdr:to>
    <xdr:cxnSp macro="">
      <xdr:nvCxnSpPr>
        <xdr:cNvPr id="423" name="直線コネクタ 422">
          <a:extLst>
            <a:ext uri="{FF2B5EF4-FFF2-40B4-BE49-F238E27FC236}">
              <a16:creationId xmlns:a16="http://schemas.microsoft.com/office/drawing/2014/main" id="{92C8DAA2-92E9-4A0B-B042-9C62D748D378}"/>
            </a:ext>
          </a:extLst>
        </xdr:cNvPr>
        <xdr:cNvCxnSpPr/>
      </xdr:nvCxnSpPr>
      <xdr:spPr>
        <a:xfrm>
          <a:off x="1130300" y="1866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101</xdr:row>
      <xdr:rowOff>141622</xdr:rowOff>
    </xdr:from>
    <xdr:ext cx="405111" cy="259045"/>
    <xdr:sp macro="" textlink="">
      <xdr:nvSpPr>
        <xdr:cNvPr id="424" name="n_1aveValue【市民会館】&#10;有形固定資産減価償却率">
          <a:extLst>
            <a:ext uri="{FF2B5EF4-FFF2-40B4-BE49-F238E27FC236}">
              <a16:creationId xmlns:a16="http://schemas.microsoft.com/office/drawing/2014/main" id="{D274DFD0-815A-4F40-8DF2-F447147F70CA}"/>
            </a:ext>
          </a:extLst>
        </xdr:cNvPr>
        <xdr:cNvSpPr txBox="1"/>
      </xdr:nvSpPr>
      <xdr:spPr>
        <a:xfrm>
          <a:off x="3582044" y="17458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116857</xdr:rowOff>
    </xdr:from>
    <xdr:ext cx="405111" cy="259045"/>
    <xdr:sp macro="" textlink="">
      <xdr:nvSpPr>
        <xdr:cNvPr id="425" name="n_2aveValue【市民会館】&#10;有形固定資産減価償却率">
          <a:extLst>
            <a:ext uri="{FF2B5EF4-FFF2-40B4-BE49-F238E27FC236}">
              <a16:creationId xmlns:a16="http://schemas.microsoft.com/office/drawing/2014/main" id="{94A9F765-D7E5-4EE3-B770-79B258F4C45C}"/>
            </a:ext>
          </a:extLst>
        </xdr:cNvPr>
        <xdr:cNvSpPr txBox="1"/>
      </xdr:nvSpPr>
      <xdr:spPr>
        <a:xfrm>
          <a:off x="2705744" y="1743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170197</xdr:rowOff>
    </xdr:from>
    <xdr:ext cx="405111" cy="259045"/>
    <xdr:sp macro="" textlink="">
      <xdr:nvSpPr>
        <xdr:cNvPr id="426" name="n_3aveValue【市民会館】&#10;有形固定資産減価償却率">
          <a:extLst>
            <a:ext uri="{FF2B5EF4-FFF2-40B4-BE49-F238E27FC236}">
              <a16:creationId xmlns:a16="http://schemas.microsoft.com/office/drawing/2014/main" id="{A00B135D-19C0-48B3-98E5-05C6E8B62D0A}"/>
            </a:ext>
          </a:extLst>
        </xdr:cNvPr>
        <xdr:cNvSpPr txBox="1"/>
      </xdr:nvSpPr>
      <xdr:spPr>
        <a:xfrm>
          <a:off x="1816744" y="1748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126382</xdr:rowOff>
    </xdr:from>
    <xdr:ext cx="405111" cy="259045"/>
    <xdr:sp macro="" textlink="">
      <xdr:nvSpPr>
        <xdr:cNvPr id="427" name="n_4aveValue【市民会館】&#10;有形固定資産減価償却率">
          <a:extLst>
            <a:ext uri="{FF2B5EF4-FFF2-40B4-BE49-F238E27FC236}">
              <a16:creationId xmlns:a16="http://schemas.microsoft.com/office/drawing/2014/main" id="{79DA7F3C-2718-4545-9E33-10204B245777}"/>
            </a:ext>
          </a:extLst>
        </xdr:cNvPr>
        <xdr:cNvSpPr txBox="1"/>
      </xdr:nvSpPr>
      <xdr:spPr>
        <a:xfrm>
          <a:off x="927744" y="1744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120727</xdr:colOff>
      <xdr:row>109</xdr:row>
      <xdr:rowOff>22877</xdr:rowOff>
    </xdr:from>
    <xdr:ext cx="469744" cy="259045"/>
    <xdr:sp macro="" textlink="">
      <xdr:nvSpPr>
        <xdr:cNvPr id="428" name="n_1mainValue【市民会館】&#10;有形固定資産減価償却率">
          <a:extLst>
            <a:ext uri="{FF2B5EF4-FFF2-40B4-BE49-F238E27FC236}">
              <a16:creationId xmlns:a16="http://schemas.microsoft.com/office/drawing/2014/main" id="{33B3BAF0-0882-4FCA-8327-F0E2415C0A13}"/>
            </a:ext>
          </a:extLst>
        </xdr:cNvPr>
        <xdr:cNvSpPr txBox="1"/>
      </xdr:nvSpPr>
      <xdr:spPr>
        <a:xfrm>
          <a:off x="3549727" y="1871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6427</xdr:colOff>
      <xdr:row>109</xdr:row>
      <xdr:rowOff>22877</xdr:rowOff>
    </xdr:from>
    <xdr:ext cx="469744" cy="259045"/>
    <xdr:sp macro="" textlink="">
      <xdr:nvSpPr>
        <xdr:cNvPr id="429" name="n_2mainValue【市民会館】&#10;有形固定資産減価償却率">
          <a:extLst>
            <a:ext uri="{FF2B5EF4-FFF2-40B4-BE49-F238E27FC236}">
              <a16:creationId xmlns:a16="http://schemas.microsoft.com/office/drawing/2014/main" id="{08A6A2DE-474C-48CA-889C-981FCC9116C9}"/>
            </a:ext>
          </a:extLst>
        </xdr:cNvPr>
        <xdr:cNvSpPr txBox="1"/>
      </xdr:nvSpPr>
      <xdr:spPr>
        <a:xfrm>
          <a:off x="2673427" y="1871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69927</xdr:colOff>
      <xdr:row>109</xdr:row>
      <xdr:rowOff>22877</xdr:rowOff>
    </xdr:from>
    <xdr:ext cx="469744" cy="259045"/>
    <xdr:sp macro="" textlink="">
      <xdr:nvSpPr>
        <xdr:cNvPr id="430" name="n_3mainValue【市民会館】&#10;有形固定資産減価償却率">
          <a:extLst>
            <a:ext uri="{FF2B5EF4-FFF2-40B4-BE49-F238E27FC236}">
              <a16:creationId xmlns:a16="http://schemas.microsoft.com/office/drawing/2014/main" id="{9757EBFF-A3BC-4E2F-8F02-B927153DB099}"/>
            </a:ext>
          </a:extLst>
        </xdr:cNvPr>
        <xdr:cNvSpPr txBox="1"/>
      </xdr:nvSpPr>
      <xdr:spPr>
        <a:xfrm>
          <a:off x="1784427" y="1871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133427</xdr:colOff>
      <xdr:row>109</xdr:row>
      <xdr:rowOff>22877</xdr:rowOff>
    </xdr:from>
    <xdr:ext cx="469744" cy="259045"/>
    <xdr:sp macro="" textlink="">
      <xdr:nvSpPr>
        <xdr:cNvPr id="431" name="n_4mainValue【市民会館】&#10;有形固定資産減価償却率">
          <a:extLst>
            <a:ext uri="{FF2B5EF4-FFF2-40B4-BE49-F238E27FC236}">
              <a16:creationId xmlns:a16="http://schemas.microsoft.com/office/drawing/2014/main" id="{EBA9B684-560F-4F0E-BB25-D967C823886A}"/>
            </a:ext>
          </a:extLst>
        </xdr:cNvPr>
        <xdr:cNvSpPr txBox="1"/>
      </xdr:nvSpPr>
      <xdr:spPr>
        <a:xfrm>
          <a:off x="895427" y="1871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2" name="正方形/長方形 431">
          <a:extLst>
            <a:ext uri="{FF2B5EF4-FFF2-40B4-BE49-F238E27FC236}">
              <a16:creationId xmlns:a16="http://schemas.microsoft.com/office/drawing/2014/main" id="{BFD48FF8-1EB2-487C-B63F-C65895A1A744}"/>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3" name="正方形/長方形 432">
          <a:extLst>
            <a:ext uri="{FF2B5EF4-FFF2-40B4-BE49-F238E27FC236}">
              <a16:creationId xmlns:a16="http://schemas.microsoft.com/office/drawing/2014/main" id="{3F74D6D3-DFDC-40EE-961F-C7A32FEE477D}"/>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4" name="正方形/長方形 433">
          <a:extLst>
            <a:ext uri="{FF2B5EF4-FFF2-40B4-BE49-F238E27FC236}">
              <a16:creationId xmlns:a16="http://schemas.microsoft.com/office/drawing/2014/main" id="{B9B54C41-7D82-4037-B65A-982CF4B5046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5" name="正方形/長方形 434">
          <a:extLst>
            <a:ext uri="{FF2B5EF4-FFF2-40B4-BE49-F238E27FC236}">
              <a16:creationId xmlns:a16="http://schemas.microsoft.com/office/drawing/2014/main" id="{FD37272B-3967-4095-A04A-A6FA61D90E51}"/>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6" name="正方形/長方形 435">
          <a:extLst>
            <a:ext uri="{FF2B5EF4-FFF2-40B4-BE49-F238E27FC236}">
              <a16:creationId xmlns:a16="http://schemas.microsoft.com/office/drawing/2014/main" id="{12B8AA26-838E-45FB-BD70-DED1CE8CE046}"/>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7" name="正方形/長方形 436">
          <a:extLst>
            <a:ext uri="{FF2B5EF4-FFF2-40B4-BE49-F238E27FC236}">
              <a16:creationId xmlns:a16="http://schemas.microsoft.com/office/drawing/2014/main" id="{84A27480-4CA2-4F6C-A86A-AE117B3EB9A5}"/>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8" name="正方形/長方形 437">
          <a:extLst>
            <a:ext uri="{FF2B5EF4-FFF2-40B4-BE49-F238E27FC236}">
              <a16:creationId xmlns:a16="http://schemas.microsoft.com/office/drawing/2014/main" id="{6406468D-9F46-400A-BD51-3A831556718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9" name="正方形/長方形 438">
          <a:extLst>
            <a:ext uri="{FF2B5EF4-FFF2-40B4-BE49-F238E27FC236}">
              <a16:creationId xmlns:a16="http://schemas.microsoft.com/office/drawing/2014/main" id="{22CBF51D-2FA2-4527-A3DC-EDCD3174686C}"/>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0" name="テキスト ボックス 439">
          <a:extLst>
            <a:ext uri="{FF2B5EF4-FFF2-40B4-BE49-F238E27FC236}">
              <a16:creationId xmlns:a16="http://schemas.microsoft.com/office/drawing/2014/main" id="{97677D13-BBF2-4B33-A9EF-35D6A8CEE30B}"/>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1" name="直線コネクタ 440">
          <a:extLst>
            <a:ext uri="{FF2B5EF4-FFF2-40B4-BE49-F238E27FC236}">
              <a16:creationId xmlns:a16="http://schemas.microsoft.com/office/drawing/2014/main" id="{C58C39F5-4CFB-4C15-A90E-A19C64B4AE68}"/>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442" name="直線コネクタ 441">
          <a:extLst>
            <a:ext uri="{FF2B5EF4-FFF2-40B4-BE49-F238E27FC236}">
              <a16:creationId xmlns:a16="http://schemas.microsoft.com/office/drawing/2014/main" id="{BE9452CA-85B6-4E71-97D3-54F575E77709}"/>
            </a:ext>
          </a:extLst>
        </xdr:cNvPr>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162577</xdr:rowOff>
    </xdr:from>
    <xdr:ext cx="467179" cy="259045"/>
    <xdr:sp macro="" textlink="">
      <xdr:nvSpPr>
        <xdr:cNvPr id="443" name="テキスト ボックス 442">
          <a:extLst>
            <a:ext uri="{FF2B5EF4-FFF2-40B4-BE49-F238E27FC236}">
              <a16:creationId xmlns:a16="http://schemas.microsoft.com/office/drawing/2014/main" id="{0F01B92D-E3A1-455E-9E7F-8FD39E43E740}"/>
            </a:ext>
          </a:extLst>
        </xdr:cNvPr>
        <xdr:cNvSpPr txBox="1"/>
      </xdr:nvSpPr>
      <xdr:spPr>
        <a:xfrm>
          <a:off x="6136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44" name="直線コネクタ 443">
          <a:extLst>
            <a:ext uri="{FF2B5EF4-FFF2-40B4-BE49-F238E27FC236}">
              <a16:creationId xmlns:a16="http://schemas.microsoft.com/office/drawing/2014/main" id="{0B535100-F423-4793-A519-585A13C046B9}"/>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45" name="テキスト ボックス 444">
          <a:extLst>
            <a:ext uri="{FF2B5EF4-FFF2-40B4-BE49-F238E27FC236}">
              <a16:creationId xmlns:a16="http://schemas.microsoft.com/office/drawing/2014/main" id="{BDBF75BD-7838-4393-9CD5-743E7845162B}"/>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446" name="直線コネクタ 445">
          <a:extLst>
            <a:ext uri="{FF2B5EF4-FFF2-40B4-BE49-F238E27FC236}">
              <a16:creationId xmlns:a16="http://schemas.microsoft.com/office/drawing/2014/main" id="{74B3FC3B-D5B1-4CA3-ABDF-6EF3C963FCF4}"/>
            </a:ext>
          </a:extLst>
        </xdr:cNvPr>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48277</xdr:rowOff>
    </xdr:from>
    <xdr:ext cx="467179" cy="259045"/>
    <xdr:sp macro="" textlink="">
      <xdr:nvSpPr>
        <xdr:cNvPr id="447" name="テキスト ボックス 446">
          <a:extLst>
            <a:ext uri="{FF2B5EF4-FFF2-40B4-BE49-F238E27FC236}">
              <a16:creationId xmlns:a16="http://schemas.microsoft.com/office/drawing/2014/main" id="{66B96DFC-D1A0-4F29-A74A-B4916BC9857B}"/>
            </a:ext>
          </a:extLst>
        </xdr:cNvPr>
        <xdr:cNvSpPr txBox="1"/>
      </xdr:nvSpPr>
      <xdr:spPr>
        <a:xfrm>
          <a:off x="6136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48" name="直線コネクタ 447">
          <a:extLst>
            <a:ext uri="{FF2B5EF4-FFF2-40B4-BE49-F238E27FC236}">
              <a16:creationId xmlns:a16="http://schemas.microsoft.com/office/drawing/2014/main" id="{CDCFC678-0409-460B-BCA1-E06EBEC0AF23}"/>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49" name="テキスト ボックス 448">
          <a:extLst>
            <a:ext uri="{FF2B5EF4-FFF2-40B4-BE49-F238E27FC236}">
              <a16:creationId xmlns:a16="http://schemas.microsoft.com/office/drawing/2014/main" id="{41813E79-FD50-4463-8C6C-21E12B443C3D}"/>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0" name="【市民会館】&#10;一人当たり面積グラフ枠">
          <a:extLst>
            <a:ext uri="{FF2B5EF4-FFF2-40B4-BE49-F238E27FC236}">
              <a16:creationId xmlns:a16="http://schemas.microsoft.com/office/drawing/2014/main" id="{68AFD456-D11C-4E2B-A476-165EADE75B1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116205</xdr:rowOff>
    </xdr:from>
    <xdr:to>
      <xdr:col>54</xdr:col>
      <xdr:colOff>189865</xdr:colOff>
      <xdr:row>107</xdr:row>
      <xdr:rowOff>104775</xdr:rowOff>
    </xdr:to>
    <xdr:cxnSp macro="">
      <xdr:nvCxnSpPr>
        <xdr:cNvPr id="451" name="直線コネクタ 450">
          <a:extLst>
            <a:ext uri="{FF2B5EF4-FFF2-40B4-BE49-F238E27FC236}">
              <a16:creationId xmlns:a16="http://schemas.microsoft.com/office/drawing/2014/main" id="{41AA5C21-B283-451A-8465-9D924383040A}"/>
            </a:ext>
          </a:extLst>
        </xdr:cNvPr>
        <xdr:cNvCxnSpPr/>
      </xdr:nvCxnSpPr>
      <xdr:spPr>
        <a:xfrm flipV="1">
          <a:off x="10476865" y="17261205"/>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108602</xdr:rowOff>
    </xdr:from>
    <xdr:ext cx="469744" cy="259045"/>
    <xdr:sp macro="" textlink="">
      <xdr:nvSpPr>
        <xdr:cNvPr id="452" name="【市民会館】&#10;一人当たり面積最小値テキスト">
          <a:extLst>
            <a:ext uri="{FF2B5EF4-FFF2-40B4-BE49-F238E27FC236}">
              <a16:creationId xmlns:a16="http://schemas.microsoft.com/office/drawing/2014/main" id="{16FC50E3-1F95-436F-A99D-D76D5513C14E}"/>
            </a:ext>
          </a:extLst>
        </xdr:cNvPr>
        <xdr:cNvSpPr txBox="1"/>
      </xdr:nvSpPr>
      <xdr:spPr>
        <a:xfrm>
          <a:off x="10515600" y="18453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104775</xdr:rowOff>
    </xdr:from>
    <xdr:to>
      <xdr:col>55</xdr:col>
      <xdr:colOff>88900</xdr:colOff>
      <xdr:row>107</xdr:row>
      <xdr:rowOff>104775</xdr:rowOff>
    </xdr:to>
    <xdr:cxnSp macro="">
      <xdr:nvCxnSpPr>
        <xdr:cNvPr id="453" name="直線コネクタ 452">
          <a:extLst>
            <a:ext uri="{FF2B5EF4-FFF2-40B4-BE49-F238E27FC236}">
              <a16:creationId xmlns:a16="http://schemas.microsoft.com/office/drawing/2014/main" id="{FA5FC20C-B0EE-4456-A131-03A64C0E1757}"/>
            </a:ext>
          </a:extLst>
        </xdr:cNvPr>
        <xdr:cNvCxnSpPr/>
      </xdr:nvCxnSpPr>
      <xdr:spPr>
        <a:xfrm>
          <a:off x="10388600" y="18449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62882</xdr:rowOff>
    </xdr:from>
    <xdr:ext cx="469744" cy="259045"/>
    <xdr:sp macro="" textlink="">
      <xdr:nvSpPr>
        <xdr:cNvPr id="454" name="【市民会館】&#10;一人当たり面積最大値テキスト">
          <a:extLst>
            <a:ext uri="{FF2B5EF4-FFF2-40B4-BE49-F238E27FC236}">
              <a16:creationId xmlns:a16="http://schemas.microsoft.com/office/drawing/2014/main" id="{6FEE6C86-53B5-4137-BC0D-46ED5CBD795A}"/>
            </a:ext>
          </a:extLst>
        </xdr:cNvPr>
        <xdr:cNvSpPr txBox="1"/>
      </xdr:nvSpPr>
      <xdr:spPr>
        <a:xfrm>
          <a:off x="10515600" y="17036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116205</xdr:rowOff>
    </xdr:from>
    <xdr:to>
      <xdr:col>55</xdr:col>
      <xdr:colOff>88900</xdr:colOff>
      <xdr:row>100</xdr:row>
      <xdr:rowOff>116205</xdr:rowOff>
    </xdr:to>
    <xdr:cxnSp macro="">
      <xdr:nvCxnSpPr>
        <xdr:cNvPr id="455" name="直線コネクタ 454">
          <a:extLst>
            <a:ext uri="{FF2B5EF4-FFF2-40B4-BE49-F238E27FC236}">
              <a16:creationId xmlns:a16="http://schemas.microsoft.com/office/drawing/2014/main" id="{B4AC5442-EAFA-460B-89C5-7AB650371887}"/>
            </a:ext>
          </a:extLst>
        </xdr:cNvPr>
        <xdr:cNvCxnSpPr/>
      </xdr:nvCxnSpPr>
      <xdr:spPr>
        <a:xfrm>
          <a:off x="10388600" y="17261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13988</xdr:rowOff>
    </xdr:from>
    <xdr:ext cx="469744" cy="259045"/>
    <xdr:sp macro="" textlink="">
      <xdr:nvSpPr>
        <xdr:cNvPr id="456" name="【市民会館】&#10;一人当たり面積平均値テキスト">
          <a:extLst>
            <a:ext uri="{FF2B5EF4-FFF2-40B4-BE49-F238E27FC236}">
              <a16:creationId xmlns:a16="http://schemas.microsoft.com/office/drawing/2014/main" id="{F8EE5856-A5E5-4D9E-AF2E-D71F965AA7CE}"/>
            </a:ext>
          </a:extLst>
        </xdr:cNvPr>
        <xdr:cNvSpPr txBox="1"/>
      </xdr:nvSpPr>
      <xdr:spPr>
        <a:xfrm>
          <a:off x="10515600" y="178447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162561</xdr:rowOff>
    </xdr:from>
    <xdr:to>
      <xdr:col>55</xdr:col>
      <xdr:colOff>50800</xdr:colOff>
      <xdr:row>105</xdr:row>
      <xdr:rowOff>92711</xdr:rowOff>
    </xdr:to>
    <xdr:sp macro="" textlink="">
      <xdr:nvSpPr>
        <xdr:cNvPr id="457" name="フローチャート: 判断 456">
          <a:extLst>
            <a:ext uri="{FF2B5EF4-FFF2-40B4-BE49-F238E27FC236}">
              <a16:creationId xmlns:a16="http://schemas.microsoft.com/office/drawing/2014/main" id="{B34C834E-DE77-4692-AC3B-1A7958079164}"/>
            </a:ext>
          </a:extLst>
        </xdr:cNvPr>
        <xdr:cNvSpPr/>
      </xdr:nvSpPr>
      <xdr:spPr>
        <a:xfrm>
          <a:off x="10426700" y="1799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13970</xdr:rowOff>
    </xdr:from>
    <xdr:to>
      <xdr:col>50</xdr:col>
      <xdr:colOff>165100</xdr:colOff>
      <xdr:row>105</xdr:row>
      <xdr:rowOff>115570</xdr:rowOff>
    </xdr:to>
    <xdr:sp macro="" textlink="">
      <xdr:nvSpPr>
        <xdr:cNvPr id="458" name="フローチャート: 判断 457">
          <a:extLst>
            <a:ext uri="{FF2B5EF4-FFF2-40B4-BE49-F238E27FC236}">
              <a16:creationId xmlns:a16="http://schemas.microsoft.com/office/drawing/2014/main" id="{C18EE0DA-4BD9-4A7F-A630-024E758CA5CC}"/>
            </a:ext>
          </a:extLst>
        </xdr:cNvPr>
        <xdr:cNvSpPr/>
      </xdr:nvSpPr>
      <xdr:spPr>
        <a:xfrm>
          <a:off x="9588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13970</xdr:rowOff>
    </xdr:from>
    <xdr:to>
      <xdr:col>46</xdr:col>
      <xdr:colOff>38100</xdr:colOff>
      <xdr:row>105</xdr:row>
      <xdr:rowOff>115570</xdr:rowOff>
    </xdr:to>
    <xdr:sp macro="" textlink="">
      <xdr:nvSpPr>
        <xdr:cNvPr id="459" name="フローチャート: 判断 458">
          <a:extLst>
            <a:ext uri="{FF2B5EF4-FFF2-40B4-BE49-F238E27FC236}">
              <a16:creationId xmlns:a16="http://schemas.microsoft.com/office/drawing/2014/main" id="{6198305E-1664-40B6-8A98-81768CA338FE}"/>
            </a:ext>
          </a:extLst>
        </xdr:cNvPr>
        <xdr:cNvSpPr/>
      </xdr:nvSpPr>
      <xdr:spPr>
        <a:xfrm>
          <a:off x="8699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19686</xdr:rowOff>
    </xdr:from>
    <xdr:to>
      <xdr:col>41</xdr:col>
      <xdr:colOff>101600</xdr:colOff>
      <xdr:row>105</xdr:row>
      <xdr:rowOff>121286</xdr:rowOff>
    </xdr:to>
    <xdr:sp macro="" textlink="">
      <xdr:nvSpPr>
        <xdr:cNvPr id="460" name="フローチャート: 判断 459">
          <a:extLst>
            <a:ext uri="{FF2B5EF4-FFF2-40B4-BE49-F238E27FC236}">
              <a16:creationId xmlns:a16="http://schemas.microsoft.com/office/drawing/2014/main" id="{75A26CE4-99D0-41DC-AE86-EEEECAC0EDC2}"/>
            </a:ext>
          </a:extLst>
        </xdr:cNvPr>
        <xdr:cNvSpPr/>
      </xdr:nvSpPr>
      <xdr:spPr>
        <a:xfrm>
          <a:off x="7810500" y="18021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8255</xdr:rowOff>
    </xdr:from>
    <xdr:to>
      <xdr:col>36</xdr:col>
      <xdr:colOff>165100</xdr:colOff>
      <xdr:row>105</xdr:row>
      <xdr:rowOff>109855</xdr:rowOff>
    </xdr:to>
    <xdr:sp macro="" textlink="">
      <xdr:nvSpPr>
        <xdr:cNvPr id="461" name="フローチャート: 判断 460">
          <a:extLst>
            <a:ext uri="{FF2B5EF4-FFF2-40B4-BE49-F238E27FC236}">
              <a16:creationId xmlns:a16="http://schemas.microsoft.com/office/drawing/2014/main" id="{AC2182B6-3D5D-4CB2-AB22-209D9498D8B1}"/>
            </a:ext>
          </a:extLst>
        </xdr:cNvPr>
        <xdr:cNvSpPr/>
      </xdr:nvSpPr>
      <xdr:spPr>
        <a:xfrm>
          <a:off x="6921500" y="1801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2" name="テキスト ボックス 461">
          <a:extLst>
            <a:ext uri="{FF2B5EF4-FFF2-40B4-BE49-F238E27FC236}">
              <a16:creationId xmlns:a16="http://schemas.microsoft.com/office/drawing/2014/main" id="{383D6125-F1D5-4976-9D18-04B5868870A5}"/>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3" name="テキスト ボックス 462">
          <a:extLst>
            <a:ext uri="{FF2B5EF4-FFF2-40B4-BE49-F238E27FC236}">
              <a16:creationId xmlns:a16="http://schemas.microsoft.com/office/drawing/2014/main" id="{11CBF7B6-5CCE-49C5-B866-C2950C436935}"/>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4" name="テキスト ボックス 463">
          <a:extLst>
            <a:ext uri="{FF2B5EF4-FFF2-40B4-BE49-F238E27FC236}">
              <a16:creationId xmlns:a16="http://schemas.microsoft.com/office/drawing/2014/main" id="{72760A42-854C-40E4-8FC2-0E955AC741E3}"/>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5" name="テキスト ボックス 464">
          <a:extLst>
            <a:ext uri="{FF2B5EF4-FFF2-40B4-BE49-F238E27FC236}">
              <a16:creationId xmlns:a16="http://schemas.microsoft.com/office/drawing/2014/main" id="{A80D19FC-45EA-4545-9C7E-4A21085422C6}"/>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6" name="テキスト ボックス 465">
          <a:extLst>
            <a:ext uri="{FF2B5EF4-FFF2-40B4-BE49-F238E27FC236}">
              <a16:creationId xmlns:a16="http://schemas.microsoft.com/office/drawing/2014/main" id="{27726C7F-2F34-4038-A1C1-2C50665EB06F}"/>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122555</xdr:rowOff>
    </xdr:from>
    <xdr:to>
      <xdr:col>55</xdr:col>
      <xdr:colOff>50800</xdr:colOff>
      <xdr:row>107</xdr:row>
      <xdr:rowOff>52705</xdr:rowOff>
    </xdr:to>
    <xdr:sp macro="" textlink="">
      <xdr:nvSpPr>
        <xdr:cNvPr id="467" name="楕円 466">
          <a:extLst>
            <a:ext uri="{FF2B5EF4-FFF2-40B4-BE49-F238E27FC236}">
              <a16:creationId xmlns:a16="http://schemas.microsoft.com/office/drawing/2014/main" id="{BF053986-9768-432E-B419-6D1C243E4076}"/>
            </a:ext>
          </a:extLst>
        </xdr:cNvPr>
        <xdr:cNvSpPr/>
      </xdr:nvSpPr>
      <xdr:spPr>
        <a:xfrm>
          <a:off x="10426700" y="1829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37482</xdr:rowOff>
    </xdr:from>
    <xdr:ext cx="469744" cy="259045"/>
    <xdr:sp macro="" textlink="">
      <xdr:nvSpPr>
        <xdr:cNvPr id="468" name="【市民会館】&#10;一人当たり面積該当値テキスト">
          <a:extLst>
            <a:ext uri="{FF2B5EF4-FFF2-40B4-BE49-F238E27FC236}">
              <a16:creationId xmlns:a16="http://schemas.microsoft.com/office/drawing/2014/main" id="{7A220B5D-F237-42DE-9E98-426C42E999D4}"/>
            </a:ext>
          </a:extLst>
        </xdr:cNvPr>
        <xdr:cNvSpPr txBox="1"/>
      </xdr:nvSpPr>
      <xdr:spPr>
        <a:xfrm>
          <a:off x="10515600" y="18211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122555</xdr:rowOff>
    </xdr:from>
    <xdr:to>
      <xdr:col>50</xdr:col>
      <xdr:colOff>165100</xdr:colOff>
      <xdr:row>107</xdr:row>
      <xdr:rowOff>52705</xdr:rowOff>
    </xdr:to>
    <xdr:sp macro="" textlink="">
      <xdr:nvSpPr>
        <xdr:cNvPr id="469" name="楕円 468">
          <a:extLst>
            <a:ext uri="{FF2B5EF4-FFF2-40B4-BE49-F238E27FC236}">
              <a16:creationId xmlns:a16="http://schemas.microsoft.com/office/drawing/2014/main" id="{E9B139EC-6308-4EEE-BF8C-5296ED300B07}"/>
            </a:ext>
          </a:extLst>
        </xdr:cNvPr>
        <xdr:cNvSpPr/>
      </xdr:nvSpPr>
      <xdr:spPr>
        <a:xfrm>
          <a:off x="9588500" y="1829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1905</xdr:rowOff>
    </xdr:from>
    <xdr:to>
      <xdr:col>55</xdr:col>
      <xdr:colOff>0</xdr:colOff>
      <xdr:row>107</xdr:row>
      <xdr:rowOff>1905</xdr:rowOff>
    </xdr:to>
    <xdr:cxnSp macro="">
      <xdr:nvCxnSpPr>
        <xdr:cNvPr id="470" name="直線コネクタ 469">
          <a:extLst>
            <a:ext uri="{FF2B5EF4-FFF2-40B4-BE49-F238E27FC236}">
              <a16:creationId xmlns:a16="http://schemas.microsoft.com/office/drawing/2014/main" id="{624E46EF-2C3C-4745-89F0-A8C521C604A6}"/>
            </a:ext>
          </a:extLst>
        </xdr:cNvPr>
        <xdr:cNvCxnSpPr/>
      </xdr:nvCxnSpPr>
      <xdr:spPr>
        <a:xfrm>
          <a:off x="9639300" y="1834705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122555</xdr:rowOff>
    </xdr:from>
    <xdr:to>
      <xdr:col>46</xdr:col>
      <xdr:colOff>38100</xdr:colOff>
      <xdr:row>107</xdr:row>
      <xdr:rowOff>52705</xdr:rowOff>
    </xdr:to>
    <xdr:sp macro="" textlink="">
      <xdr:nvSpPr>
        <xdr:cNvPr id="471" name="楕円 470">
          <a:extLst>
            <a:ext uri="{FF2B5EF4-FFF2-40B4-BE49-F238E27FC236}">
              <a16:creationId xmlns:a16="http://schemas.microsoft.com/office/drawing/2014/main" id="{FC634580-BAC2-4CF5-8FCF-49C9D0C8AA5D}"/>
            </a:ext>
          </a:extLst>
        </xdr:cNvPr>
        <xdr:cNvSpPr/>
      </xdr:nvSpPr>
      <xdr:spPr>
        <a:xfrm>
          <a:off x="8699500" y="1829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1905</xdr:rowOff>
    </xdr:from>
    <xdr:to>
      <xdr:col>50</xdr:col>
      <xdr:colOff>114300</xdr:colOff>
      <xdr:row>107</xdr:row>
      <xdr:rowOff>1905</xdr:rowOff>
    </xdr:to>
    <xdr:cxnSp macro="">
      <xdr:nvCxnSpPr>
        <xdr:cNvPr id="472" name="直線コネクタ 471">
          <a:extLst>
            <a:ext uri="{FF2B5EF4-FFF2-40B4-BE49-F238E27FC236}">
              <a16:creationId xmlns:a16="http://schemas.microsoft.com/office/drawing/2014/main" id="{F677EAC3-7F86-4EAE-98DE-D34C6B61784A}"/>
            </a:ext>
          </a:extLst>
        </xdr:cNvPr>
        <xdr:cNvCxnSpPr/>
      </xdr:nvCxnSpPr>
      <xdr:spPr>
        <a:xfrm>
          <a:off x="8750300" y="1834705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122555</xdr:rowOff>
    </xdr:from>
    <xdr:to>
      <xdr:col>41</xdr:col>
      <xdr:colOff>101600</xdr:colOff>
      <xdr:row>107</xdr:row>
      <xdr:rowOff>52705</xdr:rowOff>
    </xdr:to>
    <xdr:sp macro="" textlink="">
      <xdr:nvSpPr>
        <xdr:cNvPr id="473" name="楕円 472">
          <a:extLst>
            <a:ext uri="{FF2B5EF4-FFF2-40B4-BE49-F238E27FC236}">
              <a16:creationId xmlns:a16="http://schemas.microsoft.com/office/drawing/2014/main" id="{92EF21E8-7A07-424B-82A8-85E450004F35}"/>
            </a:ext>
          </a:extLst>
        </xdr:cNvPr>
        <xdr:cNvSpPr/>
      </xdr:nvSpPr>
      <xdr:spPr>
        <a:xfrm>
          <a:off x="7810500" y="1829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1905</xdr:rowOff>
    </xdr:from>
    <xdr:to>
      <xdr:col>45</xdr:col>
      <xdr:colOff>177800</xdr:colOff>
      <xdr:row>107</xdr:row>
      <xdr:rowOff>1905</xdr:rowOff>
    </xdr:to>
    <xdr:cxnSp macro="">
      <xdr:nvCxnSpPr>
        <xdr:cNvPr id="474" name="直線コネクタ 473">
          <a:extLst>
            <a:ext uri="{FF2B5EF4-FFF2-40B4-BE49-F238E27FC236}">
              <a16:creationId xmlns:a16="http://schemas.microsoft.com/office/drawing/2014/main" id="{0711E60F-EEC6-4E81-8400-B09A81FB709E}"/>
            </a:ext>
          </a:extLst>
        </xdr:cNvPr>
        <xdr:cNvCxnSpPr/>
      </xdr:nvCxnSpPr>
      <xdr:spPr>
        <a:xfrm>
          <a:off x="7861300" y="1834705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122555</xdr:rowOff>
    </xdr:from>
    <xdr:to>
      <xdr:col>36</xdr:col>
      <xdr:colOff>165100</xdr:colOff>
      <xdr:row>107</xdr:row>
      <xdr:rowOff>52705</xdr:rowOff>
    </xdr:to>
    <xdr:sp macro="" textlink="">
      <xdr:nvSpPr>
        <xdr:cNvPr id="475" name="楕円 474">
          <a:extLst>
            <a:ext uri="{FF2B5EF4-FFF2-40B4-BE49-F238E27FC236}">
              <a16:creationId xmlns:a16="http://schemas.microsoft.com/office/drawing/2014/main" id="{6C723074-BF0B-434D-9B77-E7127F27A02E}"/>
            </a:ext>
          </a:extLst>
        </xdr:cNvPr>
        <xdr:cNvSpPr/>
      </xdr:nvSpPr>
      <xdr:spPr>
        <a:xfrm>
          <a:off x="6921500" y="1829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1905</xdr:rowOff>
    </xdr:from>
    <xdr:to>
      <xdr:col>41</xdr:col>
      <xdr:colOff>50800</xdr:colOff>
      <xdr:row>107</xdr:row>
      <xdr:rowOff>1905</xdr:rowOff>
    </xdr:to>
    <xdr:cxnSp macro="">
      <xdr:nvCxnSpPr>
        <xdr:cNvPr id="476" name="直線コネクタ 475">
          <a:extLst>
            <a:ext uri="{FF2B5EF4-FFF2-40B4-BE49-F238E27FC236}">
              <a16:creationId xmlns:a16="http://schemas.microsoft.com/office/drawing/2014/main" id="{CBFE1801-938F-413D-963C-90C8271F1912}"/>
            </a:ext>
          </a:extLst>
        </xdr:cNvPr>
        <xdr:cNvCxnSpPr/>
      </xdr:nvCxnSpPr>
      <xdr:spPr>
        <a:xfrm>
          <a:off x="6972300" y="1834705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132097</xdr:rowOff>
    </xdr:from>
    <xdr:ext cx="469744" cy="259045"/>
    <xdr:sp macro="" textlink="">
      <xdr:nvSpPr>
        <xdr:cNvPr id="477" name="n_1aveValue【市民会館】&#10;一人当たり面積">
          <a:extLst>
            <a:ext uri="{FF2B5EF4-FFF2-40B4-BE49-F238E27FC236}">
              <a16:creationId xmlns:a16="http://schemas.microsoft.com/office/drawing/2014/main" id="{C691BFD2-0EE3-423C-814E-F8C2B0A7BAC9}"/>
            </a:ext>
          </a:extLst>
        </xdr:cNvPr>
        <xdr:cNvSpPr txBox="1"/>
      </xdr:nvSpPr>
      <xdr:spPr>
        <a:xfrm>
          <a:off x="9391727" y="1779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132097</xdr:rowOff>
    </xdr:from>
    <xdr:ext cx="469744" cy="259045"/>
    <xdr:sp macro="" textlink="">
      <xdr:nvSpPr>
        <xdr:cNvPr id="478" name="n_2aveValue【市民会館】&#10;一人当たり面積">
          <a:extLst>
            <a:ext uri="{FF2B5EF4-FFF2-40B4-BE49-F238E27FC236}">
              <a16:creationId xmlns:a16="http://schemas.microsoft.com/office/drawing/2014/main" id="{2EFF95C5-8F24-4363-B05E-BB30B3D1D82C}"/>
            </a:ext>
          </a:extLst>
        </xdr:cNvPr>
        <xdr:cNvSpPr txBox="1"/>
      </xdr:nvSpPr>
      <xdr:spPr>
        <a:xfrm>
          <a:off x="8515427" y="1779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137813</xdr:rowOff>
    </xdr:from>
    <xdr:ext cx="469744" cy="259045"/>
    <xdr:sp macro="" textlink="">
      <xdr:nvSpPr>
        <xdr:cNvPr id="479" name="n_3aveValue【市民会館】&#10;一人当たり面積">
          <a:extLst>
            <a:ext uri="{FF2B5EF4-FFF2-40B4-BE49-F238E27FC236}">
              <a16:creationId xmlns:a16="http://schemas.microsoft.com/office/drawing/2014/main" id="{A1311DBB-AC43-4F66-A278-01A0577CF4AE}"/>
            </a:ext>
          </a:extLst>
        </xdr:cNvPr>
        <xdr:cNvSpPr txBox="1"/>
      </xdr:nvSpPr>
      <xdr:spPr>
        <a:xfrm>
          <a:off x="7626427" y="17797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126382</xdr:rowOff>
    </xdr:from>
    <xdr:ext cx="469744" cy="259045"/>
    <xdr:sp macro="" textlink="">
      <xdr:nvSpPr>
        <xdr:cNvPr id="480" name="n_4aveValue【市民会館】&#10;一人当たり面積">
          <a:extLst>
            <a:ext uri="{FF2B5EF4-FFF2-40B4-BE49-F238E27FC236}">
              <a16:creationId xmlns:a16="http://schemas.microsoft.com/office/drawing/2014/main" id="{3B6B3D71-544C-49DD-9735-AEAD23CE81A6}"/>
            </a:ext>
          </a:extLst>
        </xdr:cNvPr>
        <xdr:cNvSpPr txBox="1"/>
      </xdr:nvSpPr>
      <xdr:spPr>
        <a:xfrm>
          <a:off x="6737427" y="17785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43832</xdr:rowOff>
    </xdr:from>
    <xdr:ext cx="469744" cy="259045"/>
    <xdr:sp macro="" textlink="">
      <xdr:nvSpPr>
        <xdr:cNvPr id="481" name="n_1mainValue【市民会館】&#10;一人当たり面積">
          <a:extLst>
            <a:ext uri="{FF2B5EF4-FFF2-40B4-BE49-F238E27FC236}">
              <a16:creationId xmlns:a16="http://schemas.microsoft.com/office/drawing/2014/main" id="{B13450AA-D5B3-4E03-949F-15A36A1EB962}"/>
            </a:ext>
          </a:extLst>
        </xdr:cNvPr>
        <xdr:cNvSpPr txBox="1"/>
      </xdr:nvSpPr>
      <xdr:spPr>
        <a:xfrm>
          <a:off x="9391727" y="18388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43832</xdr:rowOff>
    </xdr:from>
    <xdr:ext cx="469744" cy="259045"/>
    <xdr:sp macro="" textlink="">
      <xdr:nvSpPr>
        <xdr:cNvPr id="482" name="n_2mainValue【市民会館】&#10;一人当たり面積">
          <a:extLst>
            <a:ext uri="{FF2B5EF4-FFF2-40B4-BE49-F238E27FC236}">
              <a16:creationId xmlns:a16="http://schemas.microsoft.com/office/drawing/2014/main" id="{AAC8A9D6-02D4-47F6-A50A-817FCFA11D90}"/>
            </a:ext>
          </a:extLst>
        </xdr:cNvPr>
        <xdr:cNvSpPr txBox="1"/>
      </xdr:nvSpPr>
      <xdr:spPr>
        <a:xfrm>
          <a:off x="8515427" y="18388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43832</xdr:rowOff>
    </xdr:from>
    <xdr:ext cx="469744" cy="259045"/>
    <xdr:sp macro="" textlink="">
      <xdr:nvSpPr>
        <xdr:cNvPr id="483" name="n_3mainValue【市民会館】&#10;一人当たり面積">
          <a:extLst>
            <a:ext uri="{FF2B5EF4-FFF2-40B4-BE49-F238E27FC236}">
              <a16:creationId xmlns:a16="http://schemas.microsoft.com/office/drawing/2014/main" id="{8539985B-3D0F-4556-9891-F4AC42FEB3AF}"/>
            </a:ext>
          </a:extLst>
        </xdr:cNvPr>
        <xdr:cNvSpPr txBox="1"/>
      </xdr:nvSpPr>
      <xdr:spPr>
        <a:xfrm>
          <a:off x="7626427" y="18388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43832</xdr:rowOff>
    </xdr:from>
    <xdr:ext cx="469744" cy="259045"/>
    <xdr:sp macro="" textlink="">
      <xdr:nvSpPr>
        <xdr:cNvPr id="484" name="n_4mainValue【市民会館】&#10;一人当たり面積">
          <a:extLst>
            <a:ext uri="{FF2B5EF4-FFF2-40B4-BE49-F238E27FC236}">
              <a16:creationId xmlns:a16="http://schemas.microsoft.com/office/drawing/2014/main" id="{BB4BEF44-EADE-4F64-8471-5F354EBF0589}"/>
            </a:ext>
          </a:extLst>
        </xdr:cNvPr>
        <xdr:cNvSpPr txBox="1"/>
      </xdr:nvSpPr>
      <xdr:spPr>
        <a:xfrm>
          <a:off x="6737427" y="18388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5" name="正方形/長方形 484">
          <a:extLst>
            <a:ext uri="{FF2B5EF4-FFF2-40B4-BE49-F238E27FC236}">
              <a16:creationId xmlns:a16="http://schemas.microsoft.com/office/drawing/2014/main" id="{EB3B96E9-5883-4713-A4AA-6D2E9801F81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86" name="正方形/長方形 485">
          <a:extLst>
            <a:ext uri="{FF2B5EF4-FFF2-40B4-BE49-F238E27FC236}">
              <a16:creationId xmlns:a16="http://schemas.microsoft.com/office/drawing/2014/main" id="{76E18DB3-4E19-4DF5-BE32-994F8AEB0A5C}"/>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87" name="正方形/長方形 486">
          <a:extLst>
            <a:ext uri="{FF2B5EF4-FFF2-40B4-BE49-F238E27FC236}">
              <a16:creationId xmlns:a16="http://schemas.microsoft.com/office/drawing/2014/main" id="{C8722456-0DCD-427A-8DFC-0EF5206EBF1D}"/>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88" name="正方形/長方形 487">
          <a:extLst>
            <a:ext uri="{FF2B5EF4-FFF2-40B4-BE49-F238E27FC236}">
              <a16:creationId xmlns:a16="http://schemas.microsoft.com/office/drawing/2014/main" id="{748BB6ED-F1E3-4042-86FF-DA2E8DEECECC}"/>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89" name="正方形/長方形 488">
          <a:extLst>
            <a:ext uri="{FF2B5EF4-FFF2-40B4-BE49-F238E27FC236}">
              <a16:creationId xmlns:a16="http://schemas.microsoft.com/office/drawing/2014/main" id="{46BFB768-7200-429F-9EE0-10494EEFBBFA}"/>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0" name="正方形/長方形 489">
          <a:extLst>
            <a:ext uri="{FF2B5EF4-FFF2-40B4-BE49-F238E27FC236}">
              <a16:creationId xmlns:a16="http://schemas.microsoft.com/office/drawing/2014/main" id="{047B1768-A102-4EC4-BC1F-52D208AC7B36}"/>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1" name="正方形/長方形 490">
          <a:extLst>
            <a:ext uri="{FF2B5EF4-FFF2-40B4-BE49-F238E27FC236}">
              <a16:creationId xmlns:a16="http://schemas.microsoft.com/office/drawing/2014/main" id="{945A1E7E-E4A5-40AA-8FE8-C069562B9C45}"/>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2" name="正方形/長方形 491">
          <a:extLst>
            <a:ext uri="{FF2B5EF4-FFF2-40B4-BE49-F238E27FC236}">
              <a16:creationId xmlns:a16="http://schemas.microsoft.com/office/drawing/2014/main" id="{41EC1968-A715-4D82-85C7-10A72D4A44D5}"/>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3" name="テキスト ボックス 492">
          <a:extLst>
            <a:ext uri="{FF2B5EF4-FFF2-40B4-BE49-F238E27FC236}">
              <a16:creationId xmlns:a16="http://schemas.microsoft.com/office/drawing/2014/main" id="{628D80FB-CC25-41F6-9A5F-CC5FF52AFF32}"/>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4" name="直線コネクタ 493">
          <a:extLst>
            <a:ext uri="{FF2B5EF4-FFF2-40B4-BE49-F238E27FC236}">
              <a16:creationId xmlns:a16="http://schemas.microsoft.com/office/drawing/2014/main" id="{96855D40-951B-497D-8210-40D21EE24A0C}"/>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5" name="テキスト ボックス 494">
          <a:extLst>
            <a:ext uri="{FF2B5EF4-FFF2-40B4-BE49-F238E27FC236}">
              <a16:creationId xmlns:a16="http://schemas.microsoft.com/office/drawing/2014/main" id="{3DCC9CF3-52BB-4EA5-906A-FE97043A6C58}"/>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96" name="直線コネクタ 495">
          <a:extLst>
            <a:ext uri="{FF2B5EF4-FFF2-40B4-BE49-F238E27FC236}">
              <a16:creationId xmlns:a16="http://schemas.microsoft.com/office/drawing/2014/main" id="{F3D5A951-5005-42D1-A6C3-F78354DA7E7C}"/>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97" name="テキスト ボックス 496">
          <a:extLst>
            <a:ext uri="{FF2B5EF4-FFF2-40B4-BE49-F238E27FC236}">
              <a16:creationId xmlns:a16="http://schemas.microsoft.com/office/drawing/2014/main" id="{4E8C812D-FEE5-4B44-951E-091C937B3F6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98" name="直線コネクタ 497">
          <a:extLst>
            <a:ext uri="{FF2B5EF4-FFF2-40B4-BE49-F238E27FC236}">
              <a16:creationId xmlns:a16="http://schemas.microsoft.com/office/drawing/2014/main" id="{36E145AE-BABC-4FEC-A3DC-58F334714E2B}"/>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99" name="テキスト ボックス 498">
          <a:extLst>
            <a:ext uri="{FF2B5EF4-FFF2-40B4-BE49-F238E27FC236}">
              <a16:creationId xmlns:a16="http://schemas.microsoft.com/office/drawing/2014/main" id="{69A69F45-26A4-4C53-929E-CDCFD0D43EBC}"/>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0" name="直線コネクタ 499">
          <a:extLst>
            <a:ext uri="{FF2B5EF4-FFF2-40B4-BE49-F238E27FC236}">
              <a16:creationId xmlns:a16="http://schemas.microsoft.com/office/drawing/2014/main" id="{9C490F1E-2714-4A0A-98BD-25D5BC2BA287}"/>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1" name="テキスト ボックス 500">
          <a:extLst>
            <a:ext uri="{FF2B5EF4-FFF2-40B4-BE49-F238E27FC236}">
              <a16:creationId xmlns:a16="http://schemas.microsoft.com/office/drawing/2014/main" id="{2CC2D233-089C-4469-A709-512A900F4A2E}"/>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02" name="直線コネクタ 501">
          <a:extLst>
            <a:ext uri="{FF2B5EF4-FFF2-40B4-BE49-F238E27FC236}">
              <a16:creationId xmlns:a16="http://schemas.microsoft.com/office/drawing/2014/main" id="{C7ED828A-3A54-4978-B45D-4FDB71D7F1AF}"/>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03" name="テキスト ボックス 502">
          <a:extLst>
            <a:ext uri="{FF2B5EF4-FFF2-40B4-BE49-F238E27FC236}">
              <a16:creationId xmlns:a16="http://schemas.microsoft.com/office/drawing/2014/main" id="{092DD876-968A-4B6D-B04F-90B468DCC048}"/>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04" name="直線コネクタ 503">
          <a:extLst>
            <a:ext uri="{FF2B5EF4-FFF2-40B4-BE49-F238E27FC236}">
              <a16:creationId xmlns:a16="http://schemas.microsoft.com/office/drawing/2014/main" id="{FCBAFA4A-C5BC-4635-81BA-9594414F712B}"/>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05" name="テキスト ボックス 504">
          <a:extLst>
            <a:ext uri="{FF2B5EF4-FFF2-40B4-BE49-F238E27FC236}">
              <a16:creationId xmlns:a16="http://schemas.microsoft.com/office/drawing/2014/main" id="{803623E1-28FE-455D-882D-45AF6712E259}"/>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06" name="直線コネクタ 505">
          <a:extLst>
            <a:ext uri="{FF2B5EF4-FFF2-40B4-BE49-F238E27FC236}">
              <a16:creationId xmlns:a16="http://schemas.microsoft.com/office/drawing/2014/main" id="{9FC97C19-D64D-4E97-92A4-777E8041526C}"/>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07" name="テキスト ボックス 506">
          <a:extLst>
            <a:ext uri="{FF2B5EF4-FFF2-40B4-BE49-F238E27FC236}">
              <a16:creationId xmlns:a16="http://schemas.microsoft.com/office/drawing/2014/main" id="{D1FE49C9-C552-40B4-8B3F-B0A51F28BDD4}"/>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08" name="【一般廃棄物処理施設】&#10;有形固定資産減価償却率グラフ枠">
          <a:extLst>
            <a:ext uri="{FF2B5EF4-FFF2-40B4-BE49-F238E27FC236}">
              <a16:creationId xmlns:a16="http://schemas.microsoft.com/office/drawing/2014/main" id="{EFDBB5CC-12CC-45ED-A748-9B35C416B0BD}"/>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26670</xdr:rowOff>
    </xdr:from>
    <xdr:to>
      <xdr:col>85</xdr:col>
      <xdr:colOff>126364</xdr:colOff>
      <xdr:row>41</xdr:row>
      <xdr:rowOff>100965</xdr:rowOff>
    </xdr:to>
    <xdr:cxnSp macro="">
      <xdr:nvCxnSpPr>
        <xdr:cNvPr id="509" name="直線コネクタ 508">
          <a:extLst>
            <a:ext uri="{FF2B5EF4-FFF2-40B4-BE49-F238E27FC236}">
              <a16:creationId xmlns:a16="http://schemas.microsoft.com/office/drawing/2014/main" id="{7F934488-F4F8-4584-B029-65CD006CF4A2}"/>
            </a:ext>
          </a:extLst>
        </xdr:cNvPr>
        <xdr:cNvCxnSpPr/>
      </xdr:nvCxnSpPr>
      <xdr:spPr>
        <a:xfrm flipV="1">
          <a:off x="16318864" y="5684520"/>
          <a:ext cx="0" cy="1445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104792</xdr:rowOff>
    </xdr:from>
    <xdr:ext cx="405111" cy="259045"/>
    <xdr:sp macro="" textlink="">
      <xdr:nvSpPr>
        <xdr:cNvPr id="510" name="【一般廃棄物処理施設】&#10;有形固定資産減価償却率最小値テキスト">
          <a:extLst>
            <a:ext uri="{FF2B5EF4-FFF2-40B4-BE49-F238E27FC236}">
              <a16:creationId xmlns:a16="http://schemas.microsoft.com/office/drawing/2014/main" id="{56273A84-7001-490B-9912-94B18EAB2223}"/>
            </a:ext>
          </a:extLst>
        </xdr:cNvPr>
        <xdr:cNvSpPr txBox="1"/>
      </xdr:nvSpPr>
      <xdr:spPr>
        <a:xfrm>
          <a:off x="16357600" y="7134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100965</xdr:rowOff>
    </xdr:from>
    <xdr:to>
      <xdr:col>86</xdr:col>
      <xdr:colOff>25400</xdr:colOff>
      <xdr:row>41</xdr:row>
      <xdr:rowOff>100965</xdr:rowOff>
    </xdr:to>
    <xdr:cxnSp macro="">
      <xdr:nvCxnSpPr>
        <xdr:cNvPr id="511" name="直線コネクタ 510">
          <a:extLst>
            <a:ext uri="{FF2B5EF4-FFF2-40B4-BE49-F238E27FC236}">
              <a16:creationId xmlns:a16="http://schemas.microsoft.com/office/drawing/2014/main" id="{7FD20A34-D77B-4515-A626-D0DBC045192E}"/>
            </a:ext>
          </a:extLst>
        </xdr:cNvPr>
        <xdr:cNvCxnSpPr/>
      </xdr:nvCxnSpPr>
      <xdr:spPr>
        <a:xfrm>
          <a:off x="16230600" y="7130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144797</xdr:rowOff>
    </xdr:from>
    <xdr:ext cx="405111" cy="259045"/>
    <xdr:sp macro="" textlink="">
      <xdr:nvSpPr>
        <xdr:cNvPr id="512" name="【一般廃棄物処理施設】&#10;有形固定資産減価償却率最大値テキスト">
          <a:extLst>
            <a:ext uri="{FF2B5EF4-FFF2-40B4-BE49-F238E27FC236}">
              <a16:creationId xmlns:a16="http://schemas.microsoft.com/office/drawing/2014/main" id="{1B1EE6B0-575B-4061-9F95-3F0A44BE73B0}"/>
            </a:ext>
          </a:extLst>
        </xdr:cNvPr>
        <xdr:cNvSpPr txBox="1"/>
      </xdr:nvSpPr>
      <xdr:spPr>
        <a:xfrm>
          <a:off x="16357600" y="5459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26670</xdr:rowOff>
    </xdr:from>
    <xdr:to>
      <xdr:col>86</xdr:col>
      <xdr:colOff>25400</xdr:colOff>
      <xdr:row>33</xdr:row>
      <xdr:rowOff>26670</xdr:rowOff>
    </xdr:to>
    <xdr:cxnSp macro="">
      <xdr:nvCxnSpPr>
        <xdr:cNvPr id="513" name="直線コネクタ 512">
          <a:extLst>
            <a:ext uri="{FF2B5EF4-FFF2-40B4-BE49-F238E27FC236}">
              <a16:creationId xmlns:a16="http://schemas.microsoft.com/office/drawing/2014/main" id="{26AB16BA-0202-4A2E-AFE9-61CDFBC2E5B4}"/>
            </a:ext>
          </a:extLst>
        </xdr:cNvPr>
        <xdr:cNvCxnSpPr/>
      </xdr:nvCxnSpPr>
      <xdr:spPr>
        <a:xfrm>
          <a:off x="16230600" y="568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82567</xdr:rowOff>
    </xdr:from>
    <xdr:ext cx="405111" cy="259045"/>
    <xdr:sp macro="" textlink="">
      <xdr:nvSpPr>
        <xdr:cNvPr id="514" name="【一般廃棄物処理施設】&#10;有形固定資産減価償却率平均値テキスト">
          <a:extLst>
            <a:ext uri="{FF2B5EF4-FFF2-40B4-BE49-F238E27FC236}">
              <a16:creationId xmlns:a16="http://schemas.microsoft.com/office/drawing/2014/main" id="{77D8E668-5F05-4265-8540-4E0AB8EE1413}"/>
            </a:ext>
          </a:extLst>
        </xdr:cNvPr>
        <xdr:cNvSpPr txBox="1"/>
      </xdr:nvSpPr>
      <xdr:spPr>
        <a:xfrm>
          <a:off x="16357600" y="62547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59690</xdr:rowOff>
    </xdr:from>
    <xdr:to>
      <xdr:col>85</xdr:col>
      <xdr:colOff>177800</xdr:colOff>
      <xdr:row>37</xdr:row>
      <xdr:rowOff>161290</xdr:rowOff>
    </xdr:to>
    <xdr:sp macro="" textlink="">
      <xdr:nvSpPr>
        <xdr:cNvPr id="515" name="フローチャート: 判断 514">
          <a:extLst>
            <a:ext uri="{FF2B5EF4-FFF2-40B4-BE49-F238E27FC236}">
              <a16:creationId xmlns:a16="http://schemas.microsoft.com/office/drawing/2014/main" id="{84BED099-56A6-4C13-BEAB-D45815426A1D}"/>
            </a:ext>
          </a:extLst>
        </xdr:cNvPr>
        <xdr:cNvSpPr/>
      </xdr:nvSpPr>
      <xdr:spPr>
        <a:xfrm>
          <a:off x="16268700" y="64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44450</xdr:rowOff>
    </xdr:from>
    <xdr:to>
      <xdr:col>81</xdr:col>
      <xdr:colOff>101600</xdr:colOff>
      <xdr:row>37</xdr:row>
      <xdr:rowOff>146050</xdr:rowOff>
    </xdr:to>
    <xdr:sp macro="" textlink="">
      <xdr:nvSpPr>
        <xdr:cNvPr id="516" name="フローチャート: 判断 515">
          <a:extLst>
            <a:ext uri="{FF2B5EF4-FFF2-40B4-BE49-F238E27FC236}">
              <a16:creationId xmlns:a16="http://schemas.microsoft.com/office/drawing/2014/main" id="{EB891EE2-378D-47DF-9CA0-B8C69EB5E9EE}"/>
            </a:ext>
          </a:extLst>
        </xdr:cNvPr>
        <xdr:cNvSpPr/>
      </xdr:nvSpPr>
      <xdr:spPr>
        <a:xfrm>
          <a:off x="15430500" y="63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33020</xdr:rowOff>
    </xdr:from>
    <xdr:to>
      <xdr:col>76</xdr:col>
      <xdr:colOff>165100</xdr:colOff>
      <xdr:row>37</xdr:row>
      <xdr:rowOff>134620</xdr:rowOff>
    </xdr:to>
    <xdr:sp macro="" textlink="">
      <xdr:nvSpPr>
        <xdr:cNvPr id="517" name="フローチャート: 判断 516">
          <a:extLst>
            <a:ext uri="{FF2B5EF4-FFF2-40B4-BE49-F238E27FC236}">
              <a16:creationId xmlns:a16="http://schemas.microsoft.com/office/drawing/2014/main" id="{417C0EFF-6CC8-4FA0-A363-75EFB23D271E}"/>
            </a:ext>
          </a:extLst>
        </xdr:cNvPr>
        <xdr:cNvSpPr/>
      </xdr:nvSpPr>
      <xdr:spPr>
        <a:xfrm>
          <a:off x="14541500" y="637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61595</xdr:rowOff>
    </xdr:from>
    <xdr:to>
      <xdr:col>72</xdr:col>
      <xdr:colOff>38100</xdr:colOff>
      <xdr:row>37</xdr:row>
      <xdr:rowOff>163195</xdr:rowOff>
    </xdr:to>
    <xdr:sp macro="" textlink="">
      <xdr:nvSpPr>
        <xdr:cNvPr id="518" name="フローチャート: 判断 517">
          <a:extLst>
            <a:ext uri="{FF2B5EF4-FFF2-40B4-BE49-F238E27FC236}">
              <a16:creationId xmlns:a16="http://schemas.microsoft.com/office/drawing/2014/main" id="{A61DA4CD-7A1E-43E2-B625-03CF1FC172DF}"/>
            </a:ext>
          </a:extLst>
        </xdr:cNvPr>
        <xdr:cNvSpPr/>
      </xdr:nvSpPr>
      <xdr:spPr>
        <a:xfrm>
          <a:off x="13652500" y="640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65405</xdr:rowOff>
    </xdr:from>
    <xdr:to>
      <xdr:col>67</xdr:col>
      <xdr:colOff>101600</xdr:colOff>
      <xdr:row>37</xdr:row>
      <xdr:rowOff>167005</xdr:rowOff>
    </xdr:to>
    <xdr:sp macro="" textlink="">
      <xdr:nvSpPr>
        <xdr:cNvPr id="519" name="フローチャート: 判断 518">
          <a:extLst>
            <a:ext uri="{FF2B5EF4-FFF2-40B4-BE49-F238E27FC236}">
              <a16:creationId xmlns:a16="http://schemas.microsoft.com/office/drawing/2014/main" id="{6B43FCA8-3F90-4BF7-A3E1-C233F1B14B60}"/>
            </a:ext>
          </a:extLst>
        </xdr:cNvPr>
        <xdr:cNvSpPr/>
      </xdr:nvSpPr>
      <xdr:spPr>
        <a:xfrm>
          <a:off x="12763500" y="640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0" name="テキスト ボックス 519">
          <a:extLst>
            <a:ext uri="{FF2B5EF4-FFF2-40B4-BE49-F238E27FC236}">
              <a16:creationId xmlns:a16="http://schemas.microsoft.com/office/drawing/2014/main" id="{BD206128-4149-40E2-BE64-74F705142A71}"/>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1" name="テキスト ボックス 520">
          <a:extLst>
            <a:ext uri="{FF2B5EF4-FFF2-40B4-BE49-F238E27FC236}">
              <a16:creationId xmlns:a16="http://schemas.microsoft.com/office/drawing/2014/main" id="{721C4D47-7704-4759-BB91-32316CF69E95}"/>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2" name="テキスト ボックス 521">
          <a:extLst>
            <a:ext uri="{FF2B5EF4-FFF2-40B4-BE49-F238E27FC236}">
              <a16:creationId xmlns:a16="http://schemas.microsoft.com/office/drawing/2014/main" id="{BC31D26B-AE46-4100-846F-DC921E6E8AB3}"/>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3" name="テキスト ボックス 522">
          <a:extLst>
            <a:ext uri="{FF2B5EF4-FFF2-40B4-BE49-F238E27FC236}">
              <a16:creationId xmlns:a16="http://schemas.microsoft.com/office/drawing/2014/main" id="{A656007F-9E30-4F80-9248-91B83E0D9B9D}"/>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4" name="テキスト ボックス 523">
          <a:extLst>
            <a:ext uri="{FF2B5EF4-FFF2-40B4-BE49-F238E27FC236}">
              <a16:creationId xmlns:a16="http://schemas.microsoft.com/office/drawing/2014/main" id="{3D7187A8-128B-42AE-A7D0-4E8675C84193}"/>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95885</xdr:rowOff>
    </xdr:from>
    <xdr:to>
      <xdr:col>85</xdr:col>
      <xdr:colOff>177800</xdr:colOff>
      <xdr:row>39</xdr:row>
      <xdr:rowOff>26035</xdr:rowOff>
    </xdr:to>
    <xdr:sp macro="" textlink="">
      <xdr:nvSpPr>
        <xdr:cNvPr id="525" name="楕円 524">
          <a:extLst>
            <a:ext uri="{FF2B5EF4-FFF2-40B4-BE49-F238E27FC236}">
              <a16:creationId xmlns:a16="http://schemas.microsoft.com/office/drawing/2014/main" id="{48E5E3D0-6BE1-42E4-A477-406C79098184}"/>
            </a:ext>
          </a:extLst>
        </xdr:cNvPr>
        <xdr:cNvSpPr/>
      </xdr:nvSpPr>
      <xdr:spPr>
        <a:xfrm>
          <a:off x="16268700" y="6610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74312</xdr:rowOff>
    </xdr:from>
    <xdr:ext cx="405111" cy="259045"/>
    <xdr:sp macro="" textlink="">
      <xdr:nvSpPr>
        <xdr:cNvPr id="526" name="【一般廃棄物処理施設】&#10;有形固定資産減価償却率該当値テキスト">
          <a:extLst>
            <a:ext uri="{FF2B5EF4-FFF2-40B4-BE49-F238E27FC236}">
              <a16:creationId xmlns:a16="http://schemas.microsoft.com/office/drawing/2014/main" id="{CD0E90D4-F142-4402-9243-77958B9F6294}"/>
            </a:ext>
          </a:extLst>
        </xdr:cNvPr>
        <xdr:cNvSpPr txBox="1"/>
      </xdr:nvSpPr>
      <xdr:spPr>
        <a:xfrm>
          <a:off x="16357600" y="6589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23495</xdr:rowOff>
    </xdr:from>
    <xdr:to>
      <xdr:col>81</xdr:col>
      <xdr:colOff>101600</xdr:colOff>
      <xdr:row>38</xdr:row>
      <xdr:rowOff>125095</xdr:rowOff>
    </xdr:to>
    <xdr:sp macro="" textlink="">
      <xdr:nvSpPr>
        <xdr:cNvPr id="527" name="楕円 526">
          <a:extLst>
            <a:ext uri="{FF2B5EF4-FFF2-40B4-BE49-F238E27FC236}">
              <a16:creationId xmlns:a16="http://schemas.microsoft.com/office/drawing/2014/main" id="{89629BAF-FC5F-4D5C-9C05-3CF945402127}"/>
            </a:ext>
          </a:extLst>
        </xdr:cNvPr>
        <xdr:cNvSpPr/>
      </xdr:nvSpPr>
      <xdr:spPr>
        <a:xfrm>
          <a:off x="15430500" y="6538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74295</xdr:rowOff>
    </xdr:from>
    <xdr:to>
      <xdr:col>85</xdr:col>
      <xdr:colOff>127000</xdr:colOff>
      <xdr:row>38</xdr:row>
      <xdr:rowOff>146685</xdr:rowOff>
    </xdr:to>
    <xdr:cxnSp macro="">
      <xdr:nvCxnSpPr>
        <xdr:cNvPr id="528" name="直線コネクタ 527">
          <a:extLst>
            <a:ext uri="{FF2B5EF4-FFF2-40B4-BE49-F238E27FC236}">
              <a16:creationId xmlns:a16="http://schemas.microsoft.com/office/drawing/2014/main" id="{2961480B-684E-4FD6-800E-9CF413ECB23C}"/>
            </a:ext>
          </a:extLst>
        </xdr:cNvPr>
        <xdr:cNvCxnSpPr/>
      </xdr:nvCxnSpPr>
      <xdr:spPr>
        <a:xfrm>
          <a:off x="15481300" y="6589395"/>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15875</xdr:rowOff>
    </xdr:from>
    <xdr:to>
      <xdr:col>76</xdr:col>
      <xdr:colOff>165100</xdr:colOff>
      <xdr:row>38</xdr:row>
      <xdr:rowOff>117475</xdr:rowOff>
    </xdr:to>
    <xdr:sp macro="" textlink="">
      <xdr:nvSpPr>
        <xdr:cNvPr id="529" name="楕円 528">
          <a:extLst>
            <a:ext uri="{FF2B5EF4-FFF2-40B4-BE49-F238E27FC236}">
              <a16:creationId xmlns:a16="http://schemas.microsoft.com/office/drawing/2014/main" id="{F180D5F5-52D4-4D91-BFFE-AD15941A9B50}"/>
            </a:ext>
          </a:extLst>
        </xdr:cNvPr>
        <xdr:cNvSpPr/>
      </xdr:nvSpPr>
      <xdr:spPr>
        <a:xfrm>
          <a:off x="14541500" y="6530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66675</xdr:rowOff>
    </xdr:from>
    <xdr:to>
      <xdr:col>81</xdr:col>
      <xdr:colOff>50800</xdr:colOff>
      <xdr:row>38</xdr:row>
      <xdr:rowOff>74295</xdr:rowOff>
    </xdr:to>
    <xdr:cxnSp macro="">
      <xdr:nvCxnSpPr>
        <xdr:cNvPr id="530" name="直線コネクタ 529">
          <a:extLst>
            <a:ext uri="{FF2B5EF4-FFF2-40B4-BE49-F238E27FC236}">
              <a16:creationId xmlns:a16="http://schemas.microsoft.com/office/drawing/2014/main" id="{8595DF81-60F2-49BA-B480-A5C69715EDE0}"/>
            </a:ext>
          </a:extLst>
        </xdr:cNvPr>
        <xdr:cNvCxnSpPr/>
      </xdr:nvCxnSpPr>
      <xdr:spPr>
        <a:xfrm>
          <a:off x="14592300" y="6581775"/>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151130</xdr:rowOff>
    </xdr:from>
    <xdr:to>
      <xdr:col>72</xdr:col>
      <xdr:colOff>38100</xdr:colOff>
      <xdr:row>38</xdr:row>
      <xdr:rowOff>81280</xdr:rowOff>
    </xdr:to>
    <xdr:sp macro="" textlink="">
      <xdr:nvSpPr>
        <xdr:cNvPr id="531" name="楕円 530">
          <a:extLst>
            <a:ext uri="{FF2B5EF4-FFF2-40B4-BE49-F238E27FC236}">
              <a16:creationId xmlns:a16="http://schemas.microsoft.com/office/drawing/2014/main" id="{7B9B4DF4-4D4D-41EC-80CE-3A334F72F68D}"/>
            </a:ext>
          </a:extLst>
        </xdr:cNvPr>
        <xdr:cNvSpPr/>
      </xdr:nvSpPr>
      <xdr:spPr>
        <a:xfrm>
          <a:off x="13652500" y="649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30480</xdr:rowOff>
    </xdr:from>
    <xdr:to>
      <xdr:col>76</xdr:col>
      <xdr:colOff>114300</xdr:colOff>
      <xdr:row>38</xdr:row>
      <xdr:rowOff>66675</xdr:rowOff>
    </xdr:to>
    <xdr:cxnSp macro="">
      <xdr:nvCxnSpPr>
        <xdr:cNvPr id="532" name="直線コネクタ 531">
          <a:extLst>
            <a:ext uri="{FF2B5EF4-FFF2-40B4-BE49-F238E27FC236}">
              <a16:creationId xmlns:a16="http://schemas.microsoft.com/office/drawing/2014/main" id="{DF5B18AB-7CCA-475D-A8E1-22272B8089E1}"/>
            </a:ext>
          </a:extLst>
        </xdr:cNvPr>
        <xdr:cNvCxnSpPr/>
      </xdr:nvCxnSpPr>
      <xdr:spPr>
        <a:xfrm>
          <a:off x="13703300" y="654558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162577</xdr:rowOff>
    </xdr:from>
    <xdr:ext cx="405111" cy="259045"/>
    <xdr:sp macro="" textlink="">
      <xdr:nvSpPr>
        <xdr:cNvPr id="533" name="n_1aveValue【一般廃棄物処理施設】&#10;有形固定資産減価償却率">
          <a:extLst>
            <a:ext uri="{FF2B5EF4-FFF2-40B4-BE49-F238E27FC236}">
              <a16:creationId xmlns:a16="http://schemas.microsoft.com/office/drawing/2014/main" id="{8C6361BE-2792-4E22-B0DA-05A04BAA445E}"/>
            </a:ext>
          </a:extLst>
        </xdr:cNvPr>
        <xdr:cNvSpPr txBox="1"/>
      </xdr:nvSpPr>
      <xdr:spPr>
        <a:xfrm>
          <a:off x="15266044" y="616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151147</xdr:rowOff>
    </xdr:from>
    <xdr:ext cx="405111" cy="259045"/>
    <xdr:sp macro="" textlink="">
      <xdr:nvSpPr>
        <xdr:cNvPr id="534" name="n_2aveValue【一般廃棄物処理施設】&#10;有形固定資産減価償却率">
          <a:extLst>
            <a:ext uri="{FF2B5EF4-FFF2-40B4-BE49-F238E27FC236}">
              <a16:creationId xmlns:a16="http://schemas.microsoft.com/office/drawing/2014/main" id="{BD5EB741-5461-4631-9D3A-27144ABFF82F}"/>
            </a:ext>
          </a:extLst>
        </xdr:cNvPr>
        <xdr:cNvSpPr txBox="1"/>
      </xdr:nvSpPr>
      <xdr:spPr>
        <a:xfrm>
          <a:off x="14389744" y="615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8272</xdr:rowOff>
    </xdr:from>
    <xdr:ext cx="405111" cy="259045"/>
    <xdr:sp macro="" textlink="">
      <xdr:nvSpPr>
        <xdr:cNvPr id="535" name="n_3aveValue【一般廃棄物処理施設】&#10;有形固定資産減価償却率">
          <a:extLst>
            <a:ext uri="{FF2B5EF4-FFF2-40B4-BE49-F238E27FC236}">
              <a16:creationId xmlns:a16="http://schemas.microsoft.com/office/drawing/2014/main" id="{EC967EF2-98EE-4D75-AF4C-1DF96B62F3E0}"/>
            </a:ext>
          </a:extLst>
        </xdr:cNvPr>
        <xdr:cNvSpPr txBox="1"/>
      </xdr:nvSpPr>
      <xdr:spPr>
        <a:xfrm>
          <a:off x="13500744" y="618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12082</xdr:rowOff>
    </xdr:from>
    <xdr:ext cx="405111" cy="259045"/>
    <xdr:sp macro="" textlink="">
      <xdr:nvSpPr>
        <xdr:cNvPr id="536" name="n_4aveValue【一般廃棄物処理施設】&#10;有形固定資産減価償却率">
          <a:extLst>
            <a:ext uri="{FF2B5EF4-FFF2-40B4-BE49-F238E27FC236}">
              <a16:creationId xmlns:a16="http://schemas.microsoft.com/office/drawing/2014/main" id="{4BFDA1F0-E573-488A-9D50-04EE97D195E5}"/>
            </a:ext>
          </a:extLst>
        </xdr:cNvPr>
        <xdr:cNvSpPr txBox="1"/>
      </xdr:nvSpPr>
      <xdr:spPr>
        <a:xfrm>
          <a:off x="12611744" y="618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116222</xdr:rowOff>
    </xdr:from>
    <xdr:ext cx="405111" cy="259045"/>
    <xdr:sp macro="" textlink="">
      <xdr:nvSpPr>
        <xdr:cNvPr id="537" name="n_1mainValue【一般廃棄物処理施設】&#10;有形固定資産減価償却率">
          <a:extLst>
            <a:ext uri="{FF2B5EF4-FFF2-40B4-BE49-F238E27FC236}">
              <a16:creationId xmlns:a16="http://schemas.microsoft.com/office/drawing/2014/main" id="{B96F243C-A73F-4E0D-ABBD-E5D92466FC15}"/>
            </a:ext>
          </a:extLst>
        </xdr:cNvPr>
        <xdr:cNvSpPr txBox="1"/>
      </xdr:nvSpPr>
      <xdr:spPr>
        <a:xfrm>
          <a:off x="15266044" y="6631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108602</xdr:rowOff>
    </xdr:from>
    <xdr:ext cx="405111" cy="259045"/>
    <xdr:sp macro="" textlink="">
      <xdr:nvSpPr>
        <xdr:cNvPr id="538" name="n_2mainValue【一般廃棄物処理施設】&#10;有形固定資産減価償却率">
          <a:extLst>
            <a:ext uri="{FF2B5EF4-FFF2-40B4-BE49-F238E27FC236}">
              <a16:creationId xmlns:a16="http://schemas.microsoft.com/office/drawing/2014/main" id="{F3DB2D1F-24C4-48D4-94E2-18691A6791E8}"/>
            </a:ext>
          </a:extLst>
        </xdr:cNvPr>
        <xdr:cNvSpPr txBox="1"/>
      </xdr:nvSpPr>
      <xdr:spPr>
        <a:xfrm>
          <a:off x="14389744" y="6623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72407</xdr:rowOff>
    </xdr:from>
    <xdr:ext cx="405111" cy="259045"/>
    <xdr:sp macro="" textlink="">
      <xdr:nvSpPr>
        <xdr:cNvPr id="539" name="n_3mainValue【一般廃棄物処理施設】&#10;有形固定資産減価償却率">
          <a:extLst>
            <a:ext uri="{FF2B5EF4-FFF2-40B4-BE49-F238E27FC236}">
              <a16:creationId xmlns:a16="http://schemas.microsoft.com/office/drawing/2014/main" id="{932582D6-DC27-48EF-8F75-16222ABD5E06}"/>
            </a:ext>
          </a:extLst>
        </xdr:cNvPr>
        <xdr:cNvSpPr txBox="1"/>
      </xdr:nvSpPr>
      <xdr:spPr>
        <a:xfrm>
          <a:off x="13500744" y="658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0" name="正方形/長方形 539">
          <a:extLst>
            <a:ext uri="{FF2B5EF4-FFF2-40B4-BE49-F238E27FC236}">
              <a16:creationId xmlns:a16="http://schemas.microsoft.com/office/drawing/2014/main" id="{B88D40AE-CD6B-409C-ADDB-92570082580F}"/>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1" name="正方形/長方形 540">
          <a:extLst>
            <a:ext uri="{FF2B5EF4-FFF2-40B4-BE49-F238E27FC236}">
              <a16:creationId xmlns:a16="http://schemas.microsoft.com/office/drawing/2014/main" id="{C18269E4-EA32-47BD-9C26-87628BA4B9A5}"/>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2" name="正方形/長方形 541">
          <a:extLst>
            <a:ext uri="{FF2B5EF4-FFF2-40B4-BE49-F238E27FC236}">
              <a16:creationId xmlns:a16="http://schemas.microsoft.com/office/drawing/2014/main" id="{318C0E62-66BF-4C1E-ACC1-FD15AD6A10C9}"/>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43" name="正方形/長方形 542">
          <a:extLst>
            <a:ext uri="{FF2B5EF4-FFF2-40B4-BE49-F238E27FC236}">
              <a16:creationId xmlns:a16="http://schemas.microsoft.com/office/drawing/2014/main" id="{EAF567B9-5FEB-4281-8804-7F30BCB72EF9}"/>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44" name="正方形/長方形 543">
          <a:extLst>
            <a:ext uri="{FF2B5EF4-FFF2-40B4-BE49-F238E27FC236}">
              <a16:creationId xmlns:a16="http://schemas.microsoft.com/office/drawing/2014/main" id="{F3AA8500-6938-479A-93E3-2B972DEEB086}"/>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45" name="正方形/長方形 544">
          <a:extLst>
            <a:ext uri="{FF2B5EF4-FFF2-40B4-BE49-F238E27FC236}">
              <a16:creationId xmlns:a16="http://schemas.microsoft.com/office/drawing/2014/main" id="{67760CD7-6A14-4F58-A96D-0A9549F9625A}"/>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46" name="正方形/長方形 545">
          <a:extLst>
            <a:ext uri="{FF2B5EF4-FFF2-40B4-BE49-F238E27FC236}">
              <a16:creationId xmlns:a16="http://schemas.microsoft.com/office/drawing/2014/main" id="{92659A46-9AE8-41EB-9AEE-DEF901126441}"/>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111,309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47" name="正方形/長方形 546">
          <a:extLst>
            <a:ext uri="{FF2B5EF4-FFF2-40B4-BE49-F238E27FC236}">
              <a16:creationId xmlns:a16="http://schemas.microsoft.com/office/drawing/2014/main" id="{AFA3A296-1947-46D5-A8F1-B6EE34AED3F8}"/>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48" name="テキスト ボックス 547">
          <a:extLst>
            <a:ext uri="{FF2B5EF4-FFF2-40B4-BE49-F238E27FC236}">
              <a16:creationId xmlns:a16="http://schemas.microsoft.com/office/drawing/2014/main" id="{4B726C9B-E000-4005-8E3A-2DD91238652C}"/>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49" name="直線コネクタ 548">
          <a:extLst>
            <a:ext uri="{FF2B5EF4-FFF2-40B4-BE49-F238E27FC236}">
              <a16:creationId xmlns:a16="http://schemas.microsoft.com/office/drawing/2014/main" id="{74D09B0C-5838-46BA-AB39-7909890E4A46}"/>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50" name="直線コネクタ 549">
          <a:extLst>
            <a:ext uri="{FF2B5EF4-FFF2-40B4-BE49-F238E27FC236}">
              <a16:creationId xmlns:a16="http://schemas.microsoft.com/office/drawing/2014/main" id="{62D8331A-4622-44B4-AE98-01AA16795432}"/>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51" name="テキスト ボックス 550">
          <a:extLst>
            <a:ext uri="{FF2B5EF4-FFF2-40B4-BE49-F238E27FC236}">
              <a16:creationId xmlns:a16="http://schemas.microsoft.com/office/drawing/2014/main" id="{B5012FA3-D5BA-4ED8-A8E3-9D74192CD05D}"/>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52" name="直線コネクタ 551">
          <a:extLst>
            <a:ext uri="{FF2B5EF4-FFF2-40B4-BE49-F238E27FC236}">
              <a16:creationId xmlns:a16="http://schemas.microsoft.com/office/drawing/2014/main" id="{C507985B-8DBB-4780-8CD3-CC491EF8E0CE}"/>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553" name="テキスト ボックス 552">
          <a:extLst>
            <a:ext uri="{FF2B5EF4-FFF2-40B4-BE49-F238E27FC236}">
              <a16:creationId xmlns:a16="http://schemas.microsoft.com/office/drawing/2014/main" id="{39EFCCAB-9956-4C47-8844-95D0B734598D}"/>
            </a:ext>
          </a:extLst>
        </xdr:cNvPr>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54" name="直線コネクタ 553">
          <a:extLst>
            <a:ext uri="{FF2B5EF4-FFF2-40B4-BE49-F238E27FC236}">
              <a16:creationId xmlns:a16="http://schemas.microsoft.com/office/drawing/2014/main" id="{EFF6E8A8-BDB6-4170-ACDD-0BFB041F30FD}"/>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55" name="テキスト ボックス 554">
          <a:extLst>
            <a:ext uri="{FF2B5EF4-FFF2-40B4-BE49-F238E27FC236}">
              <a16:creationId xmlns:a16="http://schemas.microsoft.com/office/drawing/2014/main" id="{5B72BE46-7D70-4FC0-B0AE-69D5C2E03E56}"/>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56" name="直線コネクタ 555">
          <a:extLst>
            <a:ext uri="{FF2B5EF4-FFF2-40B4-BE49-F238E27FC236}">
              <a16:creationId xmlns:a16="http://schemas.microsoft.com/office/drawing/2014/main" id="{8D73A772-4D45-4F60-8024-7446996C5776}"/>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57" name="テキスト ボックス 556">
          <a:extLst>
            <a:ext uri="{FF2B5EF4-FFF2-40B4-BE49-F238E27FC236}">
              <a16:creationId xmlns:a16="http://schemas.microsoft.com/office/drawing/2014/main" id="{C1EDB70A-293B-436B-A369-56E53AF0C704}"/>
            </a:ext>
          </a:extLst>
        </xdr:cNvPr>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58" name="直線コネクタ 557">
          <a:extLst>
            <a:ext uri="{FF2B5EF4-FFF2-40B4-BE49-F238E27FC236}">
              <a16:creationId xmlns:a16="http://schemas.microsoft.com/office/drawing/2014/main" id="{09828DE6-2205-4C04-845D-855571780EE2}"/>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59" name="テキスト ボックス 558">
          <a:extLst>
            <a:ext uri="{FF2B5EF4-FFF2-40B4-BE49-F238E27FC236}">
              <a16:creationId xmlns:a16="http://schemas.microsoft.com/office/drawing/2014/main" id="{6E39FA1D-1B3A-40FE-91F6-F51C7F0CBD60}"/>
            </a:ext>
          </a:extLst>
        </xdr:cNvPr>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0" name="直線コネクタ 559">
          <a:extLst>
            <a:ext uri="{FF2B5EF4-FFF2-40B4-BE49-F238E27FC236}">
              <a16:creationId xmlns:a16="http://schemas.microsoft.com/office/drawing/2014/main" id="{813BA5AE-EA79-4019-BC6C-FDA10550C50E}"/>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61" name="テキスト ボックス 560">
          <a:extLst>
            <a:ext uri="{FF2B5EF4-FFF2-40B4-BE49-F238E27FC236}">
              <a16:creationId xmlns:a16="http://schemas.microsoft.com/office/drawing/2014/main" id="{EB91ED66-2DB2-4CCB-88BD-7BE3476378CD}"/>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2" name="【一般廃棄物処理施設】&#10;一人当たり有形固定資産（償却資産）額グラフ枠">
          <a:extLst>
            <a:ext uri="{FF2B5EF4-FFF2-40B4-BE49-F238E27FC236}">
              <a16:creationId xmlns:a16="http://schemas.microsoft.com/office/drawing/2014/main" id="{ECEE57A0-EC98-4CE7-A70B-8E692E7DCAE8}"/>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83188</xdr:rowOff>
    </xdr:from>
    <xdr:to>
      <xdr:col>116</xdr:col>
      <xdr:colOff>62864</xdr:colOff>
      <xdr:row>42</xdr:row>
      <xdr:rowOff>17526</xdr:rowOff>
    </xdr:to>
    <xdr:cxnSp macro="">
      <xdr:nvCxnSpPr>
        <xdr:cNvPr id="563" name="直線コネクタ 562">
          <a:extLst>
            <a:ext uri="{FF2B5EF4-FFF2-40B4-BE49-F238E27FC236}">
              <a16:creationId xmlns:a16="http://schemas.microsoft.com/office/drawing/2014/main" id="{487E07E1-DAFC-4349-8EB6-2E8869D279F6}"/>
            </a:ext>
          </a:extLst>
        </xdr:cNvPr>
        <xdr:cNvCxnSpPr/>
      </xdr:nvCxnSpPr>
      <xdr:spPr>
        <a:xfrm flipV="1">
          <a:off x="22160864" y="5741038"/>
          <a:ext cx="0" cy="14773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21353</xdr:rowOff>
    </xdr:from>
    <xdr:ext cx="469744" cy="259045"/>
    <xdr:sp macro="" textlink="">
      <xdr:nvSpPr>
        <xdr:cNvPr id="564" name="【一般廃棄物処理施設】&#10;一人当たり有形固定資産（償却資産）額最小値テキスト">
          <a:extLst>
            <a:ext uri="{FF2B5EF4-FFF2-40B4-BE49-F238E27FC236}">
              <a16:creationId xmlns:a16="http://schemas.microsoft.com/office/drawing/2014/main" id="{D0E7640B-5E32-492D-A750-CE8ED7BD15B4}"/>
            </a:ext>
          </a:extLst>
        </xdr:cNvPr>
        <xdr:cNvSpPr txBox="1"/>
      </xdr:nvSpPr>
      <xdr:spPr>
        <a:xfrm>
          <a:off x="22199600" y="7222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17526</xdr:rowOff>
    </xdr:from>
    <xdr:to>
      <xdr:col>116</xdr:col>
      <xdr:colOff>152400</xdr:colOff>
      <xdr:row>42</xdr:row>
      <xdr:rowOff>17526</xdr:rowOff>
    </xdr:to>
    <xdr:cxnSp macro="">
      <xdr:nvCxnSpPr>
        <xdr:cNvPr id="565" name="直線コネクタ 564">
          <a:extLst>
            <a:ext uri="{FF2B5EF4-FFF2-40B4-BE49-F238E27FC236}">
              <a16:creationId xmlns:a16="http://schemas.microsoft.com/office/drawing/2014/main" id="{39983ED4-7072-4723-95B4-752AB81BF6F4}"/>
            </a:ext>
          </a:extLst>
        </xdr:cNvPr>
        <xdr:cNvCxnSpPr/>
      </xdr:nvCxnSpPr>
      <xdr:spPr>
        <a:xfrm>
          <a:off x="22072600" y="7218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29865</xdr:rowOff>
    </xdr:from>
    <xdr:ext cx="599010" cy="259045"/>
    <xdr:sp macro="" textlink="">
      <xdr:nvSpPr>
        <xdr:cNvPr id="566" name="【一般廃棄物処理施設】&#10;一人当たり有形固定資産（償却資産）額最大値テキスト">
          <a:extLst>
            <a:ext uri="{FF2B5EF4-FFF2-40B4-BE49-F238E27FC236}">
              <a16:creationId xmlns:a16="http://schemas.microsoft.com/office/drawing/2014/main" id="{0C5EFFC1-D438-43EB-A0D0-30DFE0B9B276}"/>
            </a:ext>
          </a:extLst>
        </xdr:cNvPr>
        <xdr:cNvSpPr txBox="1"/>
      </xdr:nvSpPr>
      <xdr:spPr>
        <a:xfrm>
          <a:off x="22199600" y="5516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196,583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83188</xdr:rowOff>
    </xdr:from>
    <xdr:to>
      <xdr:col>116</xdr:col>
      <xdr:colOff>152400</xdr:colOff>
      <xdr:row>33</xdr:row>
      <xdr:rowOff>83188</xdr:rowOff>
    </xdr:to>
    <xdr:cxnSp macro="">
      <xdr:nvCxnSpPr>
        <xdr:cNvPr id="567" name="直線コネクタ 566">
          <a:extLst>
            <a:ext uri="{FF2B5EF4-FFF2-40B4-BE49-F238E27FC236}">
              <a16:creationId xmlns:a16="http://schemas.microsoft.com/office/drawing/2014/main" id="{E199A326-E54B-44D1-8618-BAA041760D61}"/>
            </a:ext>
          </a:extLst>
        </xdr:cNvPr>
        <xdr:cNvCxnSpPr/>
      </xdr:nvCxnSpPr>
      <xdr:spPr>
        <a:xfrm>
          <a:off x="22072600" y="5741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89392</xdr:rowOff>
    </xdr:from>
    <xdr:ext cx="534377" cy="259045"/>
    <xdr:sp macro="" textlink="">
      <xdr:nvSpPr>
        <xdr:cNvPr id="568" name="【一般廃棄物処理施設】&#10;一人当たり有形固定資産（償却資産）額平均値テキスト">
          <a:extLst>
            <a:ext uri="{FF2B5EF4-FFF2-40B4-BE49-F238E27FC236}">
              <a16:creationId xmlns:a16="http://schemas.microsoft.com/office/drawing/2014/main" id="{D94716CD-BE9E-428D-836F-9E81BC833749}"/>
            </a:ext>
          </a:extLst>
        </xdr:cNvPr>
        <xdr:cNvSpPr txBox="1"/>
      </xdr:nvSpPr>
      <xdr:spPr>
        <a:xfrm>
          <a:off x="22199600" y="66044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110965</xdr:rowOff>
    </xdr:from>
    <xdr:to>
      <xdr:col>116</xdr:col>
      <xdr:colOff>114300</xdr:colOff>
      <xdr:row>39</xdr:row>
      <xdr:rowOff>41115</xdr:rowOff>
    </xdr:to>
    <xdr:sp macro="" textlink="">
      <xdr:nvSpPr>
        <xdr:cNvPr id="569" name="フローチャート: 判断 568">
          <a:extLst>
            <a:ext uri="{FF2B5EF4-FFF2-40B4-BE49-F238E27FC236}">
              <a16:creationId xmlns:a16="http://schemas.microsoft.com/office/drawing/2014/main" id="{C6929571-D382-4609-931C-DB2FDB07F1F8}"/>
            </a:ext>
          </a:extLst>
        </xdr:cNvPr>
        <xdr:cNvSpPr/>
      </xdr:nvSpPr>
      <xdr:spPr>
        <a:xfrm>
          <a:off x="22110700" y="6626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129885</xdr:rowOff>
    </xdr:from>
    <xdr:to>
      <xdr:col>112</xdr:col>
      <xdr:colOff>38100</xdr:colOff>
      <xdr:row>39</xdr:row>
      <xdr:rowOff>60035</xdr:rowOff>
    </xdr:to>
    <xdr:sp macro="" textlink="">
      <xdr:nvSpPr>
        <xdr:cNvPr id="570" name="フローチャート: 判断 569">
          <a:extLst>
            <a:ext uri="{FF2B5EF4-FFF2-40B4-BE49-F238E27FC236}">
              <a16:creationId xmlns:a16="http://schemas.microsoft.com/office/drawing/2014/main" id="{67CF3FC7-6E16-466E-AB1B-522FD2A6F5D9}"/>
            </a:ext>
          </a:extLst>
        </xdr:cNvPr>
        <xdr:cNvSpPr/>
      </xdr:nvSpPr>
      <xdr:spPr>
        <a:xfrm>
          <a:off x="21272500" y="664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143495</xdr:rowOff>
    </xdr:from>
    <xdr:to>
      <xdr:col>107</xdr:col>
      <xdr:colOff>101600</xdr:colOff>
      <xdr:row>39</xdr:row>
      <xdr:rowOff>73645</xdr:rowOff>
    </xdr:to>
    <xdr:sp macro="" textlink="">
      <xdr:nvSpPr>
        <xdr:cNvPr id="571" name="フローチャート: 判断 570">
          <a:extLst>
            <a:ext uri="{FF2B5EF4-FFF2-40B4-BE49-F238E27FC236}">
              <a16:creationId xmlns:a16="http://schemas.microsoft.com/office/drawing/2014/main" id="{6DEFC810-DD69-43C7-9DE9-B8355A58A786}"/>
            </a:ext>
          </a:extLst>
        </xdr:cNvPr>
        <xdr:cNvSpPr/>
      </xdr:nvSpPr>
      <xdr:spPr>
        <a:xfrm>
          <a:off x="20383500" y="665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168877</xdr:rowOff>
    </xdr:from>
    <xdr:to>
      <xdr:col>102</xdr:col>
      <xdr:colOff>165100</xdr:colOff>
      <xdr:row>39</xdr:row>
      <xdr:rowOff>99027</xdr:rowOff>
    </xdr:to>
    <xdr:sp macro="" textlink="">
      <xdr:nvSpPr>
        <xdr:cNvPr id="572" name="フローチャート: 判断 571">
          <a:extLst>
            <a:ext uri="{FF2B5EF4-FFF2-40B4-BE49-F238E27FC236}">
              <a16:creationId xmlns:a16="http://schemas.microsoft.com/office/drawing/2014/main" id="{CE74783E-C162-438E-88F7-65A2468FCBE0}"/>
            </a:ext>
          </a:extLst>
        </xdr:cNvPr>
        <xdr:cNvSpPr/>
      </xdr:nvSpPr>
      <xdr:spPr>
        <a:xfrm>
          <a:off x="19494500" y="6683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168946</xdr:rowOff>
    </xdr:from>
    <xdr:to>
      <xdr:col>98</xdr:col>
      <xdr:colOff>38100</xdr:colOff>
      <xdr:row>39</xdr:row>
      <xdr:rowOff>99096</xdr:rowOff>
    </xdr:to>
    <xdr:sp macro="" textlink="">
      <xdr:nvSpPr>
        <xdr:cNvPr id="573" name="フローチャート: 判断 572">
          <a:extLst>
            <a:ext uri="{FF2B5EF4-FFF2-40B4-BE49-F238E27FC236}">
              <a16:creationId xmlns:a16="http://schemas.microsoft.com/office/drawing/2014/main" id="{A58AA391-AAB7-422D-83F4-770447524F7B}"/>
            </a:ext>
          </a:extLst>
        </xdr:cNvPr>
        <xdr:cNvSpPr/>
      </xdr:nvSpPr>
      <xdr:spPr>
        <a:xfrm>
          <a:off x="18605500" y="6684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74" name="テキスト ボックス 573">
          <a:extLst>
            <a:ext uri="{FF2B5EF4-FFF2-40B4-BE49-F238E27FC236}">
              <a16:creationId xmlns:a16="http://schemas.microsoft.com/office/drawing/2014/main" id="{14A9E0E0-195B-4B05-A30C-3531FC928E19}"/>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75" name="テキスト ボックス 574">
          <a:extLst>
            <a:ext uri="{FF2B5EF4-FFF2-40B4-BE49-F238E27FC236}">
              <a16:creationId xmlns:a16="http://schemas.microsoft.com/office/drawing/2014/main" id="{9DA533C4-C2BE-4E49-80A8-35757922248A}"/>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76" name="テキスト ボックス 575">
          <a:extLst>
            <a:ext uri="{FF2B5EF4-FFF2-40B4-BE49-F238E27FC236}">
              <a16:creationId xmlns:a16="http://schemas.microsoft.com/office/drawing/2014/main" id="{07A003BE-0770-4D61-890C-428C9046B37E}"/>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77" name="テキスト ボックス 576">
          <a:extLst>
            <a:ext uri="{FF2B5EF4-FFF2-40B4-BE49-F238E27FC236}">
              <a16:creationId xmlns:a16="http://schemas.microsoft.com/office/drawing/2014/main" id="{41724E87-7C9A-42BD-9EB7-C4B660F485DC}"/>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78" name="テキスト ボックス 577">
          <a:extLst>
            <a:ext uri="{FF2B5EF4-FFF2-40B4-BE49-F238E27FC236}">
              <a16:creationId xmlns:a16="http://schemas.microsoft.com/office/drawing/2014/main" id="{CB6B0A93-FD9C-41AA-B11C-483F3779D383}"/>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36319</xdr:rowOff>
    </xdr:from>
    <xdr:to>
      <xdr:col>116</xdr:col>
      <xdr:colOff>114300</xdr:colOff>
      <xdr:row>37</xdr:row>
      <xdr:rowOff>137919</xdr:rowOff>
    </xdr:to>
    <xdr:sp macro="" textlink="">
      <xdr:nvSpPr>
        <xdr:cNvPr id="579" name="楕円 578">
          <a:extLst>
            <a:ext uri="{FF2B5EF4-FFF2-40B4-BE49-F238E27FC236}">
              <a16:creationId xmlns:a16="http://schemas.microsoft.com/office/drawing/2014/main" id="{3A39CEBE-FF3F-47C3-853B-786A66D0777C}"/>
            </a:ext>
          </a:extLst>
        </xdr:cNvPr>
        <xdr:cNvSpPr/>
      </xdr:nvSpPr>
      <xdr:spPr>
        <a:xfrm>
          <a:off x="22110700" y="6379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59196</xdr:rowOff>
    </xdr:from>
    <xdr:ext cx="599010" cy="259045"/>
    <xdr:sp macro="" textlink="">
      <xdr:nvSpPr>
        <xdr:cNvPr id="580" name="【一般廃棄物処理施設】&#10;一人当たり有形固定資産（償却資産）額該当値テキスト">
          <a:extLst>
            <a:ext uri="{FF2B5EF4-FFF2-40B4-BE49-F238E27FC236}">
              <a16:creationId xmlns:a16="http://schemas.microsoft.com/office/drawing/2014/main" id="{7BDBF421-D586-4CE9-A974-A3363A29E682}"/>
            </a:ext>
          </a:extLst>
        </xdr:cNvPr>
        <xdr:cNvSpPr txBox="1"/>
      </xdr:nvSpPr>
      <xdr:spPr>
        <a:xfrm>
          <a:off x="22199600" y="6231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81659</xdr:rowOff>
    </xdr:from>
    <xdr:to>
      <xdr:col>112</xdr:col>
      <xdr:colOff>38100</xdr:colOff>
      <xdr:row>38</xdr:row>
      <xdr:rowOff>11809</xdr:rowOff>
    </xdr:to>
    <xdr:sp macro="" textlink="">
      <xdr:nvSpPr>
        <xdr:cNvPr id="581" name="楕円 580">
          <a:extLst>
            <a:ext uri="{FF2B5EF4-FFF2-40B4-BE49-F238E27FC236}">
              <a16:creationId xmlns:a16="http://schemas.microsoft.com/office/drawing/2014/main" id="{BDE3E549-5CA9-4ECA-8EBE-1F81FC8285F4}"/>
            </a:ext>
          </a:extLst>
        </xdr:cNvPr>
        <xdr:cNvSpPr/>
      </xdr:nvSpPr>
      <xdr:spPr>
        <a:xfrm>
          <a:off x="21272500" y="642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87119</xdr:rowOff>
    </xdr:from>
    <xdr:to>
      <xdr:col>116</xdr:col>
      <xdr:colOff>63500</xdr:colOff>
      <xdr:row>37</xdr:row>
      <xdr:rowOff>132459</xdr:rowOff>
    </xdr:to>
    <xdr:cxnSp macro="">
      <xdr:nvCxnSpPr>
        <xdr:cNvPr id="582" name="直線コネクタ 581">
          <a:extLst>
            <a:ext uri="{FF2B5EF4-FFF2-40B4-BE49-F238E27FC236}">
              <a16:creationId xmlns:a16="http://schemas.microsoft.com/office/drawing/2014/main" id="{DBD9681A-A000-4F55-9B4F-4D038D5C59BE}"/>
            </a:ext>
          </a:extLst>
        </xdr:cNvPr>
        <xdr:cNvCxnSpPr/>
      </xdr:nvCxnSpPr>
      <xdr:spPr>
        <a:xfrm flipV="1">
          <a:off x="21323300" y="6430769"/>
          <a:ext cx="838200" cy="45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83807</xdr:rowOff>
    </xdr:from>
    <xdr:to>
      <xdr:col>107</xdr:col>
      <xdr:colOff>101600</xdr:colOff>
      <xdr:row>38</xdr:row>
      <xdr:rowOff>13957</xdr:rowOff>
    </xdr:to>
    <xdr:sp macro="" textlink="">
      <xdr:nvSpPr>
        <xdr:cNvPr id="583" name="楕円 582">
          <a:extLst>
            <a:ext uri="{FF2B5EF4-FFF2-40B4-BE49-F238E27FC236}">
              <a16:creationId xmlns:a16="http://schemas.microsoft.com/office/drawing/2014/main" id="{08EBD101-57E7-487B-9470-5A18E01B8578}"/>
            </a:ext>
          </a:extLst>
        </xdr:cNvPr>
        <xdr:cNvSpPr/>
      </xdr:nvSpPr>
      <xdr:spPr>
        <a:xfrm>
          <a:off x="20383500" y="642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132459</xdr:rowOff>
    </xdr:from>
    <xdr:to>
      <xdr:col>111</xdr:col>
      <xdr:colOff>177800</xdr:colOff>
      <xdr:row>37</xdr:row>
      <xdr:rowOff>134607</xdr:rowOff>
    </xdr:to>
    <xdr:cxnSp macro="">
      <xdr:nvCxnSpPr>
        <xdr:cNvPr id="584" name="直線コネクタ 583">
          <a:extLst>
            <a:ext uri="{FF2B5EF4-FFF2-40B4-BE49-F238E27FC236}">
              <a16:creationId xmlns:a16="http://schemas.microsoft.com/office/drawing/2014/main" id="{7DCB6AA8-A15F-4B86-857A-C73543C5A8EA}"/>
            </a:ext>
          </a:extLst>
        </xdr:cNvPr>
        <xdr:cNvCxnSpPr/>
      </xdr:nvCxnSpPr>
      <xdr:spPr>
        <a:xfrm flipV="1">
          <a:off x="20434300" y="6476109"/>
          <a:ext cx="889000" cy="2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115971</xdr:rowOff>
    </xdr:from>
    <xdr:to>
      <xdr:col>102</xdr:col>
      <xdr:colOff>165100</xdr:colOff>
      <xdr:row>38</xdr:row>
      <xdr:rowOff>46121</xdr:rowOff>
    </xdr:to>
    <xdr:sp macro="" textlink="">
      <xdr:nvSpPr>
        <xdr:cNvPr id="585" name="楕円 584">
          <a:extLst>
            <a:ext uri="{FF2B5EF4-FFF2-40B4-BE49-F238E27FC236}">
              <a16:creationId xmlns:a16="http://schemas.microsoft.com/office/drawing/2014/main" id="{779885A3-D485-43F0-8F7B-C6013B51193D}"/>
            </a:ext>
          </a:extLst>
        </xdr:cNvPr>
        <xdr:cNvSpPr/>
      </xdr:nvSpPr>
      <xdr:spPr>
        <a:xfrm>
          <a:off x="19494500" y="6459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134607</xdr:rowOff>
    </xdr:from>
    <xdr:to>
      <xdr:col>107</xdr:col>
      <xdr:colOff>50800</xdr:colOff>
      <xdr:row>37</xdr:row>
      <xdr:rowOff>166771</xdr:rowOff>
    </xdr:to>
    <xdr:cxnSp macro="">
      <xdr:nvCxnSpPr>
        <xdr:cNvPr id="586" name="直線コネクタ 585">
          <a:extLst>
            <a:ext uri="{FF2B5EF4-FFF2-40B4-BE49-F238E27FC236}">
              <a16:creationId xmlns:a16="http://schemas.microsoft.com/office/drawing/2014/main" id="{E262EAA8-D34D-48A2-B6A8-B0A3E504EA5D}"/>
            </a:ext>
          </a:extLst>
        </xdr:cNvPr>
        <xdr:cNvCxnSpPr/>
      </xdr:nvCxnSpPr>
      <xdr:spPr>
        <a:xfrm flipV="1">
          <a:off x="19545300" y="6478257"/>
          <a:ext cx="889000" cy="32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51162</xdr:rowOff>
    </xdr:from>
    <xdr:ext cx="534377" cy="259045"/>
    <xdr:sp macro="" textlink="">
      <xdr:nvSpPr>
        <xdr:cNvPr id="587" name="n_1aveValue【一般廃棄物処理施設】&#10;一人当たり有形固定資産（償却資産）額">
          <a:extLst>
            <a:ext uri="{FF2B5EF4-FFF2-40B4-BE49-F238E27FC236}">
              <a16:creationId xmlns:a16="http://schemas.microsoft.com/office/drawing/2014/main" id="{D4DCF7B5-ED05-44C0-AF4E-05868779D181}"/>
            </a:ext>
          </a:extLst>
        </xdr:cNvPr>
        <xdr:cNvSpPr txBox="1"/>
      </xdr:nvSpPr>
      <xdr:spPr>
        <a:xfrm>
          <a:off x="21043411" y="6737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64772</xdr:rowOff>
    </xdr:from>
    <xdr:ext cx="534377" cy="259045"/>
    <xdr:sp macro="" textlink="">
      <xdr:nvSpPr>
        <xdr:cNvPr id="588" name="n_2aveValue【一般廃棄物処理施設】&#10;一人当たり有形固定資産（償却資産）額">
          <a:extLst>
            <a:ext uri="{FF2B5EF4-FFF2-40B4-BE49-F238E27FC236}">
              <a16:creationId xmlns:a16="http://schemas.microsoft.com/office/drawing/2014/main" id="{5AE4BFE5-2356-4F97-B554-93B5E03E8704}"/>
            </a:ext>
          </a:extLst>
        </xdr:cNvPr>
        <xdr:cNvSpPr txBox="1"/>
      </xdr:nvSpPr>
      <xdr:spPr>
        <a:xfrm>
          <a:off x="20167111" y="6751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90154</xdr:rowOff>
    </xdr:from>
    <xdr:ext cx="534377" cy="259045"/>
    <xdr:sp macro="" textlink="">
      <xdr:nvSpPr>
        <xdr:cNvPr id="589" name="n_3aveValue【一般廃棄物処理施設】&#10;一人当たり有形固定資産（償却資産）額">
          <a:extLst>
            <a:ext uri="{FF2B5EF4-FFF2-40B4-BE49-F238E27FC236}">
              <a16:creationId xmlns:a16="http://schemas.microsoft.com/office/drawing/2014/main" id="{364D9D01-E69E-4A1D-9D05-2CD26524A9B4}"/>
            </a:ext>
          </a:extLst>
        </xdr:cNvPr>
        <xdr:cNvSpPr txBox="1"/>
      </xdr:nvSpPr>
      <xdr:spPr>
        <a:xfrm>
          <a:off x="19278111" y="6776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115623</xdr:rowOff>
    </xdr:from>
    <xdr:ext cx="534377" cy="259045"/>
    <xdr:sp macro="" textlink="">
      <xdr:nvSpPr>
        <xdr:cNvPr id="590" name="n_4aveValue【一般廃棄物処理施設】&#10;一人当たり有形固定資産（償却資産）額">
          <a:extLst>
            <a:ext uri="{FF2B5EF4-FFF2-40B4-BE49-F238E27FC236}">
              <a16:creationId xmlns:a16="http://schemas.microsoft.com/office/drawing/2014/main" id="{AC03B7D0-0594-4BE2-9F09-69E368B71B6E}"/>
            </a:ext>
          </a:extLst>
        </xdr:cNvPr>
        <xdr:cNvSpPr txBox="1"/>
      </xdr:nvSpPr>
      <xdr:spPr>
        <a:xfrm>
          <a:off x="18389111" y="6459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36</xdr:row>
      <xdr:rowOff>28336</xdr:rowOff>
    </xdr:from>
    <xdr:ext cx="599010" cy="259045"/>
    <xdr:sp macro="" textlink="">
      <xdr:nvSpPr>
        <xdr:cNvPr id="591" name="n_1mainValue【一般廃棄物処理施設】&#10;一人当たり有形固定資産（償却資産）額">
          <a:extLst>
            <a:ext uri="{FF2B5EF4-FFF2-40B4-BE49-F238E27FC236}">
              <a16:creationId xmlns:a16="http://schemas.microsoft.com/office/drawing/2014/main" id="{44BA8093-DD9F-4E8B-9CB3-B86DFDCC6F3C}"/>
            </a:ext>
          </a:extLst>
        </xdr:cNvPr>
        <xdr:cNvSpPr txBox="1"/>
      </xdr:nvSpPr>
      <xdr:spPr>
        <a:xfrm>
          <a:off x="21011095" y="6200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36</xdr:row>
      <xdr:rowOff>30484</xdr:rowOff>
    </xdr:from>
    <xdr:ext cx="534377" cy="259045"/>
    <xdr:sp macro="" textlink="">
      <xdr:nvSpPr>
        <xdr:cNvPr id="592" name="n_2mainValue【一般廃棄物処理施設】&#10;一人当たり有形固定資産（償却資産）額">
          <a:extLst>
            <a:ext uri="{FF2B5EF4-FFF2-40B4-BE49-F238E27FC236}">
              <a16:creationId xmlns:a16="http://schemas.microsoft.com/office/drawing/2014/main" id="{88664813-B13B-496B-9349-1543884798FA}"/>
            </a:ext>
          </a:extLst>
        </xdr:cNvPr>
        <xdr:cNvSpPr txBox="1"/>
      </xdr:nvSpPr>
      <xdr:spPr>
        <a:xfrm>
          <a:off x="20167111" y="6202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36</xdr:row>
      <xdr:rowOff>62648</xdr:rowOff>
    </xdr:from>
    <xdr:ext cx="534377" cy="259045"/>
    <xdr:sp macro="" textlink="">
      <xdr:nvSpPr>
        <xdr:cNvPr id="593" name="n_3mainValue【一般廃棄物処理施設】&#10;一人当たり有形固定資産（償却資産）額">
          <a:extLst>
            <a:ext uri="{FF2B5EF4-FFF2-40B4-BE49-F238E27FC236}">
              <a16:creationId xmlns:a16="http://schemas.microsoft.com/office/drawing/2014/main" id="{EB834026-A249-4041-90BE-4DD8528B6F21}"/>
            </a:ext>
          </a:extLst>
        </xdr:cNvPr>
        <xdr:cNvSpPr txBox="1"/>
      </xdr:nvSpPr>
      <xdr:spPr>
        <a:xfrm>
          <a:off x="19278111" y="6234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94" name="正方形/長方形 593">
          <a:extLst>
            <a:ext uri="{FF2B5EF4-FFF2-40B4-BE49-F238E27FC236}">
              <a16:creationId xmlns:a16="http://schemas.microsoft.com/office/drawing/2014/main" id="{79D821BF-C5F8-497A-94E7-71778D9F50D2}"/>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95" name="正方形/長方形 594">
          <a:extLst>
            <a:ext uri="{FF2B5EF4-FFF2-40B4-BE49-F238E27FC236}">
              <a16:creationId xmlns:a16="http://schemas.microsoft.com/office/drawing/2014/main" id="{69AAC31A-6B3B-4B0A-8F71-013CDD0BE5CF}"/>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96" name="正方形/長方形 595">
          <a:extLst>
            <a:ext uri="{FF2B5EF4-FFF2-40B4-BE49-F238E27FC236}">
              <a16:creationId xmlns:a16="http://schemas.microsoft.com/office/drawing/2014/main" id="{CE5713CD-8D93-4EBF-A732-81B4873178ED}"/>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97" name="正方形/長方形 596">
          <a:extLst>
            <a:ext uri="{FF2B5EF4-FFF2-40B4-BE49-F238E27FC236}">
              <a16:creationId xmlns:a16="http://schemas.microsoft.com/office/drawing/2014/main" id="{3B5B8B25-9B50-4166-9082-7B4DCE4EF2AE}"/>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98" name="正方形/長方形 597">
          <a:extLst>
            <a:ext uri="{FF2B5EF4-FFF2-40B4-BE49-F238E27FC236}">
              <a16:creationId xmlns:a16="http://schemas.microsoft.com/office/drawing/2014/main" id="{BBA37371-EFEC-4B96-8676-138914794514}"/>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99" name="正方形/長方形 598">
          <a:extLst>
            <a:ext uri="{FF2B5EF4-FFF2-40B4-BE49-F238E27FC236}">
              <a16:creationId xmlns:a16="http://schemas.microsoft.com/office/drawing/2014/main" id="{3DD4B00A-7D1F-4CBC-973B-6BF03E902198}"/>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0" name="正方形/長方形 599">
          <a:extLst>
            <a:ext uri="{FF2B5EF4-FFF2-40B4-BE49-F238E27FC236}">
              <a16:creationId xmlns:a16="http://schemas.microsoft.com/office/drawing/2014/main" id="{ED00CDD5-68C6-4A43-8825-128DB304EE09}"/>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1" name="正方形/長方形 600">
          <a:extLst>
            <a:ext uri="{FF2B5EF4-FFF2-40B4-BE49-F238E27FC236}">
              <a16:creationId xmlns:a16="http://schemas.microsoft.com/office/drawing/2014/main" id="{62C83FF9-AC71-4492-A25F-4F4E3BE32AFC}"/>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02" name="テキスト ボックス 601">
          <a:extLst>
            <a:ext uri="{FF2B5EF4-FFF2-40B4-BE49-F238E27FC236}">
              <a16:creationId xmlns:a16="http://schemas.microsoft.com/office/drawing/2014/main" id="{2B368625-D489-4859-8A7F-ECD5CEF16DDA}"/>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03" name="直線コネクタ 602">
          <a:extLst>
            <a:ext uri="{FF2B5EF4-FFF2-40B4-BE49-F238E27FC236}">
              <a16:creationId xmlns:a16="http://schemas.microsoft.com/office/drawing/2014/main" id="{857806FA-8134-4B59-9E4A-819C8D0AA326}"/>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04" name="テキスト ボックス 603">
          <a:extLst>
            <a:ext uri="{FF2B5EF4-FFF2-40B4-BE49-F238E27FC236}">
              <a16:creationId xmlns:a16="http://schemas.microsoft.com/office/drawing/2014/main" id="{0F9CFB4A-4642-4F53-91CA-D31A29E0CF3B}"/>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05" name="直線コネクタ 604">
          <a:extLst>
            <a:ext uri="{FF2B5EF4-FFF2-40B4-BE49-F238E27FC236}">
              <a16:creationId xmlns:a16="http://schemas.microsoft.com/office/drawing/2014/main" id="{B29117B5-C39D-47E5-B2E9-2F3610D7B0AE}"/>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606" name="テキスト ボックス 605">
          <a:extLst>
            <a:ext uri="{FF2B5EF4-FFF2-40B4-BE49-F238E27FC236}">
              <a16:creationId xmlns:a16="http://schemas.microsoft.com/office/drawing/2014/main" id="{DBD57E91-9582-405F-82AE-5EF35F502939}"/>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07" name="直線コネクタ 606">
          <a:extLst>
            <a:ext uri="{FF2B5EF4-FFF2-40B4-BE49-F238E27FC236}">
              <a16:creationId xmlns:a16="http://schemas.microsoft.com/office/drawing/2014/main" id="{2688ABC5-1C8E-49B9-8D89-65ECC62E734F}"/>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08" name="テキスト ボックス 607">
          <a:extLst>
            <a:ext uri="{FF2B5EF4-FFF2-40B4-BE49-F238E27FC236}">
              <a16:creationId xmlns:a16="http://schemas.microsoft.com/office/drawing/2014/main" id="{B549AD10-93A9-44FA-A2BA-23556A51F84C}"/>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09" name="直線コネクタ 608">
          <a:extLst>
            <a:ext uri="{FF2B5EF4-FFF2-40B4-BE49-F238E27FC236}">
              <a16:creationId xmlns:a16="http://schemas.microsoft.com/office/drawing/2014/main" id="{0A6A3784-3877-40E5-9588-C78B122BE626}"/>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10" name="テキスト ボックス 609">
          <a:extLst>
            <a:ext uri="{FF2B5EF4-FFF2-40B4-BE49-F238E27FC236}">
              <a16:creationId xmlns:a16="http://schemas.microsoft.com/office/drawing/2014/main" id="{5EB59B24-5E10-4B16-BB8B-F6A13DC65293}"/>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11" name="直線コネクタ 610">
          <a:extLst>
            <a:ext uri="{FF2B5EF4-FFF2-40B4-BE49-F238E27FC236}">
              <a16:creationId xmlns:a16="http://schemas.microsoft.com/office/drawing/2014/main" id="{62919F41-19C9-47E0-B9E9-AFF89B542E7D}"/>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12" name="テキスト ボックス 611">
          <a:extLst>
            <a:ext uri="{FF2B5EF4-FFF2-40B4-BE49-F238E27FC236}">
              <a16:creationId xmlns:a16="http://schemas.microsoft.com/office/drawing/2014/main" id="{570D1848-7671-4B26-A08B-9697596D2856}"/>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13" name="直線コネクタ 612">
          <a:extLst>
            <a:ext uri="{FF2B5EF4-FFF2-40B4-BE49-F238E27FC236}">
              <a16:creationId xmlns:a16="http://schemas.microsoft.com/office/drawing/2014/main" id="{1981D2CD-BEAD-4881-BD21-C60D52AC6A7C}"/>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124477</xdr:rowOff>
    </xdr:from>
    <xdr:ext cx="338939" cy="259045"/>
    <xdr:sp macro="" textlink="">
      <xdr:nvSpPr>
        <xdr:cNvPr id="614" name="テキスト ボックス 613">
          <a:extLst>
            <a:ext uri="{FF2B5EF4-FFF2-40B4-BE49-F238E27FC236}">
              <a16:creationId xmlns:a16="http://schemas.microsoft.com/office/drawing/2014/main" id="{A5431F0C-EEE0-478C-BFAA-E8B9F8F496BC}"/>
            </a:ext>
          </a:extLst>
        </xdr:cNvPr>
        <xdr:cNvSpPr txBox="1"/>
      </xdr:nvSpPr>
      <xdr:spPr>
        <a:xfrm>
          <a:off x="12107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15" name="直線コネクタ 614">
          <a:extLst>
            <a:ext uri="{FF2B5EF4-FFF2-40B4-BE49-F238E27FC236}">
              <a16:creationId xmlns:a16="http://schemas.microsoft.com/office/drawing/2014/main" id="{8BD54837-C1B5-432A-B292-0DE8CE890F2B}"/>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6" name="【保健センター・保健所】&#10;有形固定資産減価償却率グラフ枠">
          <a:extLst>
            <a:ext uri="{FF2B5EF4-FFF2-40B4-BE49-F238E27FC236}">
              <a16:creationId xmlns:a16="http://schemas.microsoft.com/office/drawing/2014/main" id="{1EE2C7C3-20E4-4EB3-B14B-C6356505C961}"/>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11430</xdr:rowOff>
    </xdr:from>
    <xdr:to>
      <xdr:col>85</xdr:col>
      <xdr:colOff>126364</xdr:colOff>
      <xdr:row>63</xdr:row>
      <xdr:rowOff>108585</xdr:rowOff>
    </xdr:to>
    <xdr:cxnSp macro="">
      <xdr:nvCxnSpPr>
        <xdr:cNvPr id="617" name="直線コネクタ 616">
          <a:extLst>
            <a:ext uri="{FF2B5EF4-FFF2-40B4-BE49-F238E27FC236}">
              <a16:creationId xmlns:a16="http://schemas.microsoft.com/office/drawing/2014/main" id="{133498FE-0763-4EB1-86DC-077E09BD6ACC}"/>
            </a:ext>
          </a:extLst>
        </xdr:cNvPr>
        <xdr:cNvCxnSpPr/>
      </xdr:nvCxnSpPr>
      <xdr:spPr>
        <a:xfrm flipV="1">
          <a:off x="16318864" y="9612630"/>
          <a:ext cx="0" cy="1297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112412</xdr:rowOff>
    </xdr:from>
    <xdr:ext cx="405111" cy="259045"/>
    <xdr:sp macro="" textlink="">
      <xdr:nvSpPr>
        <xdr:cNvPr id="618" name="【保健センター・保健所】&#10;有形固定資産減価償却率最小値テキスト">
          <a:extLst>
            <a:ext uri="{FF2B5EF4-FFF2-40B4-BE49-F238E27FC236}">
              <a16:creationId xmlns:a16="http://schemas.microsoft.com/office/drawing/2014/main" id="{B6305E7D-E5BD-4E1E-9C4E-753F28383A91}"/>
            </a:ext>
          </a:extLst>
        </xdr:cNvPr>
        <xdr:cNvSpPr txBox="1"/>
      </xdr:nvSpPr>
      <xdr:spPr>
        <a:xfrm>
          <a:off x="16357600" y="10913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108585</xdr:rowOff>
    </xdr:from>
    <xdr:to>
      <xdr:col>86</xdr:col>
      <xdr:colOff>25400</xdr:colOff>
      <xdr:row>63</xdr:row>
      <xdr:rowOff>108585</xdr:rowOff>
    </xdr:to>
    <xdr:cxnSp macro="">
      <xdr:nvCxnSpPr>
        <xdr:cNvPr id="619" name="直線コネクタ 618">
          <a:extLst>
            <a:ext uri="{FF2B5EF4-FFF2-40B4-BE49-F238E27FC236}">
              <a16:creationId xmlns:a16="http://schemas.microsoft.com/office/drawing/2014/main" id="{F189E914-E991-4040-A0FB-C9FFBDFFFB75}"/>
            </a:ext>
          </a:extLst>
        </xdr:cNvPr>
        <xdr:cNvCxnSpPr/>
      </xdr:nvCxnSpPr>
      <xdr:spPr>
        <a:xfrm>
          <a:off x="16230600" y="10909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129557</xdr:rowOff>
    </xdr:from>
    <xdr:ext cx="340478" cy="259045"/>
    <xdr:sp macro="" textlink="">
      <xdr:nvSpPr>
        <xdr:cNvPr id="620" name="【保健センター・保健所】&#10;有形固定資産減価償却率最大値テキスト">
          <a:extLst>
            <a:ext uri="{FF2B5EF4-FFF2-40B4-BE49-F238E27FC236}">
              <a16:creationId xmlns:a16="http://schemas.microsoft.com/office/drawing/2014/main" id="{2B454133-ACE7-4A0A-97BA-DD3B02E2002D}"/>
            </a:ext>
          </a:extLst>
        </xdr:cNvPr>
        <xdr:cNvSpPr txBox="1"/>
      </xdr:nvSpPr>
      <xdr:spPr>
        <a:xfrm>
          <a:off x="16357600" y="93878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11430</xdr:rowOff>
    </xdr:from>
    <xdr:to>
      <xdr:col>86</xdr:col>
      <xdr:colOff>25400</xdr:colOff>
      <xdr:row>56</xdr:row>
      <xdr:rowOff>11430</xdr:rowOff>
    </xdr:to>
    <xdr:cxnSp macro="">
      <xdr:nvCxnSpPr>
        <xdr:cNvPr id="621" name="直線コネクタ 620">
          <a:extLst>
            <a:ext uri="{FF2B5EF4-FFF2-40B4-BE49-F238E27FC236}">
              <a16:creationId xmlns:a16="http://schemas.microsoft.com/office/drawing/2014/main" id="{8CE630F0-E54E-4161-B877-293851BA13B3}"/>
            </a:ext>
          </a:extLst>
        </xdr:cNvPr>
        <xdr:cNvCxnSpPr/>
      </xdr:nvCxnSpPr>
      <xdr:spPr>
        <a:xfrm>
          <a:off x="16230600" y="961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52087</xdr:rowOff>
    </xdr:from>
    <xdr:ext cx="405111" cy="259045"/>
    <xdr:sp macro="" textlink="">
      <xdr:nvSpPr>
        <xdr:cNvPr id="622" name="【保健センター・保健所】&#10;有形固定資産減価償却率平均値テキスト">
          <a:extLst>
            <a:ext uri="{FF2B5EF4-FFF2-40B4-BE49-F238E27FC236}">
              <a16:creationId xmlns:a16="http://schemas.microsoft.com/office/drawing/2014/main" id="{A0FDCC93-8C5E-4FCD-90EA-46D970AD1109}"/>
            </a:ext>
          </a:extLst>
        </xdr:cNvPr>
        <xdr:cNvSpPr txBox="1"/>
      </xdr:nvSpPr>
      <xdr:spPr>
        <a:xfrm>
          <a:off x="16357600" y="101676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29210</xdr:rowOff>
    </xdr:from>
    <xdr:to>
      <xdr:col>85</xdr:col>
      <xdr:colOff>177800</xdr:colOff>
      <xdr:row>60</xdr:row>
      <xdr:rowOff>130810</xdr:rowOff>
    </xdr:to>
    <xdr:sp macro="" textlink="">
      <xdr:nvSpPr>
        <xdr:cNvPr id="623" name="フローチャート: 判断 622">
          <a:extLst>
            <a:ext uri="{FF2B5EF4-FFF2-40B4-BE49-F238E27FC236}">
              <a16:creationId xmlns:a16="http://schemas.microsoft.com/office/drawing/2014/main" id="{BD0A48DE-5267-40FF-85EC-E025A7A56A5A}"/>
            </a:ext>
          </a:extLst>
        </xdr:cNvPr>
        <xdr:cNvSpPr/>
      </xdr:nvSpPr>
      <xdr:spPr>
        <a:xfrm>
          <a:off x="16268700" y="1031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139700</xdr:rowOff>
    </xdr:from>
    <xdr:to>
      <xdr:col>81</xdr:col>
      <xdr:colOff>101600</xdr:colOff>
      <xdr:row>60</xdr:row>
      <xdr:rowOff>69850</xdr:rowOff>
    </xdr:to>
    <xdr:sp macro="" textlink="">
      <xdr:nvSpPr>
        <xdr:cNvPr id="624" name="フローチャート: 判断 623">
          <a:extLst>
            <a:ext uri="{FF2B5EF4-FFF2-40B4-BE49-F238E27FC236}">
              <a16:creationId xmlns:a16="http://schemas.microsoft.com/office/drawing/2014/main" id="{B4EB7818-195B-4B71-842C-92D9F947D9CF}"/>
            </a:ext>
          </a:extLst>
        </xdr:cNvPr>
        <xdr:cNvSpPr/>
      </xdr:nvSpPr>
      <xdr:spPr>
        <a:xfrm>
          <a:off x="15430500" y="1025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139700</xdr:rowOff>
    </xdr:from>
    <xdr:to>
      <xdr:col>76</xdr:col>
      <xdr:colOff>165100</xdr:colOff>
      <xdr:row>60</xdr:row>
      <xdr:rowOff>69850</xdr:rowOff>
    </xdr:to>
    <xdr:sp macro="" textlink="">
      <xdr:nvSpPr>
        <xdr:cNvPr id="625" name="フローチャート: 判断 624">
          <a:extLst>
            <a:ext uri="{FF2B5EF4-FFF2-40B4-BE49-F238E27FC236}">
              <a16:creationId xmlns:a16="http://schemas.microsoft.com/office/drawing/2014/main" id="{78BBA719-22C6-45A8-88BD-5069760BE9C8}"/>
            </a:ext>
          </a:extLst>
        </xdr:cNvPr>
        <xdr:cNvSpPr/>
      </xdr:nvSpPr>
      <xdr:spPr>
        <a:xfrm>
          <a:off x="14541500" y="1025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97790</xdr:rowOff>
    </xdr:from>
    <xdr:to>
      <xdr:col>72</xdr:col>
      <xdr:colOff>38100</xdr:colOff>
      <xdr:row>60</xdr:row>
      <xdr:rowOff>27940</xdr:rowOff>
    </xdr:to>
    <xdr:sp macro="" textlink="">
      <xdr:nvSpPr>
        <xdr:cNvPr id="626" name="フローチャート: 判断 625">
          <a:extLst>
            <a:ext uri="{FF2B5EF4-FFF2-40B4-BE49-F238E27FC236}">
              <a16:creationId xmlns:a16="http://schemas.microsoft.com/office/drawing/2014/main" id="{849A686B-B8DA-4324-B0C4-1E903990F77D}"/>
            </a:ext>
          </a:extLst>
        </xdr:cNvPr>
        <xdr:cNvSpPr/>
      </xdr:nvSpPr>
      <xdr:spPr>
        <a:xfrm>
          <a:off x="136525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73025</xdr:rowOff>
    </xdr:from>
    <xdr:to>
      <xdr:col>67</xdr:col>
      <xdr:colOff>101600</xdr:colOff>
      <xdr:row>60</xdr:row>
      <xdr:rowOff>3175</xdr:rowOff>
    </xdr:to>
    <xdr:sp macro="" textlink="">
      <xdr:nvSpPr>
        <xdr:cNvPr id="627" name="フローチャート: 判断 626">
          <a:extLst>
            <a:ext uri="{FF2B5EF4-FFF2-40B4-BE49-F238E27FC236}">
              <a16:creationId xmlns:a16="http://schemas.microsoft.com/office/drawing/2014/main" id="{E47832BE-5E77-4B4A-85F6-8CFB181AE6B2}"/>
            </a:ext>
          </a:extLst>
        </xdr:cNvPr>
        <xdr:cNvSpPr/>
      </xdr:nvSpPr>
      <xdr:spPr>
        <a:xfrm>
          <a:off x="12763500" y="1018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28" name="テキスト ボックス 627">
          <a:extLst>
            <a:ext uri="{FF2B5EF4-FFF2-40B4-BE49-F238E27FC236}">
              <a16:creationId xmlns:a16="http://schemas.microsoft.com/office/drawing/2014/main" id="{02EF3F7B-FA30-4C68-BD5B-F9C5FD699EAB}"/>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29" name="テキスト ボックス 628">
          <a:extLst>
            <a:ext uri="{FF2B5EF4-FFF2-40B4-BE49-F238E27FC236}">
              <a16:creationId xmlns:a16="http://schemas.microsoft.com/office/drawing/2014/main" id="{3F62F94C-9E69-42C4-8339-0BF9D154BC92}"/>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30" name="テキスト ボックス 629">
          <a:extLst>
            <a:ext uri="{FF2B5EF4-FFF2-40B4-BE49-F238E27FC236}">
              <a16:creationId xmlns:a16="http://schemas.microsoft.com/office/drawing/2014/main" id="{795C4153-7834-481A-9AE0-BC2DD31FE376}"/>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31" name="テキスト ボックス 630">
          <a:extLst>
            <a:ext uri="{FF2B5EF4-FFF2-40B4-BE49-F238E27FC236}">
              <a16:creationId xmlns:a16="http://schemas.microsoft.com/office/drawing/2014/main" id="{24ABFD6E-6F5B-46A2-B9C6-154B7ED0EA86}"/>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32" name="テキスト ボックス 631">
          <a:extLst>
            <a:ext uri="{FF2B5EF4-FFF2-40B4-BE49-F238E27FC236}">
              <a16:creationId xmlns:a16="http://schemas.microsoft.com/office/drawing/2014/main" id="{B796FC22-10C5-4446-8E7F-516FD7D62D67}"/>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46355</xdr:rowOff>
    </xdr:from>
    <xdr:to>
      <xdr:col>85</xdr:col>
      <xdr:colOff>177800</xdr:colOff>
      <xdr:row>60</xdr:row>
      <xdr:rowOff>147955</xdr:rowOff>
    </xdr:to>
    <xdr:sp macro="" textlink="">
      <xdr:nvSpPr>
        <xdr:cNvPr id="633" name="楕円 632">
          <a:extLst>
            <a:ext uri="{FF2B5EF4-FFF2-40B4-BE49-F238E27FC236}">
              <a16:creationId xmlns:a16="http://schemas.microsoft.com/office/drawing/2014/main" id="{A2701721-F569-4C2B-AC49-6C3F29DCFF4D}"/>
            </a:ext>
          </a:extLst>
        </xdr:cNvPr>
        <xdr:cNvSpPr/>
      </xdr:nvSpPr>
      <xdr:spPr>
        <a:xfrm>
          <a:off x="16268700" y="1033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24782</xdr:rowOff>
    </xdr:from>
    <xdr:ext cx="405111" cy="259045"/>
    <xdr:sp macro="" textlink="">
      <xdr:nvSpPr>
        <xdr:cNvPr id="634" name="【保健センター・保健所】&#10;有形固定資産減価償却率該当値テキスト">
          <a:extLst>
            <a:ext uri="{FF2B5EF4-FFF2-40B4-BE49-F238E27FC236}">
              <a16:creationId xmlns:a16="http://schemas.microsoft.com/office/drawing/2014/main" id="{1E2D301A-47C9-4ADB-B654-9E72F1C4368A}"/>
            </a:ext>
          </a:extLst>
        </xdr:cNvPr>
        <xdr:cNvSpPr txBox="1"/>
      </xdr:nvSpPr>
      <xdr:spPr>
        <a:xfrm>
          <a:off x="16357600" y="10311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82550</xdr:rowOff>
    </xdr:from>
    <xdr:to>
      <xdr:col>81</xdr:col>
      <xdr:colOff>101600</xdr:colOff>
      <xdr:row>61</xdr:row>
      <xdr:rowOff>12700</xdr:rowOff>
    </xdr:to>
    <xdr:sp macro="" textlink="">
      <xdr:nvSpPr>
        <xdr:cNvPr id="635" name="楕円 634">
          <a:extLst>
            <a:ext uri="{FF2B5EF4-FFF2-40B4-BE49-F238E27FC236}">
              <a16:creationId xmlns:a16="http://schemas.microsoft.com/office/drawing/2014/main" id="{AE9EE223-D576-45BD-9003-9D1A04B8C007}"/>
            </a:ext>
          </a:extLst>
        </xdr:cNvPr>
        <xdr:cNvSpPr/>
      </xdr:nvSpPr>
      <xdr:spPr>
        <a:xfrm>
          <a:off x="15430500" y="1036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97155</xdr:rowOff>
    </xdr:from>
    <xdr:to>
      <xdr:col>85</xdr:col>
      <xdr:colOff>127000</xdr:colOff>
      <xdr:row>60</xdr:row>
      <xdr:rowOff>133350</xdr:rowOff>
    </xdr:to>
    <xdr:cxnSp macro="">
      <xdr:nvCxnSpPr>
        <xdr:cNvPr id="636" name="直線コネクタ 635">
          <a:extLst>
            <a:ext uri="{FF2B5EF4-FFF2-40B4-BE49-F238E27FC236}">
              <a16:creationId xmlns:a16="http://schemas.microsoft.com/office/drawing/2014/main" id="{20C31C28-7165-4FDF-9433-57AFD7B2961B}"/>
            </a:ext>
          </a:extLst>
        </xdr:cNvPr>
        <xdr:cNvCxnSpPr/>
      </xdr:nvCxnSpPr>
      <xdr:spPr>
        <a:xfrm flipV="1">
          <a:off x="15481300" y="10384155"/>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31115</xdr:rowOff>
    </xdr:from>
    <xdr:to>
      <xdr:col>76</xdr:col>
      <xdr:colOff>165100</xdr:colOff>
      <xdr:row>60</xdr:row>
      <xdr:rowOff>132715</xdr:rowOff>
    </xdr:to>
    <xdr:sp macro="" textlink="">
      <xdr:nvSpPr>
        <xdr:cNvPr id="637" name="楕円 636">
          <a:extLst>
            <a:ext uri="{FF2B5EF4-FFF2-40B4-BE49-F238E27FC236}">
              <a16:creationId xmlns:a16="http://schemas.microsoft.com/office/drawing/2014/main" id="{5EEBC018-8176-46AF-80E8-869706920A66}"/>
            </a:ext>
          </a:extLst>
        </xdr:cNvPr>
        <xdr:cNvSpPr/>
      </xdr:nvSpPr>
      <xdr:spPr>
        <a:xfrm>
          <a:off x="14541500" y="10318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81915</xdr:rowOff>
    </xdr:from>
    <xdr:to>
      <xdr:col>81</xdr:col>
      <xdr:colOff>50800</xdr:colOff>
      <xdr:row>60</xdr:row>
      <xdr:rowOff>133350</xdr:rowOff>
    </xdr:to>
    <xdr:cxnSp macro="">
      <xdr:nvCxnSpPr>
        <xdr:cNvPr id="638" name="直線コネクタ 637">
          <a:extLst>
            <a:ext uri="{FF2B5EF4-FFF2-40B4-BE49-F238E27FC236}">
              <a16:creationId xmlns:a16="http://schemas.microsoft.com/office/drawing/2014/main" id="{E6740CB6-8D19-4DEB-BAEF-ADE7B129F85E}"/>
            </a:ext>
          </a:extLst>
        </xdr:cNvPr>
        <xdr:cNvCxnSpPr/>
      </xdr:nvCxnSpPr>
      <xdr:spPr>
        <a:xfrm>
          <a:off x="14592300" y="1036891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156845</xdr:rowOff>
    </xdr:from>
    <xdr:to>
      <xdr:col>72</xdr:col>
      <xdr:colOff>38100</xdr:colOff>
      <xdr:row>60</xdr:row>
      <xdr:rowOff>86995</xdr:rowOff>
    </xdr:to>
    <xdr:sp macro="" textlink="">
      <xdr:nvSpPr>
        <xdr:cNvPr id="639" name="楕円 638">
          <a:extLst>
            <a:ext uri="{FF2B5EF4-FFF2-40B4-BE49-F238E27FC236}">
              <a16:creationId xmlns:a16="http://schemas.microsoft.com/office/drawing/2014/main" id="{1DF542E4-01CB-4D04-AAAE-B277C220CCE2}"/>
            </a:ext>
          </a:extLst>
        </xdr:cNvPr>
        <xdr:cNvSpPr/>
      </xdr:nvSpPr>
      <xdr:spPr>
        <a:xfrm>
          <a:off x="13652500" y="1027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36195</xdr:rowOff>
    </xdr:from>
    <xdr:to>
      <xdr:col>76</xdr:col>
      <xdr:colOff>114300</xdr:colOff>
      <xdr:row>60</xdr:row>
      <xdr:rowOff>81915</xdr:rowOff>
    </xdr:to>
    <xdr:cxnSp macro="">
      <xdr:nvCxnSpPr>
        <xdr:cNvPr id="640" name="直線コネクタ 639">
          <a:extLst>
            <a:ext uri="{FF2B5EF4-FFF2-40B4-BE49-F238E27FC236}">
              <a16:creationId xmlns:a16="http://schemas.microsoft.com/office/drawing/2014/main" id="{88C3500F-133A-401D-AA1F-2F82F534D010}"/>
            </a:ext>
          </a:extLst>
        </xdr:cNvPr>
        <xdr:cNvCxnSpPr/>
      </xdr:nvCxnSpPr>
      <xdr:spPr>
        <a:xfrm>
          <a:off x="13703300" y="1032319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74930</xdr:rowOff>
    </xdr:from>
    <xdr:to>
      <xdr:col>67</xdr:col>
      <xdr:colOff>101600</xdr:colOff>
      <xdr:row>61</xdr:row>
      <xdr:rowOff>5080</xdr:rowOff>
    </xdr:to>
    <xdr:sp macro="" textlink="">
      <xdr:nvSpPr>
        <xdr:cNvPr id="641" name="楕円 640">
          <a:extLst>
            <a:ext uri="{FF2B5EF4-FFF2-40B4-BE49-F238E27FC236}">
              <a16:creationId xmlns:a16="http://schemas.microsoft.com/office/drawing/2014/main" id="{53F08FAF-1EEC-4CC7-96D5-2406AE0D56AC}"/>
            </a:ext>
          </a:extLst>
        </xdr:cNvPr>
        <xdr:cNvSpPr/>
      </xdr:nvSpPr>
      <xdr:spPr>
        <a:xfrm>
          <a:off x="12763500" y="1036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36195</xdr:rowOff>
    </xdr:from>
    <xdr:to>
      <xdr:col>71</xdr:col>
      <xdr:colOff>177800</xdr:colOff>
      <xdr:row>60</xdr:row>
      <xdr:rowOff>125730</xdr:rowOff>
    </xdr:to>
    <xdr:cxnSp macro="">
      <xdr:nvCxnSpPr>
        <xdr:cNvPr id="642" name="直線コネクタ 641">
          <a:extLst>
            <a:ext uri="{FF2B5EF4-FFF2-40B4-BE49-F238E27FC236}">
              <a16:creationId xmlns:a16="http://schemas.microsoft.com/office/drawing/2014/main" id="{404495A5-F5EA-4702-BC37-5B3B82ACB8E4}"/>
            </a:ext>
          </a:extLst>
        </xdr:cNvPr>
        <xdr:cNvCxnSpPr/>
      </xdr:nvCxnSpPr>
      <xdr:spPr>
        <a:xfrm flipV="1">
          <a:off x="12814300" y="10323195"/>
          <a:ext cx="889000" cy="89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86377</xdr:rowOff>
    </xdr:from>
    <xdr:ext cx="405111" cy="259045"/>
    <xdr:sp macro="" textlink="">
      <xdr:nvSpPr>
        <xdr:cNvPr id="643" name="n_1aveValue【保健センター・保健所】&#10;有形固定資産減価償却率">
          <a:extLst>
            <a:ext uri="{FF2B5EF4-FFF2-40B4-BE49-F238E27FC236}">
              <a16:creationId xmlns:a16="http://schemas.microsoft.com/office/drawing/2014/main" id="{4673CAE5-3EAF-427D-A08C-9D02837A9D94}"/>
            </a:ext>
          </a:extLst>
        </xdr:cNvPr>
        <xdr:cNvSpPr txBox="1"/>
      </xdr:nvSpPr>
      <xdr:spPr>
        <a:xfrm>
          <a:off x="15266044" y="1003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86377</xdr:rowOff>
    </xdr:from>
    <xdr:ext cx="405111" cy="259045"/>
    <xdr:sp macro="" textlink="">
      <xdr:nvSpPr>
        <xdr:cNvPr id="644" name="n_2aveValue【保健センター・保健所】&#10;有形固定資産減価償却率">
          <a:extLst>
            <a:ext uri="{FF2B5EF4-FFF2-40B4-BE49-F238E27FC236}">
              <a16:creationId xmlns:a16="http://schemas.microsoft.com/office/drawing/2014/main" id="{0D45239F-02CC-48E5-B7FE-20A736B769AF}"/>
            </a:ext>
          </a:extLst>
        </xdr:cNvPr>
        <xdr:cNvSpPr txBox="1"/>
      </xdr:nvSpPr>
      <xdr:spPr>
        <a:xfrm>
          <a:off x="14389744" y="1003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44467</xdr:rowOff>
    </xdr:from>
    <xdr:ext cx="405111" cy="259045"/>
    <xdr:sp macro="" textlink="">
      <xdr:nvSpPr>
        <xdr:cNvPr id="645" name="n_3aveValue【保健センター・保健所】&#10;有形固定資産減価償却率">
          <a:extLst>
            <a:ext uri="{FF2B5EF4-FFF2-40B4-BE49-F238E27FC236}">
              <a16:creationId xmlns:a16="http://schemas.microsoft.com/office/drawing/2014/main" id="{CCB4AF68-F85D-4881-985A-142C7F2A1135}"/>
            </a:ext>
          </a:extLst>
        </xdr:cNvPr>
        <xdr:cNvSpPr txBox="1"/>
      </xdr:nvSpPr>
      <xdr:spPr>
        <a:xfrm>
          <a:off x="13500744" y="998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19702</xdr:rowOff>
    </xdr:from>
    <xdr:ext cx="405111" cy="259045"/>
    <xdr:sp macro="" textlink="">
      <xdr:nvSpPr>
        <xdr:cNvPr id="646" name="n_4aveValue【保健センター・保健所】&#10;有形固定資産減価償却率">
          <a:extLst>
            <a:ext uri="{FF2B5EF4-FFF2-40B4-BE49-F238E27FC236}">
              <a16:creationId xmlns:a16="http://schemas.microsoft.com/office/drawing/2014/main" id="{BCBAE00E-B2D1-47FE-871E-C0B374D7A413}"/>
            </a:ext>
          </a:extLst>
        </xdr:cNvPr>
        <xdr:cNvSpPr txBox="1"/>
      </xdr:nvSpPr>
      <xdr:spPr>
        <a:xfrm>
          <a:off x="12611744" y="996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3827</xdr:rowOff>
    </xdr:from>
    <xdr:ext cx="405111" cy="259045"/>
    <xdr:sp macro="" textlink="">
      <xdr:nvSpPr>
        <xdr:cNvPr id="647" name="n_1mainValue【保健センター・保健所】&#10;有形固定資産減価償却率">
          <a:extLst>
            <a:ext uri="{FF2B5EF4-FFF2-40B4-BE49-F238E27FC236}">
              <a16:creationId xmlns:a16="http://schemas.microsoft.com/office/drawing/2014/main" id="{B611D363-391A-462D-A507-7CF64F2DF431}"/>
            </a:ext>
          </a:extLst>
        </xdr:cNvPr>
        <xdr:cNvSpPr txBox="1"/>
      </xdr:nvSpPr>
      <xdr:spPr>
        <a:xfrm>
          <a:off x="15266044" y="1046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123842</xdr:rowOff>
    </xdr:from>
    <xdr:ext cx="405111" cy="259045"/>
    <xdr:sp macro="" textlink="">
      <xdr:nvSpPr>
        <xdr:cNvPr id="648" name="n_2mainValue【保健センター・保健所】&#10;有形固定資産減価償却率">
          <a:extLst>
            <a:ext uri="{FF2B5EF4-FFF2-40B4-BE49-F238E27FC236}">
              <a16:creationId xmlns:a16="http://schemas.microsoft.com/office/drawing/2014/main" id="{46E1EFA9-1022-431B-AAC1-5BE243F9CC32}"/>
            </a:ext>
          </a:extLst>
        </xdr:cNvPr>
        <xdr:cNvSpPr txBox="1"/>
      </xdr:nvSpPr>
      <xdr:spPr>
        <a:xfrm>
          <a:off x="14389744" y="10410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78122</xdr:rowOff>
    </xdr:from>
    <xdr:ext cx="405111" cy="259045"/>
    <xdr:sp macro="" textlink="">
      <xdr:nvSpPr>
        <xdr:cNvPr id="649" name="n_3mainValue【保健センター・保健所】&#10;有形固定資産減価償却率">
          <a:extLst>
            <a:ext uri="{FF2B5EF4-FFF2-40B4-BE49-F238E27FC236}">
              <a16:creationId xmlns:a16="http://schemas.microsoft.com/office/drawing/2014/main" id="{073E86FE-8D37-4FBF-97B2-F9D6B0E1341C}"/>
            </a:ext>
          </a:extLst>
        </xdr:cNvPr>
        <xdr:cNvSpPr txBox="1"/>
      </xdr:nvSpPr>
      <xdr:spPr>
        <a:xfrm>
          <a:off x="13500744" y="10365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167657</xdr:rowOff>
    </xdr:from>
    <xdr:ext cx="405111" cy="259045"/>
    <xdr:sp macro="" textlink="">
      <xdr:nvSpPr>
        <xdr:cNvPr id="650" name="n_4mainValue【保健センター・保健所】&#10;有形固定資産減価償却率">
          <a:extLst>
            <a:ext uri="{FF2B5EF4-FFF2-40B4-BE49-F238E27FC236}">
              <a16:creationId xmlns:a16="http://schemas.microsoft.com/office/drawing/2014/main" id="{B4F740D4-CD43-4239-AEC0-E0091B51FD73}"/>
            </a:ext>
          </a:extLst>
        </xdr:cNvPr>
        <xdr:cNvSpPr txBox="1"/>
      </xdr:nvSpPr>
      <xdr:spPr>
        <a:xfrm>
          <a:off x="12611744" y="1045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51" name="正方形/長方形 650">
          <a:extLst>
            <a:ext uri="{FF2B5EF4-FFF2-40B4-BE49-F238E27FC236}">
              <a16:creationId xmlns:a16="http://schemas.microsoft.com/office/drawing/2014/main" id="{9E0399EC-454A-42CF-B9F4-E30D706F3812}"/>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52" name="正方形/長方形 651">
          <a:extLst>
            <a:ext uri="{FF2B5EF4-FFF2-40B4-BE49-F238E27FC236}">
              <a16:creationId xmlns:a16="http://schemas.microsoft.com/office/drawing/2014/main" id="{2554AA54-E42E-4365-BB0C-4B799F23E8D4}"/>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53" name="正方形/長方形 652">
          <a:extLst>
            <a:ext uri="{FF2B5EF4-FFF2-40B4-BE49-F238E27FC236}">
              <a16:creationId xmlns:a16="http://schemas.microsoft.com/office/drawing/2014/main" id="{1B2FE71D-E164-48B0-86E4-8984ECAF6818}"/>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54" name="正方形/長方形 653">
          <a:extLst>
            <a:ext uri="{FF2B5EF4-FFF2-40B4-BE49-F238E27FC236}">
              <a16:creationId xmlns:a16="http://schemas.microsoft.com/office/drawing/2014/main" id="{864629D8-576F-4D88-A1AD-5EA9CF0212FF}"/>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55" name="正方形/長方形 654">
          <a:extLst>
            <a:ext uri="{FF2B5EF4-FFF2-40B4-BE49-F238E27FC236}">
              <a16:creationId xmlns:a16="http://schemas.microsoft.com/office/drawing/2014/main" id="{776F60A2-7D84-42AF-B74C-DA225C3B604D}"/>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56" name="正方形/長方形 655">
          <a:extLst>
            <a:ext uri="{FF2B5EF4-FFF2-40B4-BE49-F238E27FC236}">
              <a16:creationId xmlns:a16="http://schemas.microsoft.com/office/drawing/2014/main" id="{AE911083-264E-482C-8F71-68F2D8C99F4F}"/>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57" name="正方形/長方形 656">
          <a:extLst>
            <a:ext uri="{FF2B5EF4-FFF2-40B4-BE49-F238E27FC236}">
              <a16:creationId xmlns:a16="http://schemas.microsoft.com/office/drawing/2014/main" id="{02A14796-B8C3-4D8F-899C-9F252C691CF7}"/>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58" name="正方形/長方形 657">
          <a:extLst>
            <a:ext uri="{FF2B5EF4-FFF2-40B4-BE49-F238E27FC236}">
              <a16:creationId xmlns:a16="http://schemas.microsoft.com/office/drawing/2014/main" id="{474C1BC5-95D3-44FB-9FB8-E6542FF9CC77}"/>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59" name="テキスト ボックス 658">
          <a:extLst>
            <a:ext uri="{FF2B5EF4-FFF2-40B4-BE49-F238E27FC236}">
              <a16:creationId xmlns:a16="http://schemas.microsoft.com/office/drawing/2014/main" id="{AD148B7E-E324-4796-8692-0285A3C436C5}"/>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60" name="直線コネクタ 659">
          <a:extLst>
            <a:ext uri="{FF2B5EF4-FFF2-40B4-BE49-F238E27FC236}">
              <a16:creationId xmlns:a16="http://schemas.microsoft.com/office/drawing/2014/main" id="{51D98CFE-C864-4FF7-9E49-D6EA19FE7A0D}"/>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61" name="直線コネクタ 660">
          <a:extLst>
            <a:ext uri="{FF2B5EF4-FFF2-40B4-BE49-F238E27FC236}">
              <a16:creationId xmlns:a16="http://schemas.microsoft.com/office/drawing/2014/main" id="{73A3174B-572C-4B49-9580-E7F8D4D23DE8}"/>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62" name="テキスト ボックス 661">
          <a:extLst>
            <a:ext uri="{FF2B5EF4-FFF2-40B4-BE49-F238E27FC236}">
              <a16:creationId xmlns:a16="http://schemas.microsoft.com/office/drawing/2014/main" id="{876EC08B-3DA0-46E5-9AEF-41F27C8E4A5C}"/>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63" name="直線コネクタ 662">
          <a:extLst>
            <a:ext uri="{FF2B5EF4-FFF2-40B4-BE49-F238E27FC236}">
              <a16:creationId xmlns:a16="http://schemas.microsoft.com/office/drawing/2014/main" id="{B2F9FD3C-8868-493D-9EF5-C39B72E7EE5D}"/>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64" name="テキスト ボックス 663">
          <a:extLst>
            <a:ext uri="{FF2B5EF4-FFF2-40B4-BE49-F238E27FC236}">
              <a16:creationId xmlns:a16="http://schemas.microsoft.com/office/drawing/2014/main" id="{8F4E0FB6-F12B-41CF-9AD8-DC92EF5CFA7E}"/>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65" name="直線コネクタ 664">
          <a:extLst>
            <a:ext uri="{FF2B5EF4-FFF2-40B4-BE49-F238E27FC236}">
              <a16:creationId xmlns:a16="http://schemas.microsoft.com/office/drawing/2014/main" id="{39516F4D-DC2A-4E7E-BFEC-A4B6785119B5}"/>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66" name="テキスト ボックス 665">
          <a:extLst>
            <a:ext uri="{FF2B5EF4-FFF2-40B4-BE49-F238E27FC236}">
              <a16:creationId xmlns:a16="http://schemas.microsoft.com/office/drawing/2014/main" id="{6484B880-F685-4DD0-9837-7FDF0B119AE1}"/>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67" name="直線コネクタ 666">
          <a:extLst>
            <a:ext uri="{FF2B5EF4-FFF2-40B4-BE49-F238E27FC236}">
              <a16:creationId xmlns:a16="http://schemas.microsoft.com/office/drawing/2014/main" id="{1D4679EC-CB0B-4B19-960D-9AAFE55178EF}"/>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68" name="テキスト ボックス 667">
          <a:extLst>
            <a:ext uri="{FF2B5EF4-FFF2-40B4-BE49-F238E27FC236}">
              <a16:creationId xmlns:a16="http://schemas.microsoft.com/office/drawing/2014/main" id="{A747C1C1-84AF-49DA-8416-B759EB7F6217}"/>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69" name="直線コネクタ 668">
          <a:extLst>
            <a:ext uri="{FF2B5EF4-FFF2-40B4-BE49-F238E27FC236}">
              <a16:creationId xmlns:a16="http://schemas.microsoft.com/office/drawing/2014/main" id="{70E1D563-7D07-4921-B828-B1ACCDC59D78}"/>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70" name="テキスト ボックス 669">
          <a:extLst>
            <a:ext uri="{FF2B5EF4-FFF2-40B4-BE49-F238E27FC236}">
              <a16:creationId xmlns:a16="http://schemas.microsoft.com/office/drawing/2014/main" id="{916951BD-16D0-4CDE-9635-E00A91E33FFF}"/>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71" name="【保健センター・保健所】&#10;一人当たり面積グラフ枠">
          <a:extLst>
            <a:ext uri="{FF2B5EF4-FFF2-40B4-BE49-F238E27FC236}">
              <a16:creationId xmlns:a16="http://schemas.microsoft.com/office/drawing/2014/main" id="{D23FF038-672C-4023-89BB-51BCD1BD83DE}"/>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80010</xdr:rowOff>
    </xdr:from>
    <xdr:to>
      <xdr:col>116</xdr:col>
      <xdr:colOff>62864</xdr:colOff>
      <xdr:row>63</xdr:row>
      <xdr:rowOff>153162</xdr:rowOff>
    </xdr:to>
    <xdr:cxnSp macro="">
      <xdr:nvCxnSpPr>
        <xdr:cNvPr id="672" name="直線コネクタ 671">
          <a:extLst>
            <a:ext uri="{FF2B5EF4-FFF2-40B4-BE49-F238E27FC236}">
              <a16:creationId xmlns:a16="http://schemas.microsoft.com/office/drawing/2014/main" id="{4688195D-89C9-4151-8835-94264C8E9107}"/>
            </a:ext>
          </a:extLst>
        </xdr:cNvPr>
        <xdr:cNvCxnSpPr/>
      </xdr:nvCxnSpPr>
      <xdr:spPr>
        <a:xfrm flipV="1">
          <a:off x="22160864" y="9509760"/>
          <a:ext cx="0" cy="1444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156989</xdr:rowOff>
    </xdr:from>
    <xdr:ext cx="469744" cy="259045"/>
    <xdr:sp macro="" textlink="">
      <xdr:nvSpPr>
        <xdr:cNvPr id="673" name="【保健センター・保健所】&#10;一人当たり面積最小値テキスト">
          <a:extLst>
            <a:ext uri="{FF2B5EF4-FFF2-40B4-BE49-F238E27FC236}">
              <a16:creationId xmlns:a16="http://schemas.microsoft.com/office/drawing/2014/main" id="{FE8C62E2-6BF5-443E-95F9-4D279E354DFC}"/>
            </a:ext>
          </a:extLst>
        </xdr:cNvPr>
        <xdr:cNvSpPr txBox="1"/>
      </xdr:nvSpPr>
      <xdr:spPr>
        <a:xfrm>
          <a:off x="22199600" y="1095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153162</xdr:rowOff>
    </xdr:from>
    <xdr:to>
      <xdr:col>116</xdr:col>
      <xdr:colOff>152400</xdr:colOff>
      <xdr:row>63</xdr:row>
      <xdr:rowOff>153162</xdr:rowOff>
    </xdr:to>
    <xdr:cxnSp macro="">
      <xdr:nvCxnSpPr>
        <xdr:cNvPr id="674" name="直線コネクタ 673">
          <a:extLst>
            <a:ext uri="{FF2B5EF4-FFF2-40B4-BE49-F238E27FC236}">
              <a16:creationId xmlns:a16="http://schemas.microsoft.com/office/drawing/2014/main" id="{7D8B9400-70AB-47A8-9406-0A2E69E068CC}"/>
            </a:ext>
          </a:extLst>
        </xdr:cNvPr>
        <xdr:cNvCxnSpPr/>
      </xdr:nvCxnSpPr>
      <xdr:spPr>
        <a:xfrm>
          <a:off x="22072600" y="1095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26687</xdr:rowOff>
    </xdr:from>
    <xdr:ext cx="469744" cy="259045"/>
    <xdr:sp macro="" textlink="">
      <xdr:nvSpPr>
        <xdr:cNvPr id="675" name="【保健センター・保健所】&#10;一人当たり面積最大値テキスト">
          <a:extLst>
            <a:ext uri="{FF2B5EF4-FFF2-40B4-BE49-F238E27FC236}">
              <a16:creationId xmlns:a16="http://schemas.microsoft.com/office/drawing/2014/main" id="{9DEB16E1-AB61-4CAD-B3F9-F178695E5C5C}"/>
            </a:ext>
          </a:extLst>
        </xdr:cNvPr>
        <xdr:cNvSpPr txBox="1"/>
      </xdr:nvSpPr>
      <xdr:spPr>
        <a:xfrm>
          <a:off x="22199600" y="9284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80010</xdr:rowOff>
    </xdr:from>
    <xdr:to>
      <xdr:col>116</xdr:col>
      <xdr:colOff>152400</xdr:colOff>
      <xdr:row>55</xdr:row>
      <xdr:rowOff>80010</xdr:rowOff>
    </xdr:to>
    <xdr:cxnSp macro="">
      <xdr:nvCxnSpPr>
        <xdr:cNvPr id="676" name="直線コネクタ 675">
          <a:extLst>
            <a:ext uri="{FF2B5EF4-FFF2-40B4-BE49-F238E27FC236}">
              <a16:creationId xmlns:a16="http://schemas.microsoft.com/office/drawing/2014/main" id="{858ADB2E-9BC1-4FD6-8ABB-6053B45D1E15}"/>
            </a:ext>
          </a:extLst>
        </xdr:cNvPr>
        <xdr:cNvCxnSpPr/>
      </xdr:nvCxnSpPr>
      <xdr:spPr>
        <a:xfrm>
          <a:off x="22072600" y="9509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77233</xdr:rowOff>
    </xdr:from>
    <xdr:ext cx="469744" cy="259045"/>
    <xdr:sp macro="" textlink="">
      <xdr:nvSpPr>
        <xdr:cNvPr id="677" name="【保健センター・保健所】&#10;一人当たり面積平均値テキスト">
          <a:extLst>
            <a:ext uri="{FF2B5EF4-FFF2-40B4-BE49-F238E27FC236}">
              <a16:creationId xmlns:a16="http://schemas.microsoft.com/office/drawing/2014/main" id="{75EF246A-6587-46EE-BBEF-F959A4103671}"/>
            </a:ext>
          </a:extLst>
        </xdr:cNvPr>
        <xdr:cNvSpPr txBox="1"/>
      </xdr:nvSpPr>
      <xdr:spPr>
        <a:xfrm>
          <a:off x="22199600" y="105356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54356</xdr:rowOff>
    </xdr:from>
    <xdr:to>
      <xdr:col>116</xdr:col>
      <xdr:colOff>114300</xdr:colOff>
      <xdr:row>62</xdr:row>
      <xdr:rowOff>155956</xdr:rowOff>
    </xdr:to>
    <xdr:sp macro="" textlink="">
      <xdr:nvSpPr>
        <xdr:cNvPr id="678" name="フローチャート: 判断 677">
          <a:extLst>
            <a:ext uri="{FF2B5EF4-FFF2-40B4-BE49-F238E27FC236}">
              <a16:creationId xmlns:a16="http://schemas.microsoft.com/office/drawing/2014/main" id="{5481AA7E-6ED4-4143-B36C-E45F4609028B}"/>
            </a:ext>
          </a:extLst>
        </xdr:cNvPr>
        <xdr:cNvSpPr/>
      </xdr:nvSpPr>
      <xdr:spPr>
        <a:xfrm>
          <a:off x="22110700" y="10684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54356</xdr:rowOff>
    </xdr:from>
    <xdr:to>
      <xdr:col>112</xdr:col>
      <xdr:colOff>38100</xdr:colOff>
      <xdr:row>62</xdr:row>
      <xdr:rowOff>155956</xdr:rowOff>
    </xdr:to>
    <xdr:sp macro="" textlink="">
      <xdr:nvSpPr>
        <xdr:cNvPr id="679" name="フローチャート: 判断 678">
          <a:extLst>
            <a:ext uri="{FF2B5EF4-FFF2-40B4-BE49-F238E27FC236}">
              <a16:creationId xmlns:a16="http://schemas.microsoft.com/office/drawing/2014/main" id="{0E310B34-829A-46CC-B189-EDDE63C37390}"/>
            </a:ext>
          </a:extLst>
        </xdr:cNvPr>
        <xdr:cNvSpPr/>
      </xdr:nvSpPr>
      <xdr:spPr>
        <a:xfrm>
          <a:off x="21272500" y="10684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63500</xdr:rowOff>
    </xdr:from>
    <xdr:to>
      <xdr:col>107</xdr:col>
      <xdr:colOff>101600</xdr:colOff>
      <xdr:row>62</xdr:row>
      <xdr:rowOff>165100</xdr:rowOff>
    </xdr:to>
    <xdr:sp macro="" textlink="">
      <xdr:nvSpPr>
        <xdr:cNvPr id="680" name="フローチャート: 判断 679">
          <a:extLst>
            <a:ext uri="{FF2B5EF4-FFF2-40B4-BE49-F238E27FC236}">
              <a16:creationId xmlns:a16="http://schemas.microsoft.com/office/drawing/2014/main" id="{6EAEBAC6-3F40-4AF5-8C2B-4E26032B73E8}"/>
            </a:ext>
          </a:extLst>
        </xdr:cNvPr>
        <xdr:cNvSpPr/>
      </xdr:nvSpPr>
      <xdr:spPr>
        <a:xfrm>
          <a:off x="20383500" y="1069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54356</xdr:rowOff>
    </xdr:from>
    <xdr:to>
      <xdr:col>102</xdr:col>
      <xdr:colOff>165100</xdr:colOff>
      <xdr:row>62</xdr:row>
      <xdr:rowOff>155956</xdr:rowOff>
    </xdr:to>
    <xdr:sp macro="" textlink="">
      <xdr:nvSpPr>
        <xdr:cNvPr id="681" name="フローチャート: 判断 680">
          <a:extLst>
            <a:ext uri="{FF2B5EF4-FFF2-40B4-BE49-F238E27FC236}">
              <a16:creationId xmlns:a16="http://schemas.microsoft.com/office/drawing/2014/main" id="{834619F9-CFC5-4EF4-86E1-66AD17C4DFE8}"/>
            </a:ext>
          </a:extLst>
        </xdr:cNvPr>
        <xdr:cNvSpPr/>
      </xdr:nvSpPr>
      <xdr:spPr>
        <a:xfrm>
          <a:off x="19494500" y="10684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45212</xdr:rowOff>
    </xdr:from>
    <xdr:to>
      <xdr:col>98</xdr:col>
      <xdr:colOff>38100</xdr:colOff>
      <xdr:row>62</xdr:row>
      <xdr:rowOff>146812</xdr:rowOff>
    </xdr:to>
    <xdr:sp macro="" textlink="">
      <xdr:nvSpPr>
        <xdr:cNvPr id="682" name="フローチャート: 判断 681">
          <a:extLst>
            <a:ext uri="{FF2B5EF4-FFF2-40B4-BE49-F238E27FC236}">
              <a16:creationId xmlns:a16="http://schemas.microsoft.com/office/drawing/2014/main" id="{8FE42DFE-452C-4345-BB1D-F450762575A0}"/>
            </a:ext>
          </a:extLst>
        </xdr:cNvPr>
        <xdr:cNvSpPr/>
      </xdr:nvSpPr>
      <xdr:spPr>
        <a:xfrm>
          <a:off x="18605500" y="10675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83" name="テキスト ボックス 682">
          <a:extLst>
            <a:ext uri="{FF2B5EF4-FFF2-40B4-BE49-F238E27FC236}">
              <a16:creationId xmlns:a16="http://schemas.microsoft.com/office/drawing/2014/main" id="{68A92294-3F76-4609-AB87-85C9031C9428}"/>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84" name="テキスト ボックス 683">
          <a:extLst>
            <a:ext uri="{FF2B5EF4-FFF2-40B4-BE49-F238E27FC236}">
              <a16:creationId xmlns:a16="http://schemas.microsoft.com/office/drawing/2014/main" id="{E5CC49AE-DC15-4D9E-AB0C-E26611E2D65C}"/>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85" name="テキスト ボックス 684">
          <a:extLst>
            <a:ext uri="{FF2B5EF4-FFF2-40B4-BE49-F238E27FC236}">
              <a16:creationId xmlns:a16="http://schemas.microsoft.com/office/drawing/2014/main" id="{AD7C74C3-6DB4-49CB-90E2-1B8C04051A08}"/>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86" name="テキスト ボックス 685">
          <a:extLst>
            <a:ext uri="{FF2B5EF4-FFF2-40B4-BE49-F238E27FC236}">
              <a16:creationId xmlns:a16="http://schemas.microsoft.com/office/drawing/2014/main" id="{2F9D38D4-2689-4557-9631-5725BF0527FF}"/>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87" name="テキスト ボックス 686">
          <a:extLst>
            <a:ext uri="{FF2B5EF4-FFF2-40B4-BE49-F238E27FC236}">
              <a16:creationId xmlns:a16="http://schemas.microsoft.com/office/drawing/2014/main" id="{EA09C95F-C395-4DBA-AE83-0E4E8C053918}"/>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90932</xdr:rowOff>
    </xdr:from>
    <xdr:to>
      <xdr:col>116</xdr:col>
      <xdr:colOff>114300</xdr:colOff>
      <xdr:row>63</xdr:row>
      <xdr:rowOff>21082</xdr:rowOff>
    </xdr:to>
    <xdr:sp macro="" textlink="">
      <xdr:nvSpPr>
        <xdr:cNvPr id="688" name="楕円 687">
          <a:extLst>
            <a:ext uri="{FF2B5EF4-FFF2-40B4-BE49-F238E27FC236}">
              <a16:creationId xmlns:a16="http://schemas.microsoft.com/office/drawing/2014/main" id="{15CF82B8-2887-4015-8D7D-3F5DF2F5E2CD}"/>
            </a:ext>
          </a:extLst>
        </xdr:cNvPr>
        <xdr:cNvSpPr/>
      </xdr:nvSpPr>
      <xdr:spPr>
        <a:xfrm>
          <a:off x="22110700" y="10720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69359</xdr:rowOff>
    </xdr:from>
    <xdr:ext cx="469744" cy="259045"/>
    <xdr:sp macro="" textlink="">
      <xdr:nvSpPr>
        <xdr:cNvPr id="689" name="【保健センター・保健所】&#10;一人当たり面積該当値テキスト">
          <a:extLst>
            <a:ext uri="{FF2B5EF4-FFF2-40B4-BE49-F238E27FC236}">
              <a16:creationId xmlns:a16="http://schemas.microsoft.com/office/drawing/2014/main" id="{C27462E3-CEDD-4270-8F57-C375B0657C6E}"/>
            </a:ext>
          </a:extLst>
        </xdr:cNvPr>
        <xdr:cNvSpPr txBox="1"/>
      </xdr:nvSpPr>
      <xdr:spPr>
        <a:xfrm>
          <a:off x="22199600" y="10699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90932</xdr:rowOff>
    </xdr:from>
    <xdr:to>
      <xdr:col>112</xdr:col>
      <xdr:colOff>38100</xdr:colOff>
      <xdr:row>63</xdr:row>
      <xdr:rowOff>21082</xdr:rowOff>
    </xdr:to>
    <xdr:sp macro="" textlink="">
      <xdr:nvSpPr>
        <xdr:cNvPr id="690" name="楕円 689">
          <a:extLst>
            <a:ext uri="{FF2B5EF4-FFF2-40B4-BE49-F238E27FC236}">
              <a16:creationId xmlns:a16="http://schemas.microsoft.com/office/drawing/2014/main" id="{7620C465-8A4A-4660-9F36-E17F914BFC8C}"/>
            </a:ext>
          </a:extLst>
        </xdr:cNvPr>
        <xdr:cNvSpPr/>
      </xdr:nvSpPr>
      <xdr:spPr>
        <a:xfrm>
          <a:off x="21272500" y="10720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141732</xdr:rowOff>
    </xdr:from>
    <xdr:to>
      <xdr:col>116</xdr:col>
      <xdr:colOff>63500</xdr:colOff>
      <xdr:row>62</xdr:row>
      <xdr:rowOff>141732</xdr:rowOff>
    </xdr:to>
    <xdr:cxnSp macro="">
      <xdr:nvCxnSpPr>
        <xdr:cNvPr id="691" name="直線コネクタ 690">
          <a:extLst>
            <a:ext uri="{FF2B5EF4-FFF2-40B4-BE49-F238E27FC236}">
              <a16:creationId xmlns:a16="http://schemas.microsoft.com/office/drawing/2014/main" id="{5003133E-C8C2-466F-A7F4-F0C2855224F2}"/>
            </a:ext>
          </a:extLst>
        </xdr:cNvPr>
        <xdr:cNvCxnSpPr/>
      </xdr:nvCxnSpPr>
      <xdr:spPr>
        <a:xfrm>
          <a:off x="21323300" y="1077163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90932</xdr:rowOff>
    </xdr:from>
    <xdr:to>
      <xdr:col>107</xdr:col>
      <xdr:colOff>101600</xdr:colOff>
      <xdr:row>63</xdr:row>
      <xdr:rowOff>21082</xdr:rowOff>
    </xdr:to>
    <xdr:sp macro="" textlink="">
      <xdr:nvSpPr>
        <xdr:cNvPr id="692" name="楕円 691">
          <a:extLst>
            <a:ext uri="{FF2B5EF4-FFF2-40B4-BE49-F238E27FC236}">
              <a16:creationId xmlns:a16="http://schemas.microsoft.com/office/drawing/2014/main" id="{2D5D7FF3-E4CB-4D5A-B8FB-4295718F2BCA}"/>
            </a:ext>
          </a:extLst>
        </xdr:cNvPr>
        <xdr:cNvSpPr/>
      </xdr:nvSpPr>
      <xdr:spPr>
        <a:xfrm>
          <a:off x="20383500" y="10720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141732</xdr:rowOff>
    </xdr:from>
    <xdr:to>
      <xdr:col>111</xdr:col>
      <xdr:colOff>177800</xdr:colOff>
      <xdr:row>62</xdr:row>
      <xdr:rowOff>141732</xdr:rowOff>
    </xdr:to>
    <xdr:cxnSp macro="">
      <xdr:nvCxnSpPr>
        <xdr:cNvPr id="693" name="直線コネクタ 692">
          <a:extLst>
            <a:ext uri="{FF2B5EF4-FFF2-40B4-BE49-F238E27FC236}">
              <a16:creationId xmlns:a16="http://schemas.microsoft.com/office/drawing/2014/main" id="{AFB34D04-D3E8-4AF5-A485-76066059EA93}"/>
            </a:ext>
          </a:extLst>
        </xdr:cNvPr>
        <xdr:cNvCxnSpPr/>
      </xdr:nvCxnSpPr>
      <xdr:spPr>
        <a:xfrm>
          <a:off x="20434300" y="1077163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100076</xdr:rowOff>
    </xdr:from>
    <xdr:to>
      <xdr:col>102</xdr:col>
      <xdr:colOff>165100</xdr:colOff>
      <xdr:row>63</xdr:row>
      <xdr:rowOff>30226</xdr:rowOff>
    </xdr:to>
    <xdr:sp macro="" textlink="">
      <xdr:nvSpPr>
        <xdr:cNvPr id="694" name="楕円 693">
          <a:extLst>
            <a:ext uri="{FF2B5EF4-FFF2-40B4-BE49-F238E27FC236}">
              <a16:creationId xmlns:a16="http://schemas.microsoft.com/office/drawing/2014/main" id="{C8E3A72F-90FE-406E-8135-8543D1097D8B}"/>
            </a:ext>
          </a:extLst>
        </xdr:cNvPr>
        <xdr:cNvSpPr/>
      </xdr:nvSpPr>
      <xdr:spPr>
        <a:xfrm>
          <a:off x="19494500" y="1072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141732</xdr:rowOff>
    </xdr:from>
    <xdr:to>
      <xdr:col>107</xdr:col>
      <xdr:colOff>50800</xdr:colOff>
      <xdr:row>62</xdr:row>
      <xdr:rowOff>150876</xdr:rowOff>
    </xdr:to>
    <xdr:cxnSp macro="">
      <xdr:nvCxnSpPr>
        <xdr:cNvPr id="695" name="直線コネクタ 694">
          <a:extLst>
            <a:ext uri="{FF2B5EF4-FFF2-40B4-BE49-F238E27FC236}">
              <a16:creationId xmlns:a16="http://schemas.microsoft.com/office/drawing/2014/main" id="{E3A08D84-3ECF-4702-B14C-0C9E2680C765}"/>
            </a:ext>
          </a:extLst>
        </xdr:cNvPr>
        <xdr:cNvCxnSpPr/>
      </xdr:nvCxnSpPr>
      <xdr:spPr>
        <a:xfrm flipV="1">
          <a:off x="19545300" y="1077163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100076</xdr:rowOff>
    </xdr:from>
    <xdr:to>
      <xdr:col>98</xdr:col>
      <xdr:colOff>38100</xdr:colOff>
      <xdr:row>63</xdr:row>
      <xdr:rowOff>30226</xdr:rowOff>
    </xdr:to>
    <xdr:sp macro="" textlink="">
      <xdr:nvSpPr>
        <xdr:cNvPr id="696" name="楕円 695">
          <a:extLst>
            <a:ext uri="{FF2B5EF4-FFF2-40B4-BE49-F238E27FC236}">
              <a16:creationId xmlns:a16="http://schemas.microsoft.com/office/drawing/2014/main" id="{B54CD7F6-2915-4BC3-B902-30D5611F011E}"/>
            </a:ext>
          </a:extLst>
        </xdr:cNvPr>
        <xdr:cNvSpPr/>
      </xdr:nvSpPr>
      <xdr:spPr>
        <a:xfrm>
          <a:off x="18605500" y="1072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150876</xdr:rowOff>
    </xdr:from>
    <xdr:to>
      <xdr:col>102</xdr:col>
      <xdr:colOff>114300</xdr:colOff>
      <xdr:row>62</xdr:row>
      <xdr:rowOff>150876</xdr:rowOff>
    </xdr:to>
    <xdr:cxnSp macro="">
      <xdr:nvCxnSpPr>
        <xdr:cNvPr id="697" name="直線コネクタ 696">
          <a:extLst>
            <a:ext uri="{FF2B5EF4-FFF2-40B4-BE49-F238E27FC236}">
              <a16:creationId xmlns:a16="http://schemas.microsoft.com/office/drawing/2014/main" id="{CEE08369-7CD1-441A-8C2F-B709930F3F7B}"/>
            </a:ext>
          </a:extLst>
        </xdr:cNvPr>
        <xdr:cNvCxnSpPr/>
      </xdr:nvCxnSpPr>
      <xdr:spPr>
        <a:xfrm>
          <a:off x="18656300" y="107807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1033</xdr:rowOff>
    </xdr:from>
    <xdr:ext cx="469744" cy="259045"/>
    <xdr:sp macro="" textlink="">
      <xdr:nvSpPr>
        <xdr:cNvPr id="698" name="n_1aveValue【保健センター・保健所】&#10;一人当たり面積">
          <a:extLst>
            <a:ext uri="{FF2B5EF4-FFF2-40B4-BE49-F238E27FC236}">
              <a16:creationId xmlns:a16="http://schemas.microsoft.com/office/drawing/2014/main" id="{F61DA8F0-753E-46F1-8BCE-077BA98B101C}"/>
            </a:ext>
          </a:extLst>
        </xdr:cNvPr>
        <xdr:cNvSpPr txBox="1"/>
      </xdr:nvSpPr>
      <xdr:spPr>
        <a:xfrm>
          <a:off x="21075727" y="10459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10177</xdr:rowOff>
    </xdr:from>
    <xdr:ext cx="469744" cy="259045"/>
    <xdr:sp macro="" textlink="">
      <xdr:nvSpPr>
        <xdr:cNvPr id="699" name="n_2aveValue【保健センター・保健所】&#10;一人当たり面積">
          <a:extLst>
            <a:ext uri="{FF2B5EF4-FFF2-40B4-BE49-F238E27FC236}">
              <a16:creationId xmlns:a16="http://schemas.microsoft.com/office/drawing/2014/main" id="{03A1498D-8862-4C5A-A09D-C833611144D7}"/>
            </a:ext>
          </a:extLst>
        </xdr:cNvPr>
        <xdr:cNvSpPr txBox="1"/>
      </xdr:nvSpPr>
      <xdr:spPr>
        <a:xfrm>
          <a:off x="20199427" y="1046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1033</xdr:rowOff>
    </xdr:from>
    <xdr:ext cx="469744" cy="259045"/>
    <xdr:sp macro="" textlink="">
      <xdr:nvSpPr>
        <xdr:cNvPr id="700" name="n_3aveValue【保健センター・保健所】&#10;一人当たり面積">
          <a:extLst>
            <a:ext uri="{FF2B5EF4-FFF2-40B4-BE49-F238E27FC236}">
              <a16:creationId xmlns:a16="http://schemas.microsoft.com/office/drawing/2014/main" id="{C67EAC31-8983-45C8-A8D0-B428DA0D4081}"/>
            </a:ext>
          </a:extLst>
        </xdr:cNvPr>
        <xdr:cNvSpPr txBox="1"/>
      </xdr:nvSpPr>
      <xdr:spPr>
        <a:xfrm>
          <a:off x="19310427" y="10459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163339</xdr:rowOff>
    </xdr:from>
    <xdr:ext cx="469744" cy="259045"/>
    <xdr:sp macro="" textlink="">
      <xdr:nvSpPr>
        <xdr:cNvPr id="701" name="n_4aveValue【保健センター・保健所】&#10;一人当たり面積">
          <a:extLst>
            <a:ext uri="{FF2B5EF4-FFF2-40B4-BE49-F238E27FC236}">
              <a16:creationId xmlns:a16="http://schemas.microsoft.com/office/drawing/2014/main" id="{8EE04972-7900-4C14-A737-05778C8A33CC}"/>
            </a:ext>
          </a:extLst>
        </xdr:cNvPr>
        <xdr:cNvSpPr txBox="1"/>
      </xdr:nvSpPr>
      <xdr:spPr>
        <a:xfrm>
          <a:off x="18421427" y="10450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12209</xdr:rowOff>
    </xdr:from>
    <xdr:ext cx="469744" cy="259045"/>
    <xdr:sp macro="" textlink="">
      <xdr:nvSpPr>
        <xdr:cNvPr id="702" name="n_1mainValue【保健センター・保健所】&#10;一人当たり面積">
          <a:extLst>
            <a:ext uri="{FF2B5EF4-FFF2-40B4-BE49-F238E27FC236}">
              <a16:creationId xmlns:a16="http://schemas.microsoft.com/office/drawing/2014/main" id="{83E5621C-CB7D-43E2-9065-FDDB2E346324}"/>
            </a:ext>
          </a:extLst>
        </xdr:cNvPr>
        <xdr:cNvSpPr txBox="1"/>
      </xdr:nvSpPr>
      <xdr:spPr>
        <a:xfrm>
          <a:off x="21075727" y="10813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12209</xdr:rowOff>
    </xdr:from>
    <xdr:ext cx="469744" cy="259045"/>
    <xdr:sp macro="" textlink="">
      <xdr:nvSpPr>
        <xdr:cNvPr id="703" name="n_2mainValue【保健センター・保健所】&#10;一人当たり面積">
          <a:extLst>
            <a:ext uri="{FF2B5EF4-FFF2-40B4-BE49-F238E27FC236}">
              <a16:creationId xmlns:a16="http://schemas.microsoft.com/office/drawing/2014/main" id="{83D0353D-3F53-4C11-814F-E4CAB1678AD0}"/>
            </a:ext>
          </a:extLst>
        </xdr:cNvPr>
        <xdr:cNvSpPr txBox="1"/>
      </xdr:nvSpPr>
      <xdr:spPr>
        <a:xfrm>
          <a:off x="20199427" y="10813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21353</xdr:rowOff>
    </xdr:from>
    <xdr:ext cx="469744" cy="259045"/>
    <xdr:sp macro="" textlink="">
      <xdr:nvSpPr>
        <xdr:cNvPr id="704" name="n_3mainValue【保健センター・保健所】&#10;一人当たり面積">
          <a:extLst>
            <a:ext uri="{FF2B5EF4-FFF2-40B4-BE49-F238E27FC236}">
              <a16:creationId xmlns:a16="http://schemas.microsoft.com/office/drawing/2014/main" id="{A3CFF1DA-AC48-4D0E-A6E3-2991DB1D0F94}"/>
            </a:ext>
          </a:extLst>
        </xdr:cNvPr>
        <xdr:cNvSpPr txBox="1"/>
      </xdr:nvSpPr>
      <xdr:spPr>
        <a:xfrm>
          <a:off x="19310427" y="10822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21353</xdr:rowOff>
    </xdr:from>
    <xdr:ext cx="469744" cy="259045"/>
    <xdr:sp macro="" textlink="">
      <xdr:nvSpPr>
        <xdr:cNvPr id="705" name="n_4mainValue【保健センター・保健所】&#10;一人当たり面積">
          <a:extLst>
            <a:ext uri="{FF2B5EF4-FFF2-40B4-BE49-F238E27FC236}">
              <a16:creationId xmlns:a16="http://schemas.microsoft.com/office/drawing/2014/main" id="{5A84CAFB-D34B-4C32-B58A-88F104318E21}"/>
            </a:ext>
          </a:extLst>
        </xdr:cNvPr>
        <xdr:cNvSpPr txBox="1"/>
      </xdr:nvSpPr>
      <xdr:spPr>
        <a:xfrm>
          <a:off x="18421427" y="10822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06" name="正方形/長方形 705">
          <a:extLst>
            <a:ext uri="{FF2B5EF4-FFF2-40B4-BE49-F238E27FC236}">
              <a16:creationId xmlns:a16="http://schemas.microsoft.com/office/drawing/2014/main" id="{4F70E314-D9D1-4709-9A8D-B1F335BA3108}"/>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07" name="正方形/長方形 706">
          <a:extLst>
            <a:ext uri="{FF2B5EF4-FFF2-40B4-BE49-F238E27FC236}">
              <a16:creationId xmlns:a16="http://schemas.microsoft.com/office/drawing/2014/main" id="{88F685DC-6B62-4D17-8F6B-CCB4A8924361}"/>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08" name="正方形/長方形 707">
          <a:extLst>
            <a:ext uri="{FF2B5EF4-FFF2-40B4-BE49-F238E27FC236}">
              <a16:creationId xmlns:a16="http://schemas.microsoft.com/office/drawing/2014/main" id="{6C8D2E90-D4ED-450C-B2B2-05C05ACA7EE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09" name="正方形/長方形 708">
          <a:extLst>
            <a:ext uri="{FF2B5EF4-FFF2-40B4-BE49-F238E27FC236}">
              <a16:creationId xmlns:a16="http://schemas.microsoft.com/office/drawing/2014/main" id="{DA9CF5A1-992D-4652-8304-67A96D44965D}"/>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10" name="正方形/長方形 709">
          <a:extLst>
            <a:ext uri="{FF2B5EF4-FFF2-40B4-BE49-F238E27FC236}">
              <a16:creationId xmlns:a16="http://schemas.microsoft.com/office/drawing/2014/main" id="{437DA116-5784-4E60-A102-E32DF7EA5C13}"/>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11" name="正方形/長方形 710">
          <a:extLst>
            <a:ext uri="{FF2B5EF4-FFF2-40B4-BE49-F238E27FC236}">
              <a16:creationId xmlns:a16="http://schemas.microsoft.com/office/drawing/2014/main" id="{815A7070-D4FD-4725-8D87-3CB17D7549D5}"/>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12" name="正方形/長方形 711">
          <a:extLst>
            <a:ext uri="{FF2B5EF4-FFF2-40B4-BE49-F238E27FC236}">
              <a16:creationId xmlns:a16="http://schemas.microsoft.com/office/drawing/2014/main" id="{C6461B7A-C46E-4A59-87AC-B4D6E0A6FB25}"/>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13" name="正方形/長方形 712">
          <a:extLst>
            <a:ext uri="{FF2B5EF4-FFF2-40B4-BE49-F238E27FC236}">
              <a16:creationId xmlns:a16="http://schemas.microsoft.com/office/drawing/2014/main" id="{EF3B27AE-545C-489E-BC7D-C8DEBF0D5C4E}"/>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14" name="テキスト ボックス 713">
          <a:extLst>
            <a:ext uri="{FF2B5EF4-FFF2-40B4-BE49-F238E27FC236}">
              <a16:creationId xmlns:a16="http://schemas.microsoft.com/office/drawing/2014/main" id="{FED3875B-C057-4AE9-8BC0-60A87140C437}"/>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15" name="直線コネクタ 714">
          <a:extLst>
            <a:ext uri="{FF2B5EF4-FFF2-40B4-BE49-F238E27FC236}">
              <a16:creationId xmlns:a16="http://schemas.microsoft.com/office/drawing/2014/main" id="{881335C9-21F6-44CB-8E86-A2B248F2F3D2}"/>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16" name="テキスト ボックス 715">
          <a:extLst>
            <a:ext uri="{FF2B5EF4-FFF2-40B4-BE49-F238E27FC236}">
              <a16:creationId xmlns:a16="http://schemas.microsoft.com/office/drawing/2014/main" id="{40F88543-490C-4545-906A-B0A46D5A4A99}"/>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17" name="直線コネクタ 716">
          <a:extLst>
            <a:ext uri="{FF2B5EF4-FFF2-40B4-BE49-F238E27FC236}">
              <a16:creationId xmlns:a16="http://schemas.microsoft.com/office/drawing/2014/main" id="{8BEC5570-0F9F-40DE-8774-C8BE41AC9A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18" name="テキスト ボックス 717">
          <a:extLst>
            <a:ext uri="{FF2B5EF4-FFF2-40B4-BE49-F238E27FC236}">
              <a16:creationId xmlns:a16="http://schemas.microsoft.com/office/drawing/2014/main" id="{A1A56FF4-0391-47CA-8DEC-679658CBEC6E}"/>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19" name="直線コネクタ 718">
          <a:extLst>
            <a:ext uri="{FF2B5EF4-FFF2-40B4-BE49-F238E27FC236}">
              <a16:creationId xmlns:a16="http://schemas.microsoft.com/office/drawing/2014/main" id="{5B6A5741-569F-48B3-A891-31CC583C7D7A}"/>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20" name="テキスト ボックス 719">
          <a:extLst>
            <a:ext uri="{FF2B5EF4-FFF2-40B4-BE49-F238E27FC236}">
              <a16:creationId xmlns:a16="http://schemas.microsoft.com/office/drawing/2014/main" id="{214C2DCB-FB0A-4432-8831-AC922634BFE3}"/>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21" name="直線コネクタ 720">
          <a:extLst>
            <a:ext uri="{FF2B5EF4-FFF2-40B4-BE49-F238E27FC236}">
              <a16:creationId xmlns:a16="http://schemas.microsoft.com/office/drawing/2014/main" id="{C6FF3DC6-4F7D-403E-B8CE-D243D838C9EC}"/>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22" name="テキスト ボックス 721">
          <a:extLst>
            <a:ext uri="{FF2B5EF4-FFF2-40B4-BE49-F238E27FC236}">
              <a16:creationId xmlns:a16="http://schemas.microsoft.com/office/drawing/2014/main" id="{2336103A-09D1-46DD-B0D5-A81C2C42E71B}"/>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23" name="直線コネクタ 722">
          <a:extLst>
            <a:ext uri="{FF2B5EF4-FFF2-40B4-BE49-F238E27FC236}">
              <a16:creationId xmlns:a16="http://schemas.microsoft.com/office/drawing/2014/main" id="{57CE7797-CD99-4302-9862-973DADEFDA85}"/>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24" name="テキスト ボックス 723">
          <a:extLst>
            <a:ext uri="{FF2B5EF4-FFF2-40B4-BE49-F238E27FC236}">
              <a16:creationId xmlns:a16="http://schemas.microsoft.com/office/drawing/2014/main" id="{AA7D5140-9014-42D0-832D-3CFE50DA431C}"/>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25" name="直線コネクタ 724">
          <a:extLst>
            <a:ext uri="{FF2B5EF4-FFF2-40B4-BE49-F238E27FC236}">
              <a16:creationId xmlns:a16="http://schemas.microsoft.com/office/drawing/2014/main" id="{5BDBFE8C-084C-4F21-A065-5EF38772C1D3}"/>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26" name="テキスト ボックス 725">
          <a:extLst>
            <a:ext uri="{FF2B5EF4-FFF2-40B4-BE49-F238E27FC236}">
              <a16:creationId xmlns:a16="http://schemas.microsoft.com/office/drawing/2014/main" id="{638FEF1E-C17A-4E35-B779-6CD27C59BFB9}"/>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27" name="直線コネクタ 726">
          <a:extLst>
            <a:ext uri="{FF2B5EF4-FFF2-40B4-BE49-F238E27FC236}">
              <a16:creationId xmlns:a16="http://schemas.microsoft.com/office/drawing/2014/main" id="{BD0C8A92-998E-46F8-9034-1DA953D860F9}"/>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28" name="テキスト ボックス 727">
          <a:extLst>
            <a:ext uri="{FF2B5EF4-FFF2-40B4-BE49-F238E27FC236}">
              <a16:creationId xmlns:a16="http://schemas.microsoft.com/office/drawing/2014/main" id="{9CB60BC5-AA09-4F32-9577-BCC2CC995D39}"/>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29" name="【消防施設】&#10;有形固定資産減価償却率グラフ枠">
          <a:extLst>
            <a:ext uri="{FF2B5EF4-FFF2-40B4-BE49-F238E27FC236}">
              <a16:creationId xmlns:a16="http://schemas.microsoft.com/office/drawing/2014/main" id="{9469CC85-9834-4A74-B493-B89C81F6DCC2}"/>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30480</xdr:rowOff>
    </xdr:from>
    <xdr:to>
      <xdr:col>85</xdr:col>
      <xdr:colOff>126364</xdr:colOff>
      <xdr:row>85</xdr:row>
      <xdr:rowOff>76200</xdr:rowOff>
    </xdr:to>
    <xdr:cxnSp macro="">
      <xdr:nvCxnSpPr>
        <xdr:cNvPr id="730" name="直線コネクタ 729">
          <a:extLst>
            <a:ext uri="{FF2B5EF4-FFF2-40B4-BE49-F238E27FC236}">
              <a16:creationId xmlns:a16="http://schemas.microsoft.com/office/drawing/2014/main" id="{1D7AE500-F240-41A0-A035-F90CA128EEA6}"/>
            </a:ext>
          </a:extLst>
        </xdr:cNvPr>
        <xdr:cNvCxnSpPr/>
      </xdr:nvCxnSpPr>
      <xdr:spPr>
        <a:xfrm flipV="1">
          <a:off x="16318864" y="13575030"/>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80027</xdr:rowOff>
    </xdr:from>
    <xdr:ext cx="405111" cy="259045"/>
    <xdr:sp macro="" textlink="">
      <xdr:nvSpPr>
        <xdr:cNvPr id="731" name="【消防施設】&#10;有形固定資産減価償却率最小値テキスト">
          <a:extLst>
            <a:ext uri="{FF2B5EF4-FFF2-40B4-BE49-F238E27FC236}">
              <a16:creationId xmlns:a16="http://schemas.microsoft.com/office/drawing/2014/main" id="{A8366AD7-391F-449E-ADC7-DCE5750DA816}"/>
            </a:ext>
          </a:extLst>
        </xdr:cNvPr>
        <xdr:cNvSpPr txBox="1"/>
      </xdr:nvSpPr>
      <xdr:spPr>
        <a:xfrm>
          <a:off x="16357600" y="1465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76200</xdr:rowOff>
    </xdr:from>
    <xdr:to>
      <xdr:col>86</xdr:col>
      <xdr:colOff>25400</xdr:colOff>
      <xdr:row>85</xdr:row>
      <xdr:rowOff>76200</xdr:rowOff>
    </xdr:to>
    <xdr:cxnSp macro="">
      <xdr:nvCxnSpPr>
        <xdr:cNvPr id="732" name="直線コネクタ 731">
          <a:extLst>
            <a:ext uri="{FF2B5EF4-FFF2-40B4-BE49-F238E27FC236}">
              <a16:creationId xmlns:a16="http://schemas.microsoft.com/office/drawing/2014/main" id="{72BB4152-4A69-4761-AA37-48447B994D38}"/>
            </a:ext>
          </a:extLst>
        </xdr:cNvPr>
        <xdr:cNvCxnSpPr/>
      </xdr:nvCxnSpPr>
      <xdr:spPr>
        <a:xfrm>
          <a:off x="16230600" y="14649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148607</xdr:rowOff>
    </xdr:from>
    <xdr:ext cx="405111" cy="259045"/>
    <xdr:sp macro="" textlink="">
      <xdr:nvSpPr>
        <xdr:cNvPr id="733" name="【消防施設】&#10;有形固定資産減価償却率最大値テキスト">
          <a:extLst>
            <a:ext uri="{FF2B5EF4-FFF2-40B4-BE49-F238E27FC236}">
              <a16:creationId xmlns:a16="http://schemas.microsoft.com/office/drawing/2014/main" id="{E306EDD7-B37F-4711-8445-715D244E0085}"/>
            </a:ext>
          </a:extLst>
        </xdr:cNvPr>
        <xdr:cNvSpPr txBox="1"/>
      </xdr:nvSpPr>
      <xdr:spPr>
        <a:xfrm>
          <a:off x="16357600" y="13350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30480</xdr:rowOff>
    </xdr:from>
    <xdr:to>
      <xdr:col>86</xdr:col>
      <xdr:colOff>25400</xdr:colOff>
      <xdr:row>79</xdr:row>
      <xdr:rowOff>30480</xdr:rowOff>
    </xdr:to>
    <xdr:cxnSp macro="">
      <xdr:nvCxnSpPr>
        <xdr:cNvPr id="734" name="直線コネクタ 733">
          <a:extLst>
            <a:ext uri="{FF2B5EF4-FFF2-40B4-BE49-F238E27FC236}">
              <a16:creationId xmlns:a16="http://schemas.microsoft.com/office/drawing/2014/main" id="{B76A7786-C9A2-4538-BD47-3BDCEFEBB117}"/>
            </a:ext>
          </a:extLst>
        </xdr:cNvPr>
        <xdr:cNvCxnSpPr/>
      </xdr:nvCxnSpPr>
      <xdr:spPr>
        <a:xfrm>
          <a:off x="16230600" y="13575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95266</xdr:rowOff>
    </xdr:from>
    <xdr:ext cx="405111" cy="259045"/>
    <xdr:sp macro="" textlink="">
      <xdr:nvSpPr>
        <xdr:cNvPr id="735" name="【消防施設】&#10;有形固定資産減価償却率平均値テキスト">
          <a:extLst>
            <a:ext uri="{FF2B5EF4-FFF2-40B4-BE49-F238E27FC236}">
              <a16:creationId xmlns:a16="http://schemas.microsoft.com/office/drawing/2014/main" id="{34FD7599-A4B9-4F83-B6ED-A5EC23337308}"/>
            </a:ext>
          </a:extLst>
        </xdr:cNvPr>
        <xdr:cNvSpPr txBox="1"/>
      </xdr:nvSpPr>
      <xdr:spPr>
        <a:xfrm>
          <a:off x="16357600" y="139827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116839</xdr:rowOff>
    </xdr:from>
    <xdr:to>
      <xdr:col>85</xdr:col>
      <xdr:colOff>177800</xdr:colOff>
      <xdr:row>82</xdr:row>
      <xdr:rowOff>46989</xdr:rowOff>
    </xdr:to>
    <xdr:sp macro="" textlink="">
      <xdr:nvSpPr>
        <xdr:cNvPr id="736" name="フローチャート: 判断 735">
          <a:extLst>
            <a:ext uri="{FF2B5EF4-FFF2-40B4-BE49-F238E27FC236}">
              <a16:creationId xmlns:a16="http://schemas.microsoft.com/office/drawing/2014/main" id="{179CCE70-E6FF-4F2A-BB0A-4629E6C64A07}"/>
            </a:ext>
          </a:extLst>
        </xdr:cNvPr>
        <xdr:cNvSpPr/>
      </xdr:nvSpPr>
      <xdr:spPr>
        <a:xfrm>
          <a:off x="16268700" y="1400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88264</xdr:rowOff>
    </xdr:from>
    <xdr:to>
      <xdr:col>81</xdr:col>
      <xdr:colOff>101600</xdr:colOff>
      <xdr:row>82</xdr:row>
      <xdr:rowOff>18414</xdr:rowOff>
    </xdr:to>
    <xdr:sp macro="" textlink="">
      <xdr:nvSpPr>
        <xdr:cNvPr id="737" name="フローチャート: 判断 736">
          <a:extLst>
            <a:ext uri="{FF2B5EF4-FFF2-40B4-BE49-F238E27FC236}">
              <a16:creationId xmlns:a16="http://schemas.microsoft.com/office/drawing/2014/main" id="{1771DB23-63B9-4305-9B72-8B4B648F017C}"/>
            </a:ext>
          </a:extLst>
        </xdr:cNvPr>
        <xdr:cNvSpPr/>
      </xdr:nvSpPr>
      <xdr:spPr>
        <a:xfrm>
          <a:off x="15430500" y="13975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67311</xdr:rowOff>
    </xdr:from>
    <xdr:to>
      <xdr:col>76</xdr:col>
      <xdr:colOff>165100</xdr:colOff>
      <xdr:row>81</xdr:row>
      <xdr:rowOff>168911</xdr:rowOff>
    </xdr:to>
    <xdr:sp macro="" textlink="">
      <xdr:nvSpPr>
        <xdr:cNvPr id="738" name="フローチャート: 判断 737">
          <a:extLst>
            <a:ext uri="{FF2B5EF4-FFF2-40B4-BE49-F238E27FC236}">
              <a16:creationId xmlns:a16="http://schemas.microsoft.com/office/drawing/2014/main" id="{AAC373BB-D1E1-4303-B000-A1747D1D1A3A}"/>
            </a:ext>
          </a:extLst>
        </xdr:cNvPr>
        <xdr:cNvSpPr/>
      </xdr:nvSpPr>
      <xdr:spPr>
        <a:xfrm>
          <a:off x="14541500" y="13954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46355</xdr:rowOff>
    </xdr:from>
    <xdr:to>
      <xdr:col>72</xdr:col>
      <xdr:colOff>38100</xdr:colOff>
      <xdr:row>81</xdr:row>
      <xdr:rowOff>147955</xdr:rowOff>
    </xdr:to>
    <xdr:sp macro="" textlink="">
      <xdr:nvSpPr>
        <xdr:cNvPr id="739" name="フローチャート: 判断 738">
          <a:extLst>
            <a:ext uri="{FF2B5EF4-FFF2-40B4-BE49-F238E27FC236}">
              <a16:creationId xmlns:a16="http://schemas.microsoft.com/office/drawing/2014/main" id="{27F62F22-7AAE-4692-81DE-3443F0B1C26C}"/>
            </a:ext>
          </a:extLst>
        </xdr:cNvPr>
        <xdr:cNvSpPr/>
      </xdr:nvSpPr>
      <xdr:spPr>
        <a:xfrm>
          <a:off x="13652500" y="1393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23495</xdr:rowOff>
    </xdr:from>
    <xdr:to>
      <xdr:col>67</xdr:col>
      <xdr:colOff>101600</xdr:colOff>
      <xdr:row>81</xdr:row>
      <xdr:rowOff>125095</xdr:rowOff>
    </xdr:to>
    <xdr:sp macro="" textlink="">
      <xdr:nvSpPr>
        <xdr:cNvPr id="740" name="フローチャート: 判断 739">
          <a:extLst>
            <a:ext uri="{FF2B5EF4-FFF2-40B4-BE49-F238E27FC236}">
              <a16:creationId xmlns:a16="http://schemas.microsoft.com/office/drawing/2014/main" id="{6DF56EDC-B1FC-4DE6-9B74-09A70D9DA91F}"/>
            </a:ext>
          </a:extLst>
        </xdr:cNvPr>
        <xdr:cNvSpPr/>
      </xdr:nvSpPr>
      <xdr:spPr>
        <a:xfrm>
          <a:off x="12763500" y="1391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41" name="テキスト ボックス 740">
          <a:extLst>
            <a:ext uri="{FF2B5EF4-FFF2-40B4-BE49-F238E27FC236}">
              <a16:creationId xmlns:a16="http://schemas.microsoft.com/office/drawing/2014/main" id="{AAD56EBA-DBA1-4B7F-BD58-1714BF27D759}"/>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42" name="テキスト ボックス 741">
          <a:extLst>
            <a:ext uri="{FF2B5EF4-FFF2-40B4-BE49-F238E27FC236}">
              <a16:creationId xmlns:a16="http://schemas.microsoft.com/office/drawing/2014/main" id="{75B43B37-12C9-4D1E-B7FE-47079153E4E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43" name="テキスト ボックス 742">
          <a:extLst>
            <a:ext uri="{FF2B5EF4-FFF2-40B4-BE49-F238E27FC236}">
              <a16:creationId xmlns:a16="http://schemas.microsoft.com/office/drawing/2014/main" id="{D86AA31B-2EDF-41F1-A930-1EBED49C3E06}"/>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44" name="テキスト ボックス 743">
          <a:extLst>
            <a:ext uri="{FF2B5EF4-FFF2-40B4-BE49-F238E27FC236}">
              <a16:creationId xmlns:a16="http://schemas.microsoft.com/office/drawing/2014/main" id="{193DE498-B202-491D-A1B6-0D4B3371267A}"/>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45" name="テキスト ボックス 744">
          <a:extLst>
            <a:ext uri="{FF2B5EF4-FFF2-40B4-BE49-F238E27FC236}">
              <a16:creationId xmlns:a16="http://schemas.microsoft.com/office/drawing/2014/main" id="{4DCF77FC-3E1F-4B59-8B83-D93E9F22C1F7}"/>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147320</xdr:rowOff>
    </xdr:from>
    <xdr:to>
      <xdr:col>85</xdr:col>
      <xdr:colOff>177800</xdr:colOff>
      <xdr:row>80</xdr:row>
      <xdr:rowOff>77470</xdr:rowOff>
    </xdr:to>
    <xdr:sp macro="" textlink="">
      <xdr:nvSpPr>
        <xdr:cNvPr id="746" name="楕円 745">
          <a:extLst>
            <a:ext uri="{FF2B5EF4-FFF2-40B4-BE49-F238E27FC236}">
              <a16:creationId xmlns:a16="http://schemas.microsoft.com/office/drawing/2014/main" id="{38FA70CB-A68B-4227-9591-9B5CC13BB2E5}"/>
            </a:ext>
          </a:extLst>
        </xdr:cNvPr>
        <xdr:cNvSpPr/>
      </xdr:nvSpPr>
      <xdr:spPr>
        <a:xfrm>
          <a:off x="16268700" y="1369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170197</xdr:rowOff>
    </xdr:from>
    <xdr:ext cx="405111" cy="259045"/>
    <xdr:sp macro="" textlink="">
      <xdr:nvSpPr>
        <xdr:cNvPr id="747" name="【消防施設】&#10;有形固定資産減価償却率該当値テキスト">
          <a:extLst>
            <a:ext uri="{FF2B5EF4-FFF2-40B4-BE49-F238E27FC236}">
              <a16:creationId xmlns:a16="http://schemas.microsoft.com/office/drawing/2014/main" id="{A7BADDF4-8F65-4910-A8D7-D2F4101AD917}"/>
            </a:ext>
          </a:extLst>
        </xdr:cNvPr>
        <xdr:cNvSpPr txBox="1"/>
      </xdr:nvSpPr>
      <xdr:spPr>
        <a:xfrm>
          <a:off x="16357600" y="1354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101600</xdr:rowOff>
    </xdr:from>
    <xdr:to>
      <xdr:col>81</xdr:col>
      <xdr:colOff>101600</xdr:colOff>
      <xdr:row>80</xdr:row>
      <xdr:rowOff>31750</xdr:rowOff>
    </xdr:to>
    <xdr:sp macro="" textlink="">
      <xdr:nvSpPr>
        <xdr:cNvPr id="748" name="楕円 747">
          <a:extLst>
            <a:ext uri="{FF2B5EF4-FFF2-40B4-BE49-F238E27FC236}">
              <a16:creationId xmlns:a16="http://schemas.microsoft.com/office/drawing/2014/main" id="{C758A87B-2535-44A9-B24E-9A09305DE0D2}"/>
            </a:ext>
          </a:extLst>
        </xdr:cNvPr>
        <xdr:cNvSpPr/>
      </xdr:nvSpPr>
      <xdr:spPr>
        <a:xfrm>
          <a:off x="15430500" y="1364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152400</xdr:rowOff>
    </xdr:from>
    <xdr:to>
      <xdr:col>85</xdr:col>
      <xdr:colOff>127000</xdr:colOff>
      <xdr:row>80</xdr:row>
      <xdr:rowOff>26670</xdr:rowOff>
    </xdr:to>
    <xdr:cxnSp macro="">
      <xdr:nvCxnSpPr>
        <xdr:cNvPr id="749" name="直線コネクタ 748">
          <a:extLst>
            <a:ext uri="{FF2B5EF4-FFF2-40B4-BE49-F238E27FC236}">
              <a16:creationId xmlns:a16="http://schemas.microsoft.com/office/drawing/2014/main" id="{AA5AA152-7C0D-4686-BB3F-1F6315B48600}"/>
            </a:ext>
          </a:extLst>
        </xdr:cNvPr>
        <xdr:cNvCxnSpPr/>
      </xdr:nvCxnSpPr>
      <xdr:spPr>
        <a:xfrm>
          <a:off x="15481300" y="1369695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57786</xdr:rowOff>
    </xdr:from>
    <xdr:to>
      <xdr:col>76</xdr:col>
      <xdr:colOff>165100</xdr:colOff>
      <xdr:row>79</xdr:row>
      <xdr:rowOff>159386</xdr:rowOff>
    </xdr:to>
    <xdr:sp macro="" textlink="">
      <xdr:nvSpPr>
        <xdr:cNvPr id="750" name="楕円 749">
          <a:extLst>
            <a:ext uri="{FF2B5EF4-FFF2-40B4-BE49-F238E27FC236}">
              <a16:creationId xmlns:a16="http://schemas.microsoft.com/office/drawing/2014/main" id="{FA12BC90-3BDC-443A-8DD8-61BB32C5CA5F}"/>
            </a:ext>
          </a:extLst>
        </xdr:cNvPr>
        <xdr:cNvSpPr/>
      </xdr:nvSpPr>
      <xdr:spPr>
        <a:xfrm>
          <a:off x="14541500" y="13602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108586</xdr:rowOff>
    </xdr:from>
    <xdr:to>
      <xdr:col>81</xdr:col>
      <xdr:colOff>50800</xdr:colOff>
      <xdr:row>79</xdr:row>
      <xdr:rowOff>152400</xdr:rowOff>
    </xdr:to>
    <xdr:cxnSp macro="">
      <xdr:nvCxnSpPr>
        <xdr:cNvPr id="751" name="直線コネクタ 750">
          <a:extLst>
            <a:ext uri="{FF2B5EF4-FFF2-40B4-BE49-F238E27FC236}">
              <a16:creationId xmlns:a16="http://schemas.microsoft.com/office/drawing/2014/main" id="{9D01C7AC-47E5-49AD-B5A5-23291A6A3138}"/>
            </a:ext>
          </a:extLst>
        </xdr:cNvPr>
        <xdr:cNvCxnSpPr/>
      </xdr:nvCxnSpPr>
      <xdr:spPr>
        <a:xfrm>
          <a:off x="14592300" y="13653136"/>
          <a:ext cx="8890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12064</xdr:rowOff>
    </xdr:from>
    <xdr:to>
      <xdr:col>72</xdr:col>
      <xdr:colOff>38100</xdr:colOff>
      <xdr:row>79</xdr:row>
      <xdr:rowOff>113664</xdr:rowOff>
    </xdr:to>
    <xdr:sp macro="" textlink="">
      <xdr:nvSpPr>
        <xdr:cNvPr id="752" name="楕円 751">
          <a:extLst>
            <a:ext uri="{FF2B5EF4-FFF2-40B4-BE49-F238E27FC236}">
              <a16:creationId xmlns:a16="http://schemas.microsoft.com/office/drawing/2014/main" id="{CC8F7A3B-4559-4690-91CF-1B3C09599030}"/>
            </a:ext>
          </a:extLst>
        </xdr:cNvPr>
        <xdr:cNvSpPr/>
      </xdr:nvSpPr>
      <xdr:spPr>
        <a:xfrm>
          <a:off x="13652500" y="13556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62864</xdr:rowOff>
    </xdr:from>
    <xdr:to>
      <xdr:col>76</xdr:col>
      <xdr:colOff>114300</xdr:colOff>
      <xdr:row>79</xdr:row>
      <xdr:rowOff>108586</xdr:rowOff>
    </xdr:to>
    <xdr:cxnSp macro="">
      <xdr:nvCxnSpPr>
        <xdr:cNvPr id="753" name="直線コネクタ 752">
          <a:extLst>
            <a:ext uri="{FF2B5EF4-FFF2-40B4-BE49-F238E27FC236}">
              <a16:creationId xmlns:a16="http://schemas.microsoft.com/office/drawing/2014/main" id="{EE0333BA-70DA-4560-9963-0C4C299B50F7}"/>
            </a:ext>
          </a:extLst>
        </xdr:cNvPr>
        <xdr:cNvCxnSpPr/>
      </xdr:nvCxnSpPr>
      <xdr:spPr>
        <a:xfrm>
          <a:off x="13703300" y="13607414"/>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78</xdr:row>
      <xdr:rowOff>137795</xdr:rowOff>
    </xdr:from>
    <xdr:to>
      <xdr:col>67</xdr:col>
      <xdr:colOff>101600</xdr:colOff>
      <xdr:row>79</xdr:row>
      <xdr:rowOff>67945</xdr:rowOff>
    </xdr:to>
    <xdr:sp macro="" textlink="">
      <xdr:nvSpPr>
        <xdr:cNvPr id="754" name="楕円 753">
          <a:extLst>
            <a:ext uri="{FF2B5EF4-FFF2-40B4-BE49-F238E27FC236}">
              <a16:creationId xmlns:a16="http://schemas.microsoft.com/office/drawing/2014/main" id="{46B94CFE-4A78-4F05-9608-115614319E6B}"/>
            </a:ext>
          </a:extLst>
        </xdr:cNvPr>
        <xdr:cNvSpPr/>
      </xdr:nvSpPr>
      <xdr:spPr>
        <a:xfrm>
          <a:off x="12763500" y="13510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79</xdr:row>
      <xdr:rowOff>17145</xdr:rowOff>
    </xdr:from>
    <xdr:to>
      <xdr:col>71</xdr:col>
      <xdr:colOff>177800</xdr:colOff>
      <xdr:row>79</xdr:row>
      <xdr:rowOff>62864</xdr:rowOff>
    </xdr:to>
    <xdr:cxnSp macro="">
      <xdr:nvCxnSpPr>
        <xdr:cNvPr id="755" name="直線コネクタ 754">
          <a:extLst>
            <a:ext uri="{FF2B5EF4-FFF2-40B4-BE49-F238E27FC236}">
              <a16:creationId xmlns:a16="http://schemas.microsoft.com/office/drawing/2014/main" id="{851F08CD-EEBC-416A-B97A-0C8111D524FA}"/>
            </a:ext>
          </a:extLst>
        </xdr:cNvPr>
        <xdr:cNvCxnSpPr/>
      </xdr:nvCxnSpPr>
      <xdr:spPr>
        <a:xfrm>
          <a:off x="12814300" y="13561695"/>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9541</xdr:rowOff>
    </xdr:from>
    <xdr:ext cx="405111" cy="259045"/>
    <xdr:sp macro="" textlink="">
      <xdr:nvSpPr>
        <xdr:cNvPr id="756" name="n_1aveValue【消防施設】&#10;有形固定資産減価償却率">
          <a:extLst>
            <a:ext uri="{FF2B5EF4-FFF2-40B4-BE49-F238E27FC236}">
              <a16:creationId xmlns:a16="http://schemas.microsoft.com/office/drawing/2014/main" id="{6EC1C236-9040-4808-A4D1-9FCFF61CC6A9}"/>
            </a:ext>
          </a:extLst>
        </xdr:cNvPr>
        <xdr:cNvSpPr txBox="1"/>
      </xdr:nvSpPr>
      <xdr:spPr>
        <a:xfrm>
          <a:off x="15266044" y="14068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160038</xdr:rowOff>
    </xdr:from>
    <xdr:ext cx="405111" cy="259045"/>
    <xdr:sp macro="" textlink="">
      <xdr:nvSpPr>
        <xdr:cNvPr id="757" name="n_2aveValue【消防施設】&#10;有形固定資産減価償却率">
          <a:extLst>
            <a:ext uri="{FF2B5EF4-FFF2-40B4-BE49-F238E27FC236}">
              <a16:creationId xmlns:a16="http://schemas.microsoft.com/office/drawing/2014/main" id="{C8EFC9D3-2973-4BDF-ADAF-6816089A3E3F}"/>
            </a:ext>
          </a:extLst>
        </xdr:cNvPr>
        <xdr:cNvSpPr txBox="1"/>
      </xdr:nvSpPr>
      <xdr:spPr>
        <a:xfrm>
          <a:off x="14389744" y="14047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139082</xdr:rowOff>
    </xdr:from>
    <xdr:ext cx="405111" cy="259045"/>
    <xdr:sp macro="" textlink="">
      <xdr:nvSpPr>
        <xdr:cNvPr id="758" name="n_3aveValue【消防施設】&#10;有形固定資産減価償却率">
          <a:extLst>
            <a:ext uri="{FF2B5EF4-FFF2-40B4-BE49-F238E27FC236}">
              <a16:creationId xmlns:a16="http://schemas.microsoft.com/office/drawing/2014/main" id="{12CB91B5-5F40-4481-BB71-CA2E63D3EDBB}"/>
            </a:ext>
          </a:extLst>
        </xdr:cNvPr>
        <xdr:cNvSpPr txBox="1"/>
      </xdr:nvSpPr>
      <xdr:spPr>
        <a:xfrm>
          <a:off x="13500744" y="14026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116222</xdr:rowOff>
    </xdr:from>
    <xdr:ext cx="405111" cy="259045"/>
    <xdr:sp macro="" textlink="">
      <xdr:nvSpPr>
        <xdr:cNvPr id="759" name="n_4aveValue【消防施設】&#10;有形固定資産減価償却率">
          <a:extLst>
            <a:ext uri="{FF2B5EF4-FFF2-40B4-BE49-F238E27FC236}">
              <a16:creationId xmlns:a16="http://schemas.microsoft.com/office/drawing/2014/main" id="{AD157B26-0FAA-4C05-BA53-0FB01964BD0A}"/>
            </a:ext>
          </a:extLst>
        </xdr:cNvPr>
        <xdr:cNvSpPr txBox="1"/>
      </xdr:nvSpPr>
      <xdr:spPr>
        <a:xfrm>
          <a:off x="12611744" y="14003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48277</xdr:rowOff>
    </xdr:from>
    <xdr:ext cx="405111" cy="259045"/>
    <xdr:sp macro="" textlink="">
      <xdr:nvSpPr>
        <xdr:cNvPr id="760" name="n_1mainValue【消防施設】&#10;有形固定資産減価償却率">
          <a:extLst>
            <a:ext uri="{FF2B5EF4-FFF2-40B4-BE49-F238E27FC236}">
              <a16:creationId xmlns:a16="http://schemas.microsoft.com/office/drawing/2014/main" id="{9EFB22A0-2E8D-4E43-856A-0C8F49BAF219}"/>
            </a:ext>
          </a:extLst>
        </xdr:cNvPr>
        <xdr:cNvSpPr txBox="1"/>
      </xdr:nvSpPr>
      <xdr:spPr>
        <a:xfrm>
          <a:off x="15266044" y="1342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4463</xdr:rowOff>
    </xdr:from>
    <xdr:ext cx="405111" cy="259045"/>
    <xdr:sp macro="" textlink="">
      <xdr:nvSpPr>
        <xdr:cNvPr id="761" name="n_2mainValue【消防施設】&#10;有形固定資産減価償却率">
          <a:extLst>
            <a:ext uri="{FF2B5EF4-FFF2-40B4-BE49-F238E27FC236}">
              <a16:creationId xmlns:a16="http://schemas.microsoft.com/office/drawing/2014/main" id="{EFB672AF-76CA-49A9-A1CB-2949E123F043}"/>
            </a:ext>
          </a:extLst>
        </xdr:cNvPr>
        <xdr:cNvSpPr txBox="1"/>
      </xdr:nvSpPr>
      <xdr:spPr>
        <a:xfrm>
          <a:off x="14389744" y="13377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77</xdr:row>
      <xdr:rowOff>130191</xdr:rowOff>
    </xdr:from>
    <xdr:ext cx="405111" cy="259045"/>
    <xdr:sp macro="" textlink="">
      <xdr:nvSpPr>
        <xdr:cNvPr id="762" name="n_3mainValue【消防施設】&#10;有形固定資産減価償却率">
          <a:extLst>
            <a:ext uri="{FF2B5EF4-FFF2-40B4-BE49-F238E27FC236}">
              <a16:creationId xmlns:a16="http://schemas.microsoft.com/office/drawing/2014/main" id="{1BD2DABA-4BC2-477C-8863-B97DE633454B}"/>
            </a:ext>
          </a:extLst>
        </xdr:cNvPr>
        <xdr:cNvSpPr txBox="1"/>
      </xdr:nvSpPr>
      <xdr:spPr>
        <a:xfrm>
          <a:off x="13500744" y="13331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77</xdr:row>
      <xdr:rowOff>84472</xdr:rowOff>
    </xdr:from>
    <xdr:ext cx="405111" cy="259045"/>
    <xdr:sp macro="" textlink="">
      <xdr:nvSpPr>
        <xdr:cNvPr id="763" name="n_4mainValue【消防施設】&#10;有形固定資産減価償却率">
          <a:extLst>
            <a:ext uri="{FF2B5EF4-FFF2-40B4-BE49-F238E27FC236}">
              <a16:creationId xmlns:a16="http://schemas.microsoft.com/office/drawing/2014/main" id="{3B561062-F633-45BA-8FEE-391FA0849C6C}"/>
            </a:ext>
          </a:extLst>
        </xdr:cNvPr>
        <xdr:cNvSpPr txBox="1"/>
      </xdr:nvSpPr>
      <xdr:spPr>
        <a:xfrm>
          <a:off x="12611744" y="13286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64" name="正方形/長方形 763">
          <a:extLst>
            <a:ext uri="{FF2B5EF4-FFF2-40B4-BE49-F238E27FC236}">
              <a16:creationId xmlns:a16="http://schemas.microsoft.com/office/drawing/2014/main" id="{8550742C-D165-48CA-A712-4E15081EBE8A}"/>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65" name="正方形/長方形 764">
          <a:extLst>
            <a:ext uri="{FF2B5EF4-FFF2-40B4-BE49-F238E27FC236}">
              <a16:creationId xmlns:a16="http://schemas.microsoft.com/office/drawing/2014/main" id="{013B6069-58A7-4DBD-8A73-2C321FE6DCAB}"/>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66" name="正方形/長方形 765">
          <a:extLst>
            <a:ext uri="{FF2B5EF4-FFF2-40B4-BE49-F238E27FC236}">
              <a16:creationId xmlns:a16="http://schemas.microsoft.com/office/drawing/2014/main" id="{A5F52A38-F950-4F59-B05B-122E5B02BE9D}"/>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67" name="正方形/長方形 766">
          <a:extLst>
            <a:ext uri="{FF2B5EF4-FFF2-40B4-BE49-F238E27FC236}">
              <a16:creationId xmlns:a16="http://schemas.microsoft.com/office/drawing/2014/main" id="{3B7C5620-9C2E-4750-A54C-105E6C06F54E}"/>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68" name="正方形/長方形 767">
          <a:extLst>
            <a:ext uri="{FF2B5EF4-FFF2-40B4-BE49-F238E27FC236}">
              <a16:creationId xmlns:a16="http://schemas.microsoft.com/office/drawing/2014/main" id="{1E976160-AD9F-4547-B0F2-4A8067E68431}"/>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69" name="正方形/長方形 768">
          <a:extLst>
            <a:ext uri="{FF2B5EF4-FFF2-40B4-BE49-F238E27FC236}">
              <a16:creationId xmlns:a16="http://schemas.microsoft.com/office/drawing/2014/main" id="{A5197943-16D2-4F51-A4B7-1754B1DB7F89}"/>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70" name="正方形/長方形 769">
          <a:extLst>
            <a:ext uri="{FF2B5EF4-FFF2-40B4-BE49-F238E27FC236}">
              <a16:creationId xmlns:a16="http://schemas.microsoft.com/office/drawing/2014/main" id="{6FB9C3D2-0C9F-4B2E-A691-6AE4CE571D3C}"/>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71" name="正方形/長方形 770">
          <a:extLst>
            <a:ext uri="{FF2B5EF4-FFF2-40B4-BE49-F238E27FC236}">
              <a16:creationId xmlns:a16="http://schemas.microsoft.com/office/drawing/2014/main" id="{2CC525C1-4ED3-4E62-A94F-2FA05B839ACB}"/>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72" name="テキスト ボックス 771">
          <a:extLst>
            <a:ext uri="{FF2B5EF4-FFF2-40B4-BE49-F238E27FC236}">
              <a16:creationId xmlns:a16="http://schemas.microsoft.com/office/drawing/2014/main" id="{49688ABB-942E-4F96-BBF5-4AEB9F2E6476}"/>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73" name="直線コネクタ 772">
          <a:extLst>
            <a:ext uri="{FF2B5EF4-FFF2-40B4-BE49-F238E27FC236}">
              <a16:creationId xmlns:a16="http://schemas.microsoft.com/office/drawing/2014/main" id="{BC0F9B54-9C6C-4E8D-9BA8-B3CD525DC7A8}"/>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74" name="直線コネクタ 773">
          <a:extLst>
            <a:ext uri="{FF2B5EF4-FFF2-40B4-BE49-F238E27FC236}">
              <a16:creationId xmlns:a16="http://schemas.microsoft.com/office/drawing/2014/main" id="{DE90F336-9F9D-43C6-9245-B2D625BF19B8}"/>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75" name="テキスト ボックス 774">
          <a:extLst>
            <a:ext uri="{FF2B5EF4-FFF2-40B4-BE49-F238E27FC236}">
              <a16:creationId xmlns:a16="http://schemas.microsoft.com/office/drawing/2014/main" id="{DD2CB0FF-F226-4DAA-ABC4-19EDE215ABEA}"/>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76" name="直線コネクタ 775">
          <a:extLst>
            <a:ext uri="{FF2B5EF4-FFF2-40B4-BE49-F238E27FC236}">
              <a16:creationId xmlns:a16="http://schemas.microsoft.com/office/drawing/2014/main" id="{8A79A3E5-E0CD-4847-9CF0-015AA66314AB}"/>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77" name="テキスト ボックス 776">
          <a:extLst>
            <a:ext uri="{FF2B5EF4-FFF2-40B4-BE49-F238E27FC236}">
              <a16:creationId xmlns:a16="http://schemas.microsoft.com/office/drawing/2014/main" id="{0E9B0F42-212F-4249-A974-B106659F71F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78" name="直線コネクタ 777">
          <a:extLst>
            <a:ext uri="{FF2B5EF4-FFF2-40B4-BE49-F238E27FC236}">
              <a16:creationId xmlns:a16="http://schemas.microsoft.com/office/drawing/2014/main" id="{38BBA45D-3AC6-4065-8601-BD51E0EC2C8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79" name="テキスト ボックス 778">
          <a:extLst>
            <a:ext uri="{FF2B5EF4-FFF2-40B4-BE49-F238E27FC236}">
              <a16:creationId xmlns:a16="http://schemas.microsoft.com/office/drawing/2014/main" id="{813214E7-2A72-4C9C-A81F-CB1F2C2689E5}"/>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80" name="直線コネクタ 779">
          <a:extLst>
            <a:ext uri="{FF2B5EF4-FFF2-40B4-BE49-F238E27FC236}">
              <a16:creationId xmlns:a16="http://schemas.microsoft.com/office/drawing/2014/main" id="{4DEDBF2D-D5A4-4457-8A75-0ACFE1345B59}"/>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81" name="テキスト ボックス 780">
          <a:extLst>
            <a:ext uri="{FF2B5EF4-FFF2-40B4-BE49-F238E27FC236}">
              <a16:creationId xmlns:a16="http://schemas.microsoft.com/office/drawing/2014/main" id="{D5B401D9-82CF-43CE-99AB-F0DE436D1372}"/>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82" name="直線コネクタ 781">
          <a:extLst>
            <a:ext uri="{FF2B5EF4-FFF2-40B4-BE49-F238E27FC236}">
              <a16:creationId xmlns:a16="http://schemas.microsoft.com/office/drawing/2014/main" id="{26A98608-AAD2-4076-AD20-D9FF6E686D37}"/>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83" name="テキスト ボックス 782">
          <a:extLst>
            <a:ext uri="{FF2B5EF4-FFF2-40B4-BE49-F238E27FC236}">
              <a16:creationId xmlns:a16="http://schemas.microsoft.com/office/drawing/2014/main" id="{F15A1BEA-FCB1-465E-A67F-668AC253AF99}"/>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84" name="直線コネクタ 783">
          <a:extLst>
            <a:ext uri="{FF2B5EF4-FFF2-40B4-BE49-F238E27FC236}">
              <a16:creationId xmlns:a16="http://schemas.microsoft.com/office/drawing/2014/main" id="{772754E2-9181-41AC-B2B8-2441BBDC619A}"/>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85" name="テキスト ボックス 784">
          <a:extLst>
            <a:ext uri="{FF2B5EF4-FFF2-40B4-BE49-F238E27FC236}">
              <a16:creationId xmlns:a16="http://schemas.microsoft.com/office/drawing/2014/main" id="{6ED402EB-1F07-4786-AB1A-E03387B0D778}"/>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86" name="【消防施設】&#10;一人当たり面積グラフ枠">
          <a:extLst>
            <a:ext uri="{FF2B5EF4-FFF2-40B4-BE49-F238E27FC236}">
              <a16:creationId xmlns:a16="http://schemas.microsoft.com/office/drawing/2014/main" id="{3E28AA43-2BCA-42EF-A74F-187E8757EC27}"/>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120650</xdr:rowOff>
    </xdr:from>
    <xdr:to>
      <xdr:col>116</xdr:col>
      <xdr:colOff>62864</xdr:colOff>
      <xdr:row>86</xdr:row>
      <xdr:rowOff>0</xdr:rowOff>
    </xdr:to>
    <xdr:cxnSp macro="">
      <xdr:nvCxnSpPr>
        <xdr:cNvPr id="787" name="直線コネクタ 786">
          <a:extLst>
            <a:ext uri="{FF2B5EF4-FFF2-40B4-BE49-F238E27FC236}">
              <a16:creationId xmlns:a16="http://schemas.microsoft.com/office/drawing/2014/main" id="{BCF2A762-19F0-40B7-B1FB-1BD525B32E68}"/>
            </a:ext>
          </a:extLst>
        </xdr:cNvPr>
        <xdr:cNvCxnSpPr/>
      </xdr:nvCxnSpPr>
      <xdr:spPr>
        <a:xfrm flipV="1">
          <a:off x="22160864" y="13322300"/>
          <a:ext cx="0" cy="1422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3827</xdr:rowOff>
    </xdr:from>
    <xdr:ext cx="469744" cy="259045"/>
    <xdr:sp macro="" textlink="">
      <xdr:nvSpPr>
        <xdr:cNvPr id="788" name="【消防施設】&#10;一人当たり面積最小値テキスト">
          <a:extLst>
            <a:ext uri="{FF2B5EF4-FFF2-40B4-BE49-F238E27FC236}">
              <a16:creationId xmlns:a16="http://schemas.microsoft.com/office/drawing/2014/main" id="{F274BE0C-FBD6-4F22-B6CF-F9C251177382}"/>
            </a:ext>
          </a:extLst>
        </xdr:cNvPr>
        <xdr:cNvSpPr txBox="1"/>
      </xdr:nvSpPr>
      <xdr:spPr>
        <a:xfrm>
          <a:off x="22199600"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0</xdr:rowOff>
    </xdr:from>
    <xdr:to>
      <xdr:col>116</xdr:col>
      <xdr:colOff>152400</xdr:colOff>
      <xdr:row>86</xdr:row>
      <xdr:rowOff>0</xdr:rowOff>
    </xdr:to>
    <xdr:cxnSp macro="">
      <xdr:nvCxnSpPr>
        <xdr:cNvPr id="789" name="直線コネクタ 788">
          <a:extLst>
            <a:ext uri="{FF2B5EF4-FFF2-40B4-BE49-F238E27FC236}">
              <a16:creationId xmlns:a16="http://schemas.microsoft.com/office/drawing/2014/main" id="{D79BDD45-99E0-4F43-B3A0-9013D1154AF0}"/>
            </a:ext>
          </a:extLst>
        </xdr:cNvPr>
        <xdr:cNvCxnSpPr/>
      </xdr:nvCxnSpPr>
      <xdr:spPr>
        <a:xfrm>
          <a:off x="22072600" y="1474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67327</xdr:rowOff>
    </xdr:from>
    <xdr:ext cx="469744" cy="259045"/>
    <xdr:sp macro="" textlink="">
      <xdr:nvSpPr>
        <xdr:cNvPr id="790" name="【消防施設】&#10;一人当たり面積最大値テキスト">
          <a:extLst>
            <a:ext uri="{FF2B5EF4-FFF2-40B4-BE49-F238E27FC236}">
              <a16:creationId xmlns:a16="http://schemas.microsoft.com/office/drawing/2014/main" id="{CB50EE88-66DC-45E3-9BC6-51F9137473FF}"/>
            </a:ext>
          </a:extLst>
        </xdr:cNvPr>
        <xdr:cNvSpPr txBox="1"/>
      </xdr:nvSpPr>
      <xdr:spPr>
        <a:xfrm>
          <a:off x="22199600" y="1309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120650</xdr:rowOff>
    </xdr:from>
    <xdr:to>
      <xdr:col>116</xdr:col>
      <xdr:colOff>152400</xdr:colOff>
      <xdr:row>77</xdr:row>
      <xdr:rowOff>120650</xdr:rowOff>
    </xdr:to>
    <xdr:cxnSp macro="">
      <xdr:nvCxnSpPr>
        <xdr:cNvPr id="791" name="直線コネクタ 790">
          <a:extLst>
            <a:ext uri="{FF2B5EF4-FFF2-40B4-BE49-F238E27FC236}">
              <a16:creationId xmlns:a16="http://schemas.microsoft.com/office/drawing/2014/main" id="{FA652300-333E-48A0-ABA3-CB663B119E8D}"/>
            </a:ext>
          </a:extLst>
        </xdr:cNvPr>
        <xdr:cNvCxnSpPr/>
      </xdr:nvCxnSpPr>
      <xdr:spPr>
        <a:xfrm>
          <a:off x="22072600" y="1332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149877</xdr:rowOff>
    </xdr:from>
    <xdr:ext cx="469744" cy="259045"/>
    <xdr:sp macro="" textlink="">
      <xdr:nvSpPr>
        <xdr:cNvPr id="792" name="【消防施設】&#10;一人当たり面積平均値テキスト">
          <a:extLst>
            <a:ext uri="{FF2B5EF4-FFF2-40B4-BE49-F238E27FC236}">
              <a16:creationId xmlns:a16="http://schemas.microsoft.com/office/drawing/2014/main" id="{8DD7D393-D91E-4BFD-A2E0-9353B78BB748}"/>
            </a:ext>
          </a:extLst>
        </xdr:cNvPr>
        <xdr:cNvSpPr txBox="1"/>
      </xdr:nvSpPr>
      <xdr:spPr>
        <a:xfrm>
          <a:off x="22199600" y="14037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127000</xdr:rowOff>
    </xdr:from>
    <xdr:to>
      <xdr:col>116</xdr:col>
      <xdr:colOff>114300</xdr:colOff>
      <xdr:row>83</xdr:row>
      <xdr:rowOff>57150</xdr:rowOff>
    </xdr:to>
    <xdr:sp macro="" textlink="">
      <xdr:nvSpPr>
        <xdr:cNvPr id="793" name="フローチャート: 判断 792">
          <a:extLst>
            <a:ext uri="{FF2B5EF4-FFF2-40B4-BE49-F238E27FC236}">
              <a16:creationId xmlns:a16="http://schemas.microsoft.com/office/drawing/2014/main" id="{108E3E8C-47EF-45D5-A334-2011AAC76A7A}"/>
            </a:ext>
          </a:extLst>
        </xdr:cNvPr>
        <xdr:cNvSpPr/>
      </xdr:nvSpPr>
      <xdr:spPr>
        <a:xfrm>
          <a:off x="22110700" y="1418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127000</xdr:rowOff>
    </xdr:from>
    <xdr:to>
      <xdr:col>112</xdr:col>
      <xdr:colOff>38100</xdr:colOff>
      <xdr:row>83</xdr:row>
      <xdr:rowOff>57150</xdr:rowOff>
    </xdr:to>
    <xdr:sp macro="" textlink="">
      <xdr:nvSpPr>
        <xdr:cNvPr id="794" name="フローチャート: 判断 793">
          <a:extLst>
            <a:ext uri="{FF2B5EF4-FFF2-40B4-BE49-F238E27FC236}">
              <a16:creationId xmlns:a16="http://schemas.microsoft.com/office/drawing/2014/main" id="{55A385DB-F94E-4869-A561-1BB49DFFD923}"/>
            </a:ext>
          </a:extLst>
        </xdr:cNvPr>
        <xdr:cNvSpPr/>
      </xdr:nvSpPr>
      <xdr:spPr>
        <a:xfrm>
          <a:off x="21272500" y="1418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127000</xdr:rowOff>
    </xdr:from>
    <xdr:to>
      <xdr:col>107</xdr:col>
      <xdr:colOff>101600</xdr:colOff>
      <xdr:row>83</xdr:row>
      <xdr:rowOff>57150</xdr:rowOff>
    </xdr:to>
    <xdr:sp macro="" textlink="">
      <xdr:nvSpPr>
        <xdr:cNvPr id="795" name="フローチャート: 判断 794">
          <a:extLst>
            <a:ext uri="{FF2B5EF4-FFF2-40B4-BE49-F238E27FC236}">
              <a16:creationId xmlns:a16="http://schemas.microsoft.com/office/drawing/2014/main" id="{BFE80F12-359F-450A-9D36-CF13FFC9E46B}"/>
            </a:ext>
          </a:extLst>
        </xdr:cNvPr>
        <xdr:cNvSpPr/>
      </xdr:nvSpPr>
      <xdr:spPr>
        <a:xfrm>
          <a:off x="20383500" y="1418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139700</xdr:rowOff>
    </xdr:from>
    <xdr:to>
      <xdr:col>102</xdr:col>
      <xdr:colOff>165100</xdr:colOff>
      <xdr:row>83</xdr:row>
      <xdr:rowOff>69850</xdr:rowOff>
    </xdr:to>
    <xdr:sp macro="" textlink="">
      <xdr:nvSpPr>
        <xdr:cNvPr id="796" name="フローチャート: 判断 795">
          <a:extLst>
            <a:ext uri="{FF2B5EF4-FFF2-40B4-BE49-F238E27FC236}">
              <a16:creationId xmlns:a16="http://schemas.microsoft.com/office/drawing/2014/main" id="{89AE58FB-2D62-463A-B906-6F1351D0D578}"/>
            </a:ext>
          </a:extLst>
        </xdr:cNvPr>
        <xdr:cNvSpPr/>
      </xdr:nvSpPr>
      <xdr:spPr>
        <a:xfrm>
          <a:off x="194945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82</xdr:row>
      <xdr:rowOff>101600</xdr:rowOff>
    </xdr:from>
    <xdr:to>
      <xdr:col>98</xdr:col>
      <xdr:colOff>38100</xdr:colOff>
      <xdr:row>83</xdr:row>
      <xdr:rowOff>31750</xdr:rowOff>
    </xdr:to>
    <xdr:sp macro="" textlink="">
      <xdr:nvSpPr>
        <xdr:cNvPr id="797" name="フローチャート: 判断 796">
          <a:extLst>
            <a:ext uri="{FF2B5EF4-FFF2-40B4-BE49-F238E27FC236}">
              <a16:creationId xmlns:a16="http://schemas.microsoft.com/office/drawing/2014/main" id="{15A254DF-D9CE-450C-8663-8FB12A3FB119}"/>
            </a:ext>
          </a:extLst>
        </xdr:cNvPr>
        <xdr:cNvSpPr/>
      </xdr:nvSpPr>
      <xdr:spPr>
        <a:xfrm>
          <a:off x="18605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98" name="テキスト ボックス 797">
          <a:extLst>
            <a:ext uri="{FF2B5EF4-FFF2-40B4-BE49-F238E27FC236}">
              <a16:creationId xmlns:a16="http://schemas.microsoft.com/office/drawing/2014/main" id="{6B8A811D-AC57-43C0-9CD0-F0BF80B441AB}"/>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99" name="テキスト ボックス 798">
          <a:extLst>
            <a:ext uri="{FF2B5EF4-FFF2-40B4-BE49-F238E27FC236}">
              <a16:creationId xmlns:a16="http://schemas.microsoft.com/office/drawing/2014/main" id="{30BDAD94-FB97-4170-A76E-A92B793D41FD}"/>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00" name="テキスト ボックス 799">
          <a:extLst>
            <a:ext uri="{FF2B5EF4-FFF2-40B4-BE49-F238E27FC236}">
              <a16:creationId xmlns:a16="http://schemas.microsoft.com/office/drawing/2014/main" id="{6A7BF783-B1F5-4E69-9D2C-F3F0E1826036}"/>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01" name="テキスト ボックス 800">
          <a:extLst>
            <a:ext uri="{FF2B5EF4-FFF2-40B4-BE49-F238E27FC236}">
              <a16:creationId xmlns:a16="http://schemas.microsoft.com/office/drawing/2014/main" id="{15E77D13-0813-49C5-B82C-B9EC0494273B}"/>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02" name="テキスト ボックス 801">
          <a:extLst>
            <a:ext uri="{FF2B5EF4-FFF2-40B4-BE49-F238E27FC236}">
              <a16:creationId xmlns:a16="http://schemas.microsoft.com/office/drawing/2014/main" id="{7CE40E46-25E0-4EBA-B4B1-518C8F73FDA4}"/>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82550</xdr:rowOff>
    </xdr:from>
    <xdr:to>
      <xdr:col>116</xdr:col>
      <xdr:colOff>114300</xdr:colOff>
      <xdr:row>84</xdr:row>
      <xdr:rowOff>12700</xdr:rowOff>
    </xdr:to>
    <xdr:sp macro="" textlink="">
      <xdr:nvSpPr>
        <xdr:cNvPr id="803" name="楕円 802">
          <a:extLst>
            <a:ext uri="{FF2B5EF4-FFF2-40B4-BE49-F238E27FC236}">
              <a16:creationId xmlns:a16="http://schemas.microsoft.com/office/drawing/2014/main" id="{5C46539A-D60E-4CD7-997F-7CC486A3D5CE}"/>
            </a:ext>
          </a:extLst>
        </xdr:cNvPr>
        <xdr:cNvSpPr/>
      </xdr:nvSpPr>
      <xdr:spPr>
        <a:xfrm>
          <a:off x="221107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60977</xdr:rowOff>
    </xdr:from>
    <xdr:ext cx="469744" cy="259045"/>
    <xdr:sp macro="" textlink="">
      <xdr:nvSpPr>
        <xdr:cNvPr id="804" name="【消防施設】&#10;一人当たり面積該当値テキスト">
          <a:extLst>
            <a:ext uri="{FF2B5EF4-FFF2-40B4-BE49-F238E27FC236}">
              <a16:creationId xmlns:a16="http://schemas.microsoft.com/office/drawing/2014/main" id="{C902FBF8-5953-413A-8102-26608E3D604B}"/>
            </a:ext>
          </a:extLst>
        </xdr:cNvPr>
        <xdr:cNvSpPr txBox="1"/>
      </xdr:nvSpPr>
      <xdr:spPr>
        <a:xfrm>
          <a:off x="22199600" y="1429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95250</xdr:rowOff>
    </xdr:from>
    <xdr:to>
      <xdr:col>112</xdr:col>
      <xdr:colOff>38100</xdr:colOff>
      <xdr:row>84</xdr:row>
      <xdr:rowOff>25400</xdr:rowOff>
    </xdr:to>
    <xdr:sp macro="" textlink="">
      <xdr:nvSpPr>
        <xdr:cNvPr id="805" name="楕円 804">
          <a:extLst>
            <a:ext uri="{FF2B5EF4-FFF2-40B4-BE49-F238E27FC236}">
              <a16:creationId xmlns:a16="http://schemas.microsoft.com/office/drawing/2014/main" id="{24DD6287-FBC1-4A6C-A058-90E84B172980}"/>
            </a:ext>
          </a:extLst>
        </xdr:cNvPr>
        <xdr:cNvSpPr/>
      </xdr:nvSpPr>
      <xdr:spPr>
        <a:xfrm>
          <a:off x="21272500" y="143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133350</xdr:rowOff>
    </xdr:from>
    <xdr:to>
      <xdr:col>116</xdr:col>
      <xdr:colOff>63500</xdr:colOff>
      <xdr:row>83</xdr:row>
      <xdr:rowOff>146050</xdr:rowOff>
    </xdr:to>
    <xdr:cxnSp macro="">
      <xdr:nvCxnSpPr>
        <xdr:cNvPr id="806" name="直線コネクタ 805">
          <a:extLst>
            <a:ext uri="{FF2B5EF4-FFF2-40B4-BE49-F238E27FC236}">
              <a16:creationId xmlns:a16="http://schemas.microsoft.com/office/drawing/2014/main" id="{A70ADFD9-A6B9-4F8B-B26E-98E9253CA665}"/>
            </a:ext>
          </a:extLst>
        </xdr:cNvPr>
        <xdr:cNvCxnSpPr/>
      </xdr:nvCxnSpPr>
      <xdr:spPr>
        <a:xfrm flipV="1">
          <a:off x="21323300" y="143637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95250</xdr:rowOff>
    </xdr:from>
    <xdr:to>
      <xdr:col>107</xdr:col>
      <xdr:colOff>101600</xdr:colOff>
      <xdr:row>84</xdr:row>
      <xdr:rowOff>25400</xdr:rowOff>
    </xdr:to>
    <xdr:sp macro="" textlink="">
      <xdr:nvSpPr>
        <xdr:cNvPr id="807" name="楕円 806">
          <a:extLst>
            <a:ext uri="{FF2B5EF4-FFF2-40B4-BE49-F238E27FC236}">
              <a16:creationId xmlns:a16="http://schemas.microsoft.com/office/drawing/2014/main" id="{E0BA65B8-C113-4F8C-8674-2948DA65A164}"/>
            </a:ext>
          </a:extLst>
        </xdr:cNvPr>
        <xdr:cNvSpPr/>
      </xdr:nvSpPr>
      <xdr:spPr>
        <a:xfrm>
          <a:off x="20383500" y="143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146050</xdr:rowOff>
    </xdr:from>
    <xdr:to>
      <xdr:col>111</xdr:col>
      <xdr:colOff>177800</xdr:colOff>
      <xdr:row>83</xdr:row>
      <xdr:rowOff>146050</xdr:rowOff>
    </xdr:to>
    <xdr:cxnSp macro="">
      <xdr:nvCxnSpPr>
        <xdr:cNvPr id="808" name="直線コネクタ 807">
          <a:extLst>
            <a:ext uri="{FF2B5EF4-FFF2-40B4-BE49-F238E27FC236}">
              <a16:creationId xmlns:a16="http://schemas.microsoft.com/office/drawing/2014/main" id="{50E2ED09-4BC1-475F-99FB-C08CDF053F45}"/>
            </a:ext>
          </a:extLst>
        </xdr:cNvPr>
        <xdr:cNvCxnSpPr/>
      </xdr:nvCxnSpPr>
      <xdr:spPr>
        <a:xfrm>
          <a:off x="20434300" y="14376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69850</xdr:rowOff>
    </xdr:from>
    <xdr:to>
      <xdr:col>102</xdr:col>
      <xdr:colOff>165100</xdr:colOff>
      <xdr:row>84</xdr:row>
      <xdr:rowOff>0</xdr:rowOff>
    </xdr:to>
    <xdr:sp macro="" textlink="">
      <xdr:nvSpPr>
        <xdr:cNvPr id="809" name="楕円 808">
          <a:extLst>
            <a:ext uri="{FF2B5EF4-FFF2-40B4-BE49-F238E27FC236}">
              <a16:creationId xmlns:a16="http://schemas.microsoft.com/office/drawing/2014/main" id="{73BF841A-00B9-4FBC-B754-F72F83C177E4}"/>
            </a:ext>
          </a:extLst>
        </xdr:cNvPr>
        <xdr:cNvSpPr/>
      </xdr:nvSpPr>
      <xdr:spPr>
        <a:xfrm>
          <a:off x="19494500" y="1430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120650</xdr:rowOff>
    </xdr:from>
    <xdr:to>
      <xdr:col>107</xdr:col>
      <xdr:colOff>50800</xdr:colOff>
      <xdr:row>83</xdr:row>
      <xdr:rowOff>146050</xdr:rowOff>
    </xdr:to>
    <xdr:cxnSp macro="">
      <xdr:nvCxnSpPr>
        <xdr:cNvPr id="810" name="直線コネクタ 809">
          <a:extLst>
            <a:ext uri="{FF2B5EF4-FFF2-40B4-BE49-F238E27FC236}">
              <a16:creationId xmlns:a16="http://schemas.microsoft.com/office/drawing/2014/main" id="{F53D86A7-4B1A-446E-99BF-C04041125A85}"/>
            </a:ext>
          </a:extLst>
        </xdr:cNvPr>
        <xdr:cNvCxnSpPr/>
      </xdr:nvCxnSpPr>
      <xdr:spPr>
        <a:xfrm>
          <a:off x="19545300" y="143510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69850</xdr:rowOff>
    </xdr:from>
    <xdr:to>
      <xdr:col>98</xdr:col>
      <xdr:colOff>38100</xdr:colOff>
      <xdr:row>84</xdr:row>
      <xdr:rowOff>0</xdr:rowOff>
    </xdr:to>
    <xdr:sp macro="" textlink="">
      <xdr:nvSpPr>
        <xdr:cNvPr id="811" name="楕円 810">
          <a:extLst>
            <a:ext uri="{FF2B5EF4-FFF2-40B4-BE49-F238E27FC236}">
              <a16:creationId xmlns:a16="http://schemas.microsoft.com/office/drawing/2014/main" id="{B9DD2AA4-46AB-4C41-B6F7-4BA235052BE3}"/>
            </a:ext>
          </a:extLst>
        </xdr:cNvPr>
        <xdr:cNvSpPr/>
      </xdr:nvSpPr>
      <xdr:spPr>
        <a:xfrm>
          <a:off x="18605500" y="1430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120650</xdr:rowOff>
    </xdr:from>
    <xdr:to>
      <xdr:col>102</xdr:col>
      <xdr:colOff>114300</xdr:colOff>
      <xdr:row>83</xdr:row>
      <xdr:rowOff>120650</xdr:rowOff>
    </xdr:to>
    <xdr:cxnSp macro="">
      <xdr:nvCxnSpPr>
        <xdr:cNvPr id="812" name="直線コネクタ 811">
          <a:extLst>
            <a:ext uri="{FF2B5EF4-FFF2-40B4-BE49-F238E27FC236}">
              <a16:creationId xmlns:a16="http://schemas.microsoft.com/office/drawing/2014/main" id="{DE091E90-7550-4AFD-921B-2F39B0428F4B}"/>
            </a:ext>
          </a:extLst>
        </xdr:cNvPr>
        <xdr:cNvCxnSpPr/>
      </xdr:nvCxnSpPr>
      <xdr:spPr>
        <a:xfrm>
          <a:off x="18656300" y="1435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73677</xdr:rowOff>
    </xdr:from>
    <xdr:ext cx="469744" cy="259045"/>
    <xdr:sp macro="" textlink="">
      <xdr:nvSpPr>
        <xdr:cNvPr id="813" name="n_1aveValue【消防施設】&#10;一人当たり面積">
          <a:extLst>
            <a:ext uri="{FF2B5EF4-FFF2-40B4-BE49-F238E27FC236}">
              <a16:creationId xmlns:a16="http://schemas.microsoft.com/office/drawing/2014/main" id="{4BB95079-CE0A-45B5-B373-AA25F6F294FF}"/>
            </a:ext>
          </a:extLst>
        </xdr:cNvPr>
        <xdr:cNvSpPr txBox="1"/>
      </xdr:nvSpPr>
      <xdr:spPr>
        <a:xfrm>
          <a:off x="21075727" y="13961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73677</xdr:rowOff>
    </xdr:from>
    <xdr:ext cx="469744" cy="259045"/>
    <xdr:sp macro="" textlink="">
      <xdr:nvSpPr>
        <xdr:cNvPr id="814" name="n_2aveValue【消防施設】&#10;一人当たり面積">
          <a:extLst>
            <a:ext uri="{FF2B5EF4-FFF2-40B4-BE49-F238E27FC236}">
              <a16:creationId xmlns:a16="http://schemas.microsoft.com/office/drawing/2014/main" id="{5CD4382A-BCC4-4FDD-9B2E-05DAD87B0BD0}"/>
            </a:ext>
          </a:extLst>
        </xdr:cNvPr>
        <xdr:cNvSpPr txBox="1"/>
      </xdr:nvSpPr>
      <xdr:spPr>
        <a:xfrm>
          <a:off x="20199427" y="13961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86377</xdr:rowOff>
    </xdr:from>
    <xdr:ext cx="469744" cy="259045"/>
    <xdr:sp macro="" textlink="">
      <xdr:nvSpPr>
        <xdr:cNvPr id="815" name="n_3aveValue【消防施設】&#10;一人当たり面積">
          <a:extLst>
            <a:ext uri="{FF2B5EF4-FFF2-40B4-BE49-F238E27FC236}">
              <a16:creationId xmlns:a16="http://schemas.microsoft.com/office/drawing/2014/main" id="{D48749B0-6C8C-4ACE-AF54-17E9C30B33A7}"/>
            </a:ext>
          </a:extLst>
        </xdr:cNvPr>
        <xdr:cNvSpPr txBox="1"/>
      </xdr:nvSpPr>
      <xdr:spPr>
        <a:xfrm>
          <a:off x="19310427" y="1397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48277</xdr:rowOff>
    </xdr:from>
    <xdr:ext cx="469744" cy="259045"/>
    <xdr:sp macro="" textlink="">
      <xdr:nvSpPr>
        <xdr:cNvPr id="816" name="n_4aveValue【消防施設】&#10;一人当たり面積">
          <a:extLst>
            <a:ext uri="{FF2B5EF4-FFF2-40B4-BE49-F238E27FC236}">
              <a16:creationId xmlns:a16="http://schemas.microsoft.com/office/drawing/2014/main" id="{DECE1004-AF6F-4EBD-B2EA-C81FCA171A31}"/>
            </a:ext>
          </a:extLst>
        </xdr:cNvPr>
        <xdr:cNvSpPr txBox="1"/>
      </xdr:nvSpPr>
      <xdr:spPr>
        <a:xfrm>
          <a:off x="18421427" y="1393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16527</xdr:rowOff>
    </xdr:from>
    <xdr:ext cx="469744" cy="259045"/>
    <xdr:sp macro="" textlink="">
      <xdr:nvSpPr>
        <xdr:cNvPr id="817" name="n_1mainValue【消防施設】&#10;一人当たり面積">
          <a:extLst>
            <a:ext uri="{FF2B5EF4-FFF2-40B4-BE49-F238E27FC236}">
              <a16:creationId xmlns:a16="http://schemas.microsoft.com/office/drawing/2014/main" id="{A460AEDE-5F00-428C-8D9D-A5C3A7D8E809}"/>
            </a:ext>
          </a:extLst>
        </xdr:cNvPr>
        <xdr:cNvSpPr txBox="1"/>
      </xdr:nvSpPr>
      <xdr:spPr>
        <a:xfrm>
          <a:off x="21075727" y="1441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16527</xdr:rowOff>
    </xdr:from>
    <xdr:ext cx="469744" cy="259045"/>
    <xdr:sp macro="" textlink="">
      <xdr:nvSpPr>
        <xdr:cNvPr id="818" name="n_2mainValue【消防施設】&#10;一人当たり面積">
          <a:extLst>
            <a:ext uri="{FF2B5EF4-FFF2-40B4-BE49-F238E27FC236}">
              <a16:creationId xmlns:a16="http://schemas.microsoft.com/office/drawing/2014/main" id="{9AC82643-92BD-4F91-85C0-1D30B091D309}"/>
            </a:ext>
          </a:extLst>
        </xdr:cNvPr>
        <xdr:cNvSpPr txBox="1"/>
      </xdr:nvSpPr>
      <xdr:spPr>
        <a:xfrm>
          <a:off x="20199427" y="1441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162577</xdr:rowOff>
    </xdr:from>
    <xdr:ext cx="469744" cy="259045"/>
    <xdr:sp macro="" textlink="">
      <xdr:nvSpPr>
        <xdr:cNvPr id="819" name="n_3mainValue【消防施設】&#10;一人当たり面積">
          <a:extLst>
            <a:ext uri="{FF2B5EF4-FFF2-40B4-BE49-F238E27FC236}">
              <a16:creationId xmlns:a16="http://schemas.microsoft.com/office/drawing/2014/main" id="{52D536B0-5269-437A-9D9D-3481365EFE11}"/>
            </a:ext>
          </a:extLst>
        </xdr:cNvPr>
        <xdr:cNvSpPr txBox="1"/>
      </xdr:nvSpPr>
      <xdr:spPr>
        <a:xfrm>
          <a:off x="19310427" y="1439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162577</xdr:rowOff>
    </xdr:from>
    <xdr:ext cx="469744" cy="259045"/>
    <xdr:sp macro="" textlink="">
      <xdr:nvSpPr>
        <xdr:cNvPr id="820" name="n_4mainValue【消防施設】&#10;一人当たり面積">
          <a:extLst>
            <a:ext uri="{FF2B5EF4-FFF2-40B4-BE49-F238E27FC236}">
              <a16:creationId xmlns:a16="http://schemas.microsoft.com/office/drawing/2014/main" id="{DB9C3187-5EC5-4B86-8F95-B2ED405FEED8}"/>
            </a:ext>
          </a:extLst>
        </xdr:cNvPr>
        <xdr:cNvSpPr txBox="1"/>
      </xdr:nvSpPr>
      <xdr:spPr>
        <a:xfrm>
          <a:off x="18421427" y="1439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21" name="正方形/長方形 820">
          <a:extLst>
            <a:ext uri="{FF2B5EF4-FFF2-40B4-BE49-F238E27FC236}">
              <a16:creationId xmlns:a16="http://schemas.microsoft.com/office/drawing/2014/main" id="{8D8E4691-2C20-438F-B99D-C2CE6930D6BF}"/>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22" name="正方形/長方形 821">
          <a:extLst>
            <a:ext uri="{FF2B5EF4-FFF2-40B4-BE49-F238E27FC236}">
              <a16:creationId xmlns:a16="http://schemas.microsoft.com/office/drawing/2014/main" id="{C721C92F-25EE-4B0C-B721-A4CCE255A2ED}"/>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23" name="正方形/長方形 822">
          <a:extLst>
            <a:ext uri="{FF2B5EF4-FFF2-40B4-BE49-F238E27FC236}">
              <a16:creationId xmlns:a16="http://schemas.microsoft.com/office/drawing/2014/main" id="{DEB58ECA-1780-43E9-B6AC-66108906299F}"/>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24" name="正方形/長方形 823">
          <a:extLst>
            <a:ext uri="{FF2B5EF4-FFF2-40B4-BE49-F238E27FC236}">
              <a16:creationId xmlns:a16="http://schemas.microsoft.com/office/drawing/2014/main" id="{F62073C2-5E14-4E90-A68C-49F8A369DD61}"/>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25" name="正方形/長方形 824">
          <a:extLst>
            <a:ext uri="{FF2B5EF4-FFF2-40B4-BE49-F238E27FC236}">
              <a16:creationId xmlns:a16="http://schemas.microsoft.com/office/drawing/2014/main" id="{24DD6F07-E9A5-49FB-BF1D-490A1DB4D504}"/>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26" name="正方形/長方形 825">
          <a:extLst>
            <a:ext uri="{FF2B5EF4-FFF2-40B4-BE49-F238E27FC236}">
              <a16:creationId xmlns:a16="http://schemas.microsoft.com/office/drawing/2014/main" id="{17AE8463-8CA3-4E49-B8EA-2C243B1BB201}"/>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27" name="正方形/長方形 826">
          <a:extLst>
            <a:ext uri="{FF2B5EF4-FFF2-40B4-BE49-F238E27FC236}">
              <a16:creationId xmlns:a16="http://schemas.microsoft.com/office/drawing/2014/main" id="{F2351B30-8E54-45C6-9FA0-7D97D3478EC5}"/>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28" name="正方形/長方形 827">
          <a:extLst>
            <a:ext uri="{FF2B5EF4-FFF2-40B4-BE49-F238E27FC236}">
              <a16:creationId xmlns:a16="http://schemas.microsoft.com/office/drawing/2014/main" id="{6B90565D-9194-48E7-B8B7-6E25E92535AA}"/>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29" name="テキスト ボックス 828">
          <a:extLst>
            <a:ext uri="{FF2B5EF4-FFF2-40B4-BE49-F238E27FC236}">
              <a16:creationId xmlns:a16="http://schemas.microsoft.com/office/drawing/2014/main" id="{7F009A59-5A63-4A97-ADD4-E609163629C7}"/>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30" name="直線コネクタ 829">
          <a:extLst>
            <a:ext uri="{FF2B5EF4-FFF2-40B4-BE49-F238E27FC236}">
              <a16:creationId xmlns:a16="http://schemas.microsoft.com/office/drawing/2014/main" id="{713FEF8F-9F6E-498F-B5C8-14BBE3BD1941}"/>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31" name="テキスト ボックス 830">
          <a:extLst>
            <a:ext uri="{FF2B5EF4-FFF2-40B4-BE49-F238E27FC236}">
              <a16:creationId xmlns:a16="http://schemas.microsoft.com/office/drawing/2014/main" id="{830BA95C-98B9-4257-84FD-BD083F69CF55}"/>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32" name="直線コネクタ 831">
          <a:extLst>
            <a:ext uri="{FF2B5EF4-FFF2-40B4-BE49-F238E27FC236}">
              <a16:creationId xmlns:a16="http://schemas.microsoft.com/office/drawing/2014/main" id="{8AB90EC0-0D1F-4B8F-9A76-C3577B731699}"/>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833" name="テキスト ボックス 832">
          <a:extLst>
            <a:ext uri="{FF2B5EF4-FFF2-40B4-BE49-F238E27FC236}">
              <a16:creationId xmlns:a16="http://schemas.microsoft.com/office/drawing/2014/main" id="{F8B4A920-C907-4382-BFC1-A23735ABCB0A}"/>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34" name="直線コネクタ 833">
          <a:extLst>
            <a:ext uri="{FF2B5EF4-FFF2-40B4-BE49-F238E27FC236}">
              <a16:creationId xmlns:a16="http://schemas.microsoft.com/office/drawing/2014/main" id="{462ABAD1-7A11-43BC-A6F9-C65F8F622C7B}"/>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35" name="テキスト ボックス 834">
          <a:extLst>
            <a:ext uri="{FF2B5EF4-FFF2-40B4-BE49-F238E27FC236}">
              <a16:creationId xmlns:a16="http://schemas.microsoft.com/office/drawing/2014/main" id="{8C72D58E-7BB4-4A23-B00F-67CE3E0B08BA}"/>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36" name="直線コネクタ 835">
          <a:extLst>
            <a:ext uri="{FF2B5EF4-FFF2-40B4-BE49-F238E27FC236}">
              <a16:creationId xmlns:a16="http://schemas.microsoft.com/office/drawing/2014/main" id="{62C8F55B-11EE-4F5B-AFCC-ECF95501246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37" name="テキスト ボックス 836">
          <a:extLst>
            <a:ext uri="{FF2B5EF4-FFF2-40B4-BE49-F238E27FC236}">
              <a16:creationId xmlns:a16="http://schemas.microsoft.com/office/drawing/2014/main" id="{19DC07B4-4D00-49B4-86D2-F23620F6EDF6}"/>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38" name="直線コネクタ 837">
          <a:extLst>
            <a:ext uri="{FF2B5EF4-FFF2-40B4-BE49-F238E27FC236}">
              <a16:creationId xmlns:a16="http://schemas.microsoft.com/office/drawing/2014/main" id="{F1A034BC-72A8-4C6F-A2C3-598F41FB5347}"/>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39" name="テキスト ボックス 838">
          <a:extLst>
            <a:ext uri="{FF2B5EF4-FFF2-40B4-BE49-F238E27FC236}">
              <a16:creationId xmlns:a16="http://schemas.microsoft.com/office/drawing/2014/main" id="{B38E8EE1-4A1C-4F5A-9441-67AAFD226A34}"/>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40" name="直線コネクタ 839">
          <a:extLst>
            <a:ext uri="{FF2B5EF4-FFF2-40B4-BE49-F238E27FC236}">
              <a16:creationId xmlns:a16="http://schemas.microsoft.com/office/drawing/2014/main" id="{7635A643-2A7C-4BA8-8FB9-AD301A362092}"/>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841" name="テキスト ボックス 840">
          <a:extLst>
            <a:ext uri="{FF2B5EF4-FFF2-40B4-BE49-F238E27FC236}">
              <a16:creationId xmlns:a16="http://schemas.microsoft.com/office/drawing/2014/main" id="{F41312C3-788D-4BDE-8369-F2C0B9358D8A}"/>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42" name="直線コネクタ 841">
          <a:extLst>
            <a:ext uri="{FF2B5EF4-FFF2-40B4-BE49-F238E27FC236}">
              <a16:creationId xmlns:a16="http://schemas.microsoft.com/office/drawing/2014/main" id="{203354B8-6BC3-40B1-AFD7-F28037CE987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843" name="テキスト ボックス 842">
          <a:extLst>
            <a:ext uri="{FF2B5EF4-FFF2-40B4-BE49-F238E27FC236}">
              <a16:creationId xmlns:a16="http://schemas.microsoft.com/office/drawing/2014/main" id="{FB0B031C-5D81-4342-B83B-EFF762536109}"/>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44" name="【庁舎】&#10;有形固定資産減価償却率グラフ枠">
          <a:extLst>
            <a:ext uri="{FF2B5EF4-FFF2-40B4-BE49-F238E27FC236}">
              <a16:creationId xmlns:a16="http://schemas.microsoft.com/office/drawing/2014/main" id="{7BBF1C36-E767-45D4-85CC-6558834B7716}"/>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76200</xdr:rowOff>
    </xdr:from>
    <xdr:to>
      <xdr:col>85</xdr:col>
      <xdr:colOff>126364</xdr:colOff>
      <xdr:row>107</xdr:row>
      <xdr:rowOff>55245</xdr:rowOff>
    </xdr:to>
    <xdr:cxnSp macro="">
      <xdr:nvCxnSpPr>
        <xdr:cNvPr id="845" name="直線コネクタ 844">
          <a:extLst>
            <a:ext uri="{FF2B5EF4-FFF2-40B4-BE49-F238E27FC236}">
              <a16:creationId xmlns:a16="http://schemas.microsoft.com/office/drawing/2014/main" id="{F715D48C-9749-42AE-B15A-E96E4CA3E069}"/>
            </a:ext>
          </a:extLst>
        </xdr:cNvPr>
        <xdr:cNvCxnSpPr/>
      </xdr:nvCxnSpPr>
      <xdr:spPr>
        <a:xfrm flipV="1">
          <a:off x="16318864" y="17049750"/>
          <a:ext cx="0" cy="1350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59072</xdr:rowOff>
    </xdr:from>
    <xdr:ext cx="405111" cy="259045"/>
    <xdr:sp macro="" textlink="">
      <xdr:nvSpPr>
        <xdr:cNvPr id="846" name="【庁舎】&#10;有形固定資産減価償却率最小値テキスト">
          <a:extLst>
            <a:ext uri="{FF2B5EF4-FFF2-40B4-BE49-F238E27FC236}">
              <a16:creationId xmlns:a16="http://schemas.microsoft.com/office/drawing/2014/main" id="{B6C5616E-2B31-481A-81A7-FB68F2B0FC87}"/>
            </a:ext>
          </a:extLst>
        </xdr:cNvPr>
        <xdr:cNvSpPr txBox="1"/>
      </xdr:nvSpPr>
      <xdr:spPr>
        <a:xfrm>
          <a:off x="16357600" y="18404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55245</xdr:rowOff>
    </xdr:from>
    <xdr:to>
      <xdr:col>86</xdr:col>
      <xdr:colOff>25400</xdr:colOff>
      <xdr:row>107</xdr:row>
      <xdr:rowOff>55245</xdr:rowOff>
    </xdr:to>
    <xdr:cxnSp macro="">
      <xdr:nvCxnSpPr>
        <xdr:cNvPr id="847" name="直線コネクタ 846">
          <a:extLst>
            <a:ext uri="{FF2B5EF4-FFF2-40B4-BE49-F238E27FC236}">
              <a16:creationId xmlns:a16="http://schemas.microsoft.com/office/drawing/2014/main" id="{2797B306-AD96-45DA-B61A-5C9979E4AD69}"/>
            </a:ext>
          </a:extLst>
        </xdr:cNvPr>
        <xdr:cNvCxnSpPr/>
      </xdr:nvCxnSpPr>
      <xdr:spPr>
        <a:xfrm>
          <a:off x="16230600" y="18400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22877</xdr:rowOff>
    </xdr:from>
    <xdr:ext cx="405111" cy="259045"/>
    <xdr:sp macro="" textlink="">
      <xdr:nvSpPr>
        <xdr:cNvPr id="848" name="【庁舎】&#10;有形固定資産減価償却率最大値テキスト">
          <a:extLst>
            <a:ext uri="{FF2B5EF4-FFF2-40B4-BE49-F238E27FC236}">
              <a16:creationId xmlns:a16="http://schemas.microsoft.com/office/drawing/2014/main" id="{6A268D1F-DAA6-4A2A-B57D-B54AFFBFAB73}"/>
            </a:ext>
          </a:extLst>
        </xdr:cNvPr>
        <xdr:cNvSpPr txBox="1"/>
      </xdr:nvSpPr>
      <xdr:spPr>
        <a:xfrm>
          <a:off x="16357600" y="16824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76200</xdr:rowOff>
    </xdr:from>
    <xdr:to>
      <xdr:col>86</xdr:col>
      <xdr:colOff>25400</xdr:colOff>
      <xdr:row>99</xdr:row>
      <xdr:rowOff>76200</xdr:rowOff>
    </xdr:to>
    <xdr:cxnSp macro="">
      <xdr:nvCxnSpPr>
        <xdr:cNvPr id="849" name="直線コネクタ 848">
          <a:extLst>
            <a:ext uri="{FF2B5EF4-FFF2-40B4-BE49-F238E27FC236}">
              <a16:creationId xmlns:a16="http://schemas.microsoft.com/office/drawing/2014/main" id="{209CE8EC-D488-4D34-B5C9-9F025738D9A2}"/>
            </a:ext>
          </a:extLst>
        </xdr:cNvPr>
        <xdr:cNvCxnSpPr/>
      </xdr:nvCxnSpPr>
      <xdr:spPr>
        <a:xfrm>
          <a:off x="16230600" y="1704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55263</xdr:rowOff>
    </xdr:from>
    <xdr:ext cx="405111" cy="259045"/>
    <xdr:sp macro="" textlink="">
      <xdr:nvSpPr>
        <xdr:cNvPr id="850" name="【庁舎】&#10;有形固定資産減価償却率平均値テキスト">
          <a:extLst>
            <a:ext uri="{FF2B5EF4-FFF2-40B4-BE49-F238E27FC236}">
              <a16:creationId xmlns:a16="http://schemas.microsoft.com/office/drawing/2014/main" id="{882E5114-4781-436D-9344-767466B24C23}"/>
            </a:ext>
          </a:extLst>
        </xdr:cNvPr>
        <xdr:cNvSpPr txBox="1"/>
      </xdr:nvSpPr>
      <xdr:spPr>
        <a:xfrm>
          <a:off x="16357600" y="177146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76836</xdr:rowOff>
    </xdr:from>
    <xdr:to>
      <xdr:col>85</xdr:col>
      <xdr:colOff>177800</xdr:colOff>
      <xdr:row>104</xdr:row>
      <xdr:rowOff>6986</xdr:rowOff>
    </xdr:to>
    <xdr:sp macro="" textlink="">
      <xdr:nvSpPr>
        <xdr:cNvPr id="851" name="フローチャート: 判断 850">
          <a:extLst>
            <a:ext uri="{FF2B5EF4-FFF2-40B4-BE49-F238E27FC236}">
              <a16:creationId xmlns:a16="http://schemas.microsoft.com/office/drawing/2014/main" id="{DB53F6D6-1D10-4496-8E95-30588FB56FA1}"/>
            </a:ext>
          </a:extLst>
        </xdr:cNvPr>
        <xdr:cNvSpPr/>
      </xdr:nvSpPr>
      <xdr:spPr>
        <a:xfrm>
          <a:off x="16268700" y="17736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44450</xdr:rowOff>
    </xdr:from>
    <xdr:to>
      <xdr:col>81</xdr:col>
      <xdr:colOff>101600</xdr:colOff>
      <xdr:row>103</xdr:row>
      <xdr:rowOff>146050</xdr:rowOff>
    </xdr:to>
    <xdr:sp macro="" textlink="">
      <xdr:nvSpPr>
        <xdr:cNvPr id="852" name="フローチャート: 判断 851">
          <a:extLst>
            <a:ext uri="{FF2B5EF4-FFF2-40B4-BE49-F238E27FC236}">
              <a16:creationId xmlns:a16="http://schemas.microsoft.com/office/drawing/2014/main" id="{26D2E78B-03D7-42FF-B50E-969499430B43}"/>
            </a:ext>
          </a:extLst>
        </xdr:cNvPr>
        <xdr:cNvSpPr/>
      </xdr:nvSpPr>
      <xdr:spPr>
        <a:xfrm>
          <a:off x="15430500" y="1770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61595</xdr:rowOff>
    </xdr:from>
    <xdr:to>
      <xdr:col>76</xdr:col>
      <xdr:colOff>165100</xdr:colOff>
      <xdr:row>103</xdr:row>
      <xdr:rowOff>163195</xdr:rowOff>
    </xdr:to>
    <xdr:sp macro="" textlink="">
      <xdr:nvSpPr>
        <xdr:cNvPr id="853" name="フローチャート: 判断 852">
          <a:extLst>
            <a:ext uri="{FF2B5EF4-FFF2-40B4-BE49-F238E27FC236}">
              <a16:creationId xmlns:a16="http://schemas.microsoft.com/office/drawing/2014/main" id="{AD00E3F1-8830-4198-91BC-E000FF17F976}"/>
            </a:ext>
          </a:extLst>
        </xdr:cNvPr>
        <xdr:cNvSpPr/>
      </xdr:nvSpPr>
      <xdr:spPr>
        <a:xfrm>
          <a:off x="14541500" y="1772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92075</xdr:rowOff>
    </xdr:from>
    <xdr:to>
      <xdr:col>72</xdr:col>
      <xdr:colOff>38100</xdr:colOff>
      <xdr:row>104</xdr:row>
      <xdr:rowOff>22225</xdr:rowOff>
    </xdr:to>
    <xdr:sp macro="" textlink="">
      <xdr:nvSpPr>
        <xdr:cNvPr id="854" name="フローチャート: 判断 853">
          <a:extLst>
            <a:ext uri="{FF2B5EF4-FFF2-40B4-BE49-F238E27FC236}">
              <a16:creationId xmlns:a16="http://schemas.microsoft.com/office/drawing/2014/main" id="{4E08CDE1-8324-4577-B02A-E3FE0FEADE16}"/>
            </a:ext>
          </a:extLst>
        </xdr:cNvPr>
        <xdr:cNvSpPr/>
      </xdr:nvSpPr>
      <xdr:spPr>
        <a:xfrm>
          <a:off x="13652500" y="1775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59689</xdr:rowOff>
    </xdr:from>
    <xdr:to>
      <xdr:col>67</xdr:col>
      <xdr:colOff>101600</xdr:colOff>
      <xdr:row>103</xdr:row>
      <xdr:rowOff>161289</xdr:rowOff>
    </xdr:to>
    <xdr:sp macro="" textlink="">
      <xdr:nvSpPr>
        <xdr:cNvPr id="855" name="フローチャート: 判断 854">
          <a:extLst>
            <a:ext uri="{FF2B5EF4-FFF2-40B4-BE49-F238E27FC236}">
              <a16:creationId xmlns:a16="http://schemas.microsoft.com/office/drawing/2014/main" id="{BBD4AC7D-4325-428E-89EF-390524DE7574}"/>
            </a:ext>
          </a:extLst>
        </xdr:cNvPr>
        <xdr:cNvSpPr/>
      </xdr:nvSpPr>
      <xdr:spPr>
        <a:xfrm>
          <a:off x="12763500" y="17719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56" name="テキスト ボックス 855">
          <a:extLst>
            <a:ext uri="{FF2B5EF4-FFF2-40B4-BE49-F238E27FC236}">
              <a16:creationId xmlns:a16="http://schemas.microsoft.com/office/drawing/2014/main" id="{11AFDA80-E09E-4144-B419-ADAAE7869745}"/>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57" name="テキスト ボックス 856">
          <a:extLst>
            <a:ext uri="{FF2B5EF4-FFF2-40B4-BE49-F238E27FC236}">
              <a16:creationId xmlns:a16="http://schemas.microsoft.com/office/drawing/2014/main" id="{71BE7C7A-4340-42BA-8703-99DD6D1C03A7}"/>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58" name="テキスト ボックス 857">
          <a:extLst>
            <a:ext uri="{FF2B5EF4-FFF2-40B4-BE49-F238E27FC236}">
              <a16:creationId xmlns:a16="http://schemas.microsoft.com/office/drawing/2014/main" id="{7AF122A5-8FFB-4862-8149-B9902501C66A}"/>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59" name="テキスト ボックス 858">
          <a:extLst>
            <a:ext uri="{FF2B5EF4-FFF2-40B4-BE49-F238E27FC236}">
              <a16:creationId xmlns:a16="http://schemas.microsoft.com/office/drawing/2014/main" id="{9217C31E-2604-4CBA-A49D-4B7B8F085C1A}"/>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60" name="テキスト ボックス 859">
          <a:extLst>
            <a:ext uri="{FF2B5EF4-FFF2-40B4-BE49-F238E27FC236}">
              <a16:creationId xmlns:a16="http://schemas.microsoft.com/office/drawing/2014/main" id="{17166DA6-AD8D-43E9-88D2-4F1553785F37}"/>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124461</xdr:rowOff>
    </xdr:from>
    <xdr:to>
      <xdr:col>85</xdr:col>
      <xdr:colOff>177800</xdr:colOff>
      <xdr:row>101</xdr:row>
      <xdr:rowOff>54611</xdr:rowOff>
    </xdr:to>
    <xdr:sp macro="" textlink="">
      <xdr:nvSpPr>
        <xdr:cNvPr id="861" name="楕円 860">
          <a:extLst>
            <a:ext uri="{FF2B5EF4-FFF2-40B4-BE49-F238E27FC236}">
              <a16:creationId xmlns:a16="http://schemas.microsoft.com/office/drawing/2014/main" id="{E627686B-A1FD-4C1B-B07E-FF13014D34A2}"/>
            </a:ext>
          </a:extLst>
        </xdr:cNvPr>
        <xdr:cNvSpPr/>
      </xdr:nvSpPr>
      <xdr:spPr>
        <a:xfrm>
          <a:off x="16268700" y="17269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147338</xdr:rowOff>
    </xdr:from>
    <xdr:ext cx="405111" cy="259045"/>
    <xdr:sp macro="" textlink="">
      <xdr:nvSpPr>
        <xdr:cNvPr id="862" name="【庁舎】&#10;有形固定資産減価償却率該当値テキスト">
          <a:extLst>
            <a:ext uri="{FF2B5EF4-FFF2-40B4-BE49-F238E27FC236}">
              <a16:creationId xmlns:a16="http://schemas.microsoft.com/office/drawing/2014/main" id="{A3168C3B-F20E-4B85-9DB6-E9867B32EC8C}"/>
            </a:ext>
          </a:extLst>
        </xdr:cNvPr>
        <xdr:cNvSpPr txBox="1"/>
      </xdr:nvSpPr>
      <xdr:spPr>
        <a:xfrm>
          <a:off x="16357600" y="17120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93980</xdr:rowOff>
    </xdr:from>
    <xdr:to>
      <xdr:col>81</xdr:col>
      <xdr:colOff>101600</xdr:colOff>
      <xdr:row>101</xdr:row>
      <xdr:rowOff>24130</xdr:rowOff>
    </xdr:to>
    <xdr:sp macro="" textlink="">
      <xdr:nvSpPr>
        <xdr:cNvPr id="863" name="楕円 862">
          <a:extLst>
            <a:ext uri="{FF2B5EF4-FFF2-40B4-BE49-F238E27FC236}">
              <a16:creationId xmlns:a16="http://schemas.microsoft.com/office/drawing/2014/main" id="{5995439E-9E34-4848-AD14-7C77466EDBE8}"/>
            </a:ext>
          </a:extLst>
        </xdr:cNvPr>
        <xdr:cNvSpPr/>
      </xdr:nvSpPr>
      <xdr:spPr>
        <a:xfrm>
          <a:off x="15430500" y="1723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144780</xdr:rowOff>
    </xdr:from>
    <xdr:to>
      <xdr:col>85</xdr:col>
      <xdr:colOff>127000</xdr:colOff>
      <xdr:row>101</xdr:row>
      <xdr:rowOff>3811</xdr:rowOff>
    </xdr:to>
    <xdr:cxnSp macro="">
      <xdr:nvCxnSpPr>
        <xdr:cNvPr id="864" name="直線コネクタ 863">
          <a:extLst>
            <a:ext uri="{FF2B5EF4-FFF2-40B4-BE49-F238E27FC236}">
              <a16:creationId xmlns:a16="http://schemas.microsoft.com/office/drawing/2014/main" id="{6974EBCF-5E36-43C5-AE52-287636783D95}"/>
            </a:ext>
          </a:extLst>
        </xdr:cNvPr>
        <xdr:cNvCxnSpPr/>
      </xdr:nvCxnSpPr>
      <xdr:spPr>
        <a:xfrm>
          <a:off x="15481300" y="17289780"/>
          <a:ext cx="8382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100</xdr:row>
      <xdr:rowOff>69214</xdr:rowOff>
    </xdr:from>
    <xdr:to>
      <xdr:col>76</xdr:col>
      <xdr:colOff>165100</xdr:colOff>
      <xdr:row>100</xdr:row>
      <xdr:rowOff>170814</xdr:rowOff>
    </xdr:to>
    <xdr:sp macro="" textlink="">
      <xdr:nvSpPr>
        <xdr:cNvPr id="865" name="楕円 864">
          <a:extLst>
            <a:ext uri="{FF2B5EF4-FFF2-40B4-BE49-F238E27FC236}">
              <a16:creationId xmlns:a16="http://schemas.microsoft.com/office/drawing/2014/main" id="{E8D97B40-7393-4555-AD41-14E3FF1FC5BA}"/>
            </a:ext>
          </a:extLst>
        </xdr:cNvPr>
        <xdr:cNvSpPr/>
      </xdr:nvSpPr>
      <xdr:spPr>
        <a:xfrm>
          <a:off x="14541500" y="17214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120014</xdr:rowOff>
    </xdr:from>
    <xdr:to>
      <xdr:col>81</xdr:col>
      <xdr:colOff>50800</xdr:colOff>
      <xdr:row>100</xdr:row>
      <xdr:rowOff>144780</xdr:rowOff>
    </xdr:to>
    <xdr:cxnSp macro="">
      <xdr:nvCxnSpPr>
        <xdr:cNvPr id="866" name="直線コネクタ 865">
          <a:extLst>
            <a:ext uri="{FF2B5EF4-FFF2-40B4-BE49-F238E27FC236}">
              <a16:creationId xmlns:a16="http://schemas.microsoft.com/office/drawing/2014/main" id="{C1893355-F500-4E22-B9B5-50AC375587EB}"/>
            </a:ext>
          </a:extLst>
        </xdr:cNvPr>
        <xdr:cNvCxnSpPr/>
      </xdr:nvCxnSpPr>
      <xdr:spPr>
        <a:xfrm>
          <a:off x="14592300" y="17265014"/>
          <a:ext cx="889000" cy="2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100</xdr:row>
      <xdr:rowOff>33020</xdr:rowOff>
    </xdr:from>
    <xdr:to>
      <xdr:col>72</xdr:col>
      <xdr:colOff>38100</xdr:colOff>
      <xdr:row>100</xdr:row>
      <xdr:rowOff>134620</xdr:rowOff>
    </xdr:to>
    <xdr:sp macro="" textlink="">
      <xdr:nvSpPr>
        <xdr:cNvPr id="867" name="楕円 866">
          <a:extLst>
            <a:ext uri="{FF2B5EF4-FFF2-40B4-BE49-F238E27FC236}">
              <a16:creationId xmlns:a16="http://schemas.microsoft.com/office/drawing/2014/main" id="{F4595E1C-CC9A-4EF6-B9EA-5EC9C4D0E749}"/>
            </a:ext>
          </a:extLst>
        </xdr:cNvPr>
        <xdr:cNvSpPr/>
      </xdr:nvSpPr>
      <xdr:spPr>
        <a:xfrm>
          <a:off x="13652500" y="1717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100</xdr:row>
      <xdr:rowOff>83820</xdr:rowOff>
    </xdr:from>
    <xdr:to>
      <xdr:col>76</xdr:col>
      <xdr:colOff>114300</xdr:colOff>
      <xdr:row>100</xdr:row>
      <xdr:rowOff>120014</xdr:rowOff>
    </xdr:to>
    <xdr:cxnSp macro="">
      <xdr:nvCxnSpPr>
        <xdr:cNvPr id="868" name="直線コネクタ 867">
          <a:extLst>
            <a:ext uri="{FF2B5EF4-FFF2-40B4-BE49-F238E27FC236}">
              <a16:creationId xmlns:a16="http://schemas.microsoft.com/office/drawing/2014/main" id="{29616CD3-0FBA-4DCD-A31E-DE14B5D0BA10}"/>
            </a:ext>
          </a:extLst>
        </xdr:cNvPr>
        <xdr:cNvCxnSpPr/>
      </xdr:nvCxnSpPr>
      <xdr:spPr>
        <a:xfrm>
          <a:off x="13703300" y="17228820"/>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100</xdr:row>
      <xdr:rowOff>8255</xdr:rowOff>
    </xdr:from>
    <xdr:to>
      <xdr:col>67</xdr:col>
      <xdr:colOff>101600</xdr:colOff>
      <xdr:row>100</xdr:row>
      <xdr:rowOff>109855</xdr:rowOff>
    </xdr:to>
    <xdr:sp macro="" textlink="">
      <xdr:nvSpPr>
        <xdr:cNvPr id="869" name="楕円 868">
          <a:extLst>
            <a:ext uri="{FF2B5EF4-FFF2-40B4-BE49-F238E27FC236}">
              <a16:creationId xmlns:a16="http://schemas.microsoft.com/office/drawing/2014/main" id="{80B3FCFF-38F3-49AA-BEBA-8144E44DAF3C}"/>
            </a:ext>
          </a:extLst>
        </xdr:cNvPr>
        <xdr:cNvSpPr/>
      </xdr:nvSpPr>
      <xdr:spPr>
        <a:xfrm>
          <a:off x="12763500" y="17153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100</xdr:row>
      <xdr:rowOff>59055</xdr:rowOff>
    </xdr:from>
    <xdr:to>
      <xdr:col>71</xdr:col>
      <xdr:colOff>177800</xdr:colOff>
      <xdr:row>100</xdr:row>
      <xdr:rowOff>83820</xdr:rowOff>
    </xdr:to>
    <xdr:cxnSp macro="">
      <xdr:nvCxnSpPr>
        <xdr:cNvPr id="870" name="直線コネクタ 869">
          <a:extLst>
            <a:ext uri="{FF2B5EF4-FFF2-40B4-BE49-F238E27FC236}">
              <a16:creationId xmlns:a16="http://schemas.microsoft.com/office/drawing/2014/main" id="{0C126EFC-588F-4A9D-A107-2CE74FAF2AF1}"/>
            </a:ext>
          </a:extLst>
        </xdr:cNvPr>
        <xdr:cNvCxnSpPr/>
      </xdr:nvCxnSpPr>
      <xdr:spPr>
        <a:xfrm>
          <a:off x="12814300" y="17204055"/>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137177</xdr:rowOff>
    </xdr:from>
    <xdr:ext cx="405111" cy="259045"/>
    <xdr:sp macro="" textlink="">
      <xdr:nvSpPr>
        <xdr:cNvPr id="871" name="n_1aveValue【庁舎】&#10;有形固定資産減価償却率">
          <a:extLst>
            <a:ext uri="{FF2B5EF4-FFF2-40B4-BE49-F238E27FC236}">
              <a16:creationId xmlns:a16="http://schemas.microsoft.com/office/drawing/2014/main" id="{52D2A6A7-143A-4484-822D-3718E4FA6CD5}"/>
            </a:ext>
          </a:extLst>
        </xdr:cNvPr>
        <xdr:cNvSpPr txBox="1"/>
      </xdr:nvSpPr>
      <xdr:spPr>
        <a:xfrm>
          <a:off x="15266044" y="17796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154322</xdr:rowOff>
    </xdr:from>
    <xdr:ext cx="405111" cy="259045"/>
    <xdr:sp macro="" textlink="">
      <xdr:nvSpPr>
        <xdr:cNvPr id="872" name="n_2aveValue【庁舎】&#10;有形固定資産減価償却率">
          <a:extLst>
            <a:ext uri="{FF2B5EF4-FFF2-40B4-BE49-F238E27FC236}">
              <a16:creationId xmlns:a16="http://schemas.microsoft.com/office/drawing/2014/main" id="{3C4158B5-FEBF-4598-8B16-5AF767F895F8}"/>
            </a:ext>
          </a:extLst>
        </xdr:cNvPr>
        <xdr:cNvSpPr txBox="1"/>
      </xdr:nvSpPr>
      <xdr:spPr>
        <a:xfrm>
          <a:off x="14389744" y="17813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13352</xdr:rowOff>
    </xdr:from>
    <xdr:ext cx="405111" cy="259045"/>
    <xdr:sp macro="" textlink="">
      <xdr:nvSpPr>
        <xdr:cNvPr id="873" name="n_3aveValue【庁舎】&#10;有形固定資産減価償却率">
          <a:extLst>
            <a:ext uri="{FF2B5EF4-FFF2-40B4-BE49-F238E27FC236}">
              <a16:creationId xmlns:a16="http://schemas.microsoft.com/office/drawing/2014/main" id="{A328819C-5C7A-40D4-988C-DD680B4D020B}"/>
            </a:ext>
          </a:extLst>
        </xdr:cNvPr>
        <xdr:cNvSpPr txBox="1"/>
      </xdr:nvSpPr>
      <xdr:spPr>
        <a:xfrm>
          <a:off x="13500744" y="17844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152416</xdr:rowOff>
    </xdr:from>
    <xdr:ext cx="405111" cy="259045"/>
    <xdr:sp macro="" textlink="">
      <xdr:nvSpPr>
        <xdr:cNvPr id="874" name="n_4aveValue【庁舎】&#10;有形固定資産減価償却率">
          <a:extLst>
            <a:ext uri="{FF2B5EF4-FFF2-40B4-BE49-F238E27FC236}">
              <a16:creationId xmlns:a16="http://schemas.microsoft.com/office/drawing/2014/main" id="{7E078675-8663-4EFF-AA63-78FCDE920342}"/>
            </a:ext>
          </a:extLst>
        </xdr:cNvPr>
        <xdr:cNvSpPr txBox="1"/>
      </xdr:nvSpPr>
      <xdr:spPr>
        <a:xfrm>
          <a:off x="12611744" y="17811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40657</xdr:rowOff>
    </xdr:from>
    <xdr:ext cx="405111" cy="259045"/>
    <xdr:sp macro="" textlink="">
      <xdr:nvSpPr>
        <xdr:cNvPr id="875" name="n_1mainValue【庁舎】&#10;有形固定資産減価償却率">
          <a:extLst>
            <a:ext uri="{FF2B5EF4-FFF2-40B4-BE49-F238E27FC236}">
              <a16:creationId xmlns:a16="http://schemas.microsoft.com/office/drawing/2014/main" id="{85E8E5B9-7532-4008-BED0-39B3464FBCB8}"/>
            </a:ext>
          </a:extLst>
        </xdr:cNvPr>
        <xdr:cNvSpPr txBox="1"/>
      </xdr:nvSpPr>
      <xdr:spPr>
        <a:xfrm>
          <a:off x="15266044" y="1701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15891</xdr:rowOff>
    </xdr:from>
    <xdr:ext cx="405111" cy="259045"/>
    <xdr:sp macro="" textlink="">
      <xdr:nvSpPr>
        <xdr:cNvPr id="876" name="n_2mainValue【庁舎】&#10;有形固定資産減価償却率">
          <a:extLst>
            <a:ext uri="{FF2B5EF4-FFF2-40B4-BE49-F238E27FC236}">
              <a16:creationId xmlns:a16="http://schemas.microsoft.com/office/drawing/2014/main" id="{BCBBB94E-46E7-4AE9-9207-B6EC87969822}"/>
            </a:ext>
          </a:extLst>
        </xdr:cNvPr>
        <xdr:cNvSpPr txBox="1"/>
      </xdr:nvSpPr>
      <xdr:spPr>
        <a:xfrm>
          <a:off x="14389744" y="16989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98</xdr:row>
      <xdr:rowOff>151147</xdr:rowOff>
    </xdr:from>
    <xdr:ext cx="405111" cy="259045"/>
    <xdr:sp macro="" textlink="">
      <xdr:nvSpPr>
        <xdr:cNvPr id="877" name="n_3mainValue【庁舎】&#10;有形固定資産減価償却率">
          <a:extLst>
            <a:ext uri="{FF2B5EF4-FFF2-40B4-BE49-F238E27FC236}">
              <a16:creationId xmlns:a16="http://schemas.microsoft.com/office/drawing/2014/main" id="{CE5F94A4-443E-4902-A509-0144DD653038}"/>
            </a:ext>
          </a:extLst>
        </xdr:cNvPr>
        <xdr:cNvSpPr txBox="1"/>
      </xdr:nvSpPr>
      <xdr:spPr>
        <a:xfrm>
          <a:off x="13500744" y="1695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98</xdr:row>
      <xdr:rowOff>126382</xdr:rowOff>
    </xdr:from>
    <xdr:ext cx="405111" cy="259045"/>
    <xdr:sp macro="" textlink="">
      <xdr:nvSpPr>
        <xdr:cNvPr id="878" name="n_4mainValue【庁舎】&#10;有形固定資産減価償却率">
          <a:extLst>
            <a:ext uri="{FF2B5EF4-FFF2-40B4-BE49-F238E27FC236}">
              <a16:creationId xmlns:a16="http://schemas.microsoft.com/office/drawing/2014/main" id="{420A5152-CD6F-4133-BB66-4238A7293458}"/>
            </a:ext>
          </a:extLst>
        </xdr:cNvPr>
        <xdr:cNvSpPr txBox="1"/>
      </xdr:nvSpPr>
      <xdr:spPr>
        <a:xfrm>
          <a:off x="12611744" y="16928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79" name="正方形/長方形 878">
          <a:extLst>
            <a:ext uri="{FF2B5EF4-FFF2-40B4-BE49-F238E27FC236}">
              <a16:creationId xmlns:a16="http://schemas.microsoft.com/office/drawing/2014/main" id="{F10A06C5-8721-4181-B574-1B6BB9F22BCE}"/>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80" name="正方形/長方形 879">
          <a:extLst>
            <a:ext uri="{FF2B5EF4-FFF2-40B4-BE49-F238E27FC236}">
              <a16:creationId xmlns:a16="http://schemas.microsoft.com/office/drawing/2014/main" id="{7F1EC82E-7879-45DE-9BAF-E0096E98487B}"/>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81" name="正方形/長方形 880">
          <a:extLst>
            <a:ext uri="{FF2B5EF4-FFF2-40B4-BE49-F238E27FC236}">
              <a16:creationId xmlns:a16="http://schemas.microsoft.com/office/drawing/2014/main" id="{C31E6880-A3EF-44D9-A4CA-29C85215BC51}"/>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82" name="正方形/長方形 881">
          <a:extLst>
            <a:ext uri="{FF2B5EF4-FFF2-40B4-BE49-F238E27FC236}">
              <a16:creationId xmlns:a16="http://schemas.microsoft.com/office/drawing/2014/main" id="{90D4277E-3922-4C60-929A-B6129456BC19}"/>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83" name="正方形/長方形 882">
          <a:extLst>
            <a:ext uri="{FF2B5EF4-FFF2-40B4-BE49-F238E27FC236}">
              <a16:creationId xmlns:a16="http://schemas.microsoft.com/office/drawing/2014/main" id="{8BA207CE-A8B7-4714-93C0-7CF8DADAC59A}"/>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84" name="正方形/長方形 883">
          <a:extLst>
            <a:ext uri="{FF2B5EF4-FFF2-40B4-BE49-F238E27FC236}">
              <a16:creationId xmlns:a16="http://schemas.microsoft.com/office/drawing/2014/main" id="{D3CDCA4F-9EEF-4AEE-B03D-E3D2702E78EF}"/>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85" name="正方形/長方形 884">
          <a:extLst>
            <a:ext uri="{FF2B5EF4-FFF2-40B4-BE49-F238E27FC236}">
              <a16:creationId xmlns:a16="http://schemas.microsoft.com/office/drawing/2014/main" id="{186C6B6D-A7E3-4377-929E-3176A1E7C8ED}"/>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86" name="正方形/長方形 885">
          <a:extLst>
            <a:ext uri="{FF2B5EF4-FFF2-40B4-BE49-F238E27FC236}">
              <a16:creationId xmlns:a16="http://schemas.microsoft.com/office/drawing/2014/main" id="{0C35F03B-C4BA-4F18-AC51-7C97B0D5A8AF}"/>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87" name="テキスト ボックス 886">
          <a:extLst>
            <a:ext uri="{FF2B5EF4-FFF2-40B4-BE49-F238E27FC236}">
              <a16:creationId xmlns:a16="http://schemas.microsoft.com/office/drawing/2014/main" id="{DB2C619C-A126-4B82-B99D-BF2A6C02DEFE}"/>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88" name="直線コネクタ 887">
          <a:extLst>
            <a:ext uri="{FF2B5EF4-FFF2-40B4-BE49-F238E27FC236}">
              <a16:creationId xmlns:a16="http://schemas.microsoft.com/office/drawing/2014/main" id="{0D79848E-9539-450E-A3FA-D2B872559514}"/>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89" name="直線コネクタ 888">
          <a:extLst>
            <a:ext uri="{FF2B5EF4-FFF2-40B4-BE49-F238E27FC236}">
              <a16:creationId xmlns:a16="http://schemas.microsoft.com/office/drawing/2014/main" id="{2A0AD4BA-BA7C-46ED-8AC8-252A3CDBB11C}"/>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90" name="テキスト ボックス 889">
          <a:extLst>
            <a:ext uri="{FF2B5EF4-FFF2-40B4-BE49-F238E27FC236}">
              <a16:creationId xmlns:a16="http://schemas.microsoft.com/office/drawing/2014/main" id="{BFE30185-FA73-4FB9-B2B4-992DEDB273DD}"/>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91" name="直線コネクタ 890">
          <a:extLst>
            <a:ext uri="{FF2B5EF4-FFF2-40B4-BE49-F238E27FC236}">
              <a16:creationId xmlns:a16="http://schemas.microsoft.com/office/drawing/2014/main" id="{C2460410-3E38-44FC-BEE0-ECA46D39BAF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92" name="テキスト ボックス 891">
          <a:extLst>
            <a:ext uri="{FF2B5EF4-FFF2-40B4-BE49-F238E27FC236}">
              <a16:creationId xmlns:a16="http://schemas.microsoft.com/office/drawing/2014/main" id="{B94BDA8C-9FB6-4FC9-99B8-F96FE15C02FD}"/>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93" name="直線コネクタ 892">
          <a:extLst>
            <a:ext uri="{FF2B5EF4-FFF2-40B4-BE49-F238E27FC236}">
              <a16:creationId xmlns:a16="http://schemas.microsoft.com/office/drawing/2014/main" id="{C71D87ED-E63B-4B3D-A10B-71600C22600C}"/>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94" name="テキスト ボックス 893">
          <a:extLst>
            <a:ext uri="{FF2B5EF4-FFF2-40B4-BE49-F238E27FC236}">
              <a16:creationId xmlns:a16="http://schemas.microsoft.com/office/drawing/2014/main" id="{9E132E81-511A-4C83-B670-ECD9DD5C1157}"/>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95" name="直線コネクタ 894">
          <a:extLst>
            <a:ext uri="{FF2B5EF4-FFF2-40B4-BE49-F238E27FC236}">
              <a16:creationId xmlns:a16="http://schemas.microsoft.com/office/drawing/2014/main" id="{8AEFA479-1A6D-421F-BE22-0496EEC7CD4E}"/>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96" name="テキスト ボックス 895">
          <a:extLst>
            <a:ext uri="{FF2B5EF4-FFF2-40B4-BE49-F238E27FC236}">
              <a16:creationId xmlns:a16="http://schemas.microsoft.com/office/drawing/2014/main" id="{6D30DC39-990B-456D-8EEC-6926A79868B3}"/>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97" name="直線コネクタ 896">
          <a:extLst>
            <a:ext uri="{FF2B5EF4-FFF2-40B4-BE49-F238E27FC236}">
              <a16:creationId xmlns:a16="http://schemas.microsoft.com/office/drawing/2014/main" id="{B10D1523-4DB5-4761-8871-18C483EB9C1B}"/>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98" name="テキスト ボックス 897">
          <a:extLst>
            <a:ext uri="{FF2B5EF4-FFF2-40B4-BE49-F238E27FC236}">
              <a16:creationId xmlns:a16="http://schemas.microsoft.com/office/drawing/2014/main" id="{3259DFF4-C7F3-43A3-B288-A31D204547D5}"/>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99" name="直線コネクタ 898">
          <a:extLst>
            <a:ext uri="{FF2B5EF4-FFF2-40B4-BE49-F238E27FC236}">
              <a16:creationId xmlns:a16="http://schemas.microsoft.com/office/drawing/2014/main" id="{10B4EF17-CA0C-4FA5-94AC-BF2E967335C5}"/>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00" name="テキスト ボックス 899">
          <a:extLst>
            <a:ext uri="{FF2B5EF4-FFF2-40B4-BE49-F238E27FC236}">
              <a16:creationId xmlns:a16="http://schemas.microsoft.com/office/drawing/2014/main" id="{AAF6084E-47E2-4457-B4A4-2BB65B9C97C1}"/>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01" name="【庁舎】&#10;一人当たり面積グラフ枠">
          <a:extLst>
            <a:ext uri="{FF2B5EF4-FFF2-40B4-BE49-F238E27FC236}">
              <a16:creationId xmlns:a16="http://schemas.microsoft.com/office/drawing/2014/main" id="{72CE9361-5F6B-4B33-AC29-E5B801A130C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72389</xdr:rowOff>
    </xdr:from>
    <xdr:to>
      <xdr:col>116</xdr:col>
      <xdr:colOff>62864</xdr:colOff>
      <xdr:row>107</xdr:row>
      <xdr:rowOff>110489</xdr:rowOff>
    </xdr:to>
    <xdr:cxnSp macro="">
      <xdr:nvCxnSpPr>
        <xdr:cNvPr id="902" name="直線コネクタ 901">
          <a:extLst>
            <a:ext uri="{FF2B5EF4-FFF2-40B4-BE49-F238E27FC236}">
              <a16:creationId xmlns:a16="http://schemas.microsoft.com/office/drawing/2014/main" id="{62C72AD6-2718-4CE0-9F95-8CB9DD9B4FCA}"/>
            </a:ext>
          </a:extLst>
        </xdr:cNvPr>
        <xdr:cNvCxnSpPr/>
      </xdr:nvCxnSpPr>
      <xdr:spPr>
        <a:xfrm flipV="1">
          <a:off x="22160864" y="17388839"/>
          <a:ext cx="0" cy="1066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114316</xdr:rowOff>
    </xdr:from>
    <xdr:ext cx="469744" cy="259045"/>
    <xdr:sp macro="" textlink="">
      <xdr:nvSpPr>
        <xdr:cNvPr id="903" name="【庁舎】&#10;一人当たり面積最小値テキスト">
          <a:extLst>
            <a:ext uri="{FF2B5EF4-FFF2-40B4-BE49-F238E27FC236}">
              <a16:creationId xmlns:a16="http://schemas.microsoft.com/office/drawing/2014/main" id="{F05931D5-5DAE-4581-A965-92433E505F34}"/>
            </a:ext>
          </a:extLst>
        </xdr:cNvPr>
        <xdr:cNvSpPr txBox="1"/>
      </xdr:nvSpPr>
      <xdr:spPr>
        <a:xfrm>
          <a:off x="22199600" y="18459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110489</xdr:rowOff>
    </xdr:from>
    <xdr:to>
      <xdr:col>116</xdr:col>
      <xdr:colOff>152400</xdr:colOff>
      <xdr:row>107</xdr:row>
      <xdr:rowOff>110489</xdr:rowOff>
    </xdr:to>
    <xdr:cxnSp macro="">
      <xdr:nvCxnSpPr>
        <xdr:cNvPr id="904" name="直線コネクタ 903">
          <a:extLst>
            <a:ext uri="{FF2B5EF4-FFF2-40B4-BE49-F238E27FC236}">
              <a16:creationId xmlns:a16="http://schemas.microsoft.com/office/drawing/2014/main" id="{FF9707B4-3C0C-4D61-B846-71DF99F27184}"/>
            </a:ext>
          </a:extLst>
        </xdr:cNvPr>
        <xdr:cNvCxnSpPr/>
      </xdr:nvCxnSpPr>
      <xdr:spPr>
        <a:xfrm>
          <a:off x="22072600" y="18455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19066</xdr:rowOff>
    </xdr:from>
    <xdr:ext cx="469744" cy="259045"/>
    <xdr:sp macro="" textlink="">
      <xdr:nvSpPr>
        <xdr:cNvPr id="905" name="【庁舎】&#10;一人当たり面積最大値テキスト">
          <a:extLst>
            <a:ext uri="{FF2B5EF4-FFF2-40B4-BE49-F238E27FC236}">
              <a16:creationId xmlns:a16="http://schemas.microsoft.com/office/drawing/2014/main" id="{3C57DA99-3E9F-4E68-9C38-66B9D5518D2C}"/>
            </a:ext>
          </a:extLst>
        </xdr:cNvPr>
        <xdr:cNvSpPr txBox="1"/>
      </xdr:nvSpPr>
      <xdr:spPr>
        <a:xfrm>
          <a:off x="22199600" y="17164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72389</xdr:rowOff>
    </xdr:from>
    <xdr:to>
      <xdr:col>116</xdr:col>
      <xdr:colOff>152400</xdr:colOff>
      <xdr:row>101</xdr:row>
      <xdr:rowOff>72389</xdr:rowOff>
    </xdr:to>
    <xdr:cxnSp macro="">
      <xdr:nvCxnSpPr>
        <xdr:cNvPr id="906" name="直線コネクタ 905">
          <a:extLst>
            <a:ext uri="{FF2B5EF4-FFF2-40B4-BE49-F238E27FC236}">
              <a16:creationId xmlns:a16="http://schemas.microsoft.com/office/drawing/2014/main" id="{52ACEC1D-E28B-4121-83C2-28E2A5D79851}"/>
            </a:ext>
          </a:extLst>
        </xdr:cNvPr>
        <xdr:cNvCxnSpPr/>
      </xdr:nvCxnSpPr>
      <xdr:spPr>
        <a:xfrm>
          <a:off x="22072600" y="17388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45738</xdr:rowOff>
    </xdr:from>
    <xdr:ext cx="469744" cy="259045"/>
    <xdr:sp macro="" textlink="">
      <xdr:nvSpPr>
        <xdr:cNvPr id="907" name="【庁舎】&#10;一人当たり面積平均値テキスト">
          <a:extLst>
            <a:ext uri="{FF2B5EF4-FFF2-40B4-BE49-F238E27FC236}">
              <a16:creationId xmlns:a16="http://schemas.microsoft.com/office/drawing/2014/main" id="{C2214946-BB7F-4DD8-A73B-5ED51A4CEA08}"/>
            </a:ext>
          </a:extLst>
        </xdr:cNvPr>
        <xdr:cNvSpPr txBox="1"/>
      </xdr:nvSpPr>
      <xdr:spPr>
        <a:xfrm>
          <a:off x="22199600" y="18047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67311</xdr:rowOff>
    </xdr:from>
    <xdr:to>
      <xdr:col>116</xdr:col>
      <xdr:colOff>114300</xdr:colOff>
      <xdr:row>105</xdr:row>
      <xdr:rowOff>168911</xdr:rowOff>
    </xdr:to>
    <xdr:sp macro="" textlink="">
      <xdr:nvSpPr>
        <xdr:cNvPr id="908" name="フローチャート: 判断 907">
          <a:extLst>
            <a:ext uri="{FF2B5EF4-FFF2-40B4-BE49-F238E27FC236}">
              <a16:creationId xmlns:a16="http://schemas.microsoft.com/office/drawing/2014/main" id="{A9EE99C7-95F4-42E1-AAE4-67195DF90DB6}"/>
            </a:ext>
          </a:extLst>
        </xdr:cNvPr>
        <xdr:cNvSpPr/>
      </xdr:nvSpPr>
      <xdr:spPr>
        <a:xfrm>
          <a:off x="22110700" y="1806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74930</xdr:rowOff>
    </xdr:from>
    <xdr:to>
      <xdr:col>112</xdr:col>
      <xdr:colOff>38100</xdr:colOff>
      <xdr:row>106</xdr:row>
      <xdr:rowOff>5080</xdr:rowOff>
    </xdr:to>
    <xdr:sp macro="" textlink="">
      <xdr:nvSpPr>
        <xdr:cNvPr id="909" name="フローチャート: 判断 908">
          <a:extLst>
            <a:ext uri="{FF2B5EF4-FFF2-40B4-BE49-F238E27FC236}">
              <a16:creationId xmlns:a16="http://schemas.microsoft.com/office/drawing/2014/main" id="{188FABBC-E1AA-4B46-9FC6-9739969F95E0}"/>
            </a:ext>
          </a:extLst>
        </xdr:cNvPr>
        <xdr:cNvSpPr/>
      </xdr:nvSpPr>
      <xdr:spPr>
        <a:xfrm>
          <a:off x="212725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74930</xdr:rowOff>
    </xdr:from>
    <xdr:to>
      <xdr:col>107</xdr:col>
      <xdr:colOff>101600</xdr:colOff>
      <xdr:row>106</xdr:row>
      <xdr:rowOff>5080</xdr:rowOff>
    </xdr:to>
    <xdr:sp macro="" textlink="">
      <xdr:nvSpPr>
        <xdr:cNvPr id="910" name="フローチャート: 判断 909">
          <a:extLst>
            <a:ext uri="{FF2B5EF4-FFF2-40B4-BE49-F238E27FC236}">
              <a16:creationId xmlns:a16="http://schemas.microsoft.com/office/drawing/2014/main" id="{C5B002A5-8731-4C5A-A829-FC3BD7EAAC29}"/>
            </a:ext>
          </a:extLst>
        </xdr:cNvPr>
        <xdr:cNvSpPr/>
      </xdr:nvSpPr>
      <xdr:spPr>
        <a:xfrm>
          <a:off x="203835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86361</xdr:rowOff>
    </xdr:from>
    <xdr:to>
      <xdr:col>102</xdr:col>
      <xdr:colOff>165100</xdr:colOff>
      <xdr:row>106</xdr:row>
      <xdr:rowOff>16511</xdr:rowOff>
    </xdr:to>
    <xdr:sp macro="" textlink="">
      <xdr:nvSpPr>
        <xdr:cNvPr id="911" name="フローチャート: 判断 910">
          <a:extLst>
            <a:ext uri="{FF2B5EF4-FFF2-40B4-BE49-F238E27FC236}">
              <a16:creationId xmlns:a16="http://schemas.microsoft.com/office/drawing/2014/main" id="{FD0A1AD5-47EC-4425-803D-39E4934AA400}"/>
            </a:ext>
          </a:extLst>
        </xdr:cNvPr>
        <xdr:cNvSpPr/>
      </xdr:nvSpPr>
      <xdr:spPr>
        <a:xfrm>
          <a:off x="19494500" y="1808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71120</xdr:rowOff>
    </xdr:from>
    <xdr:to>
      <xdr:col>98</xdr:col>
      <xdr:colOff>38100</xdr:colOff>
      <xdr:row>106</xdr:row>
      <xdr:rowOff>1270</xdr:rowOff>
    </xdr:to>
    <xdr:sp macro="" textlink="">
      <xdr:nvSpPr>
        <xdr:cNvPr id="912" name="フローチャート: 判断 911">
          <a:extLst>
            <a:ext uri="{FF2B5EF4-FFF2-40B4-BE49-F238E27FC236}">
              <a16:creationId xmlns:a16="http://schemas.microsoft.com/office/drawing/2014/main" id="{AF0696CC-93C8-4F7C-BAA1-81434909B5F9}"/>
            </a:ext>
          </a:extLst>
        </xdr:cNvPr>
        <xdr:cNvSpPr/>
      </xdr:nvSpPr>
      <xdr:spPr>
        <a:xfrm>
          <a:off x="18605500" y="1807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13" name="テキスト ボックス 912">
          <a:extLst>
            <a:ext uri="{FF2B5EF4-FFF2-40B4-BE49-F238E27FC236}">
              <a16:creationId xmlns:a16="http://schemas.microsoft.com/office/drawing/2014/main" id="{03DAC9C8-4BB8-4A2C-8EE4-6A3C9A7B7D5A}"/>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14" name="テキスト ボックス 913">
          <a:extLst>
            <a:ext uri="{FF2B5EF4-FFF2-40B4-BE49-F238E27FC236}">
              <a16:creationId xmlns:a16="http://schemas.microsoft.com/office/drawing/2014/main" id="{392AF01B-691D-4058-A0D8-45619D44AE4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15" name="テキスト ボックス 914">
          <a:extLst>
            <a:ext uri="{FF2B5EF4-FFF2-40B4-BE49-F238E27FC236}">
              <a16:creationId xmlns:a16="http://schemas.microsoft.com/office/drawing/2014/main" id="{4DAB5344-FDE2-4A7D-9483-BFF0993BA471}"/>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16" name="テキスト ボックス 915">
          <a:extLst>
            <a:ext uri="{FF2B5EF4-FFF2-40B4-BE49-F238E27FC236}">
              <a16:creationId xmlns:a16="http://schemas.microsoft.com/office/drawing/2014/main" id="{2670943E-CECC-49E7-BB11-EE49387B0EAE}"/>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17" name="テキスト ボックス 916">
          <a:extLst>
            <a:ext uri="{FF2B5EF4-FFF2-40B4-BE49-F238E27FC236}">
              <a16:creationId xmlns:a16="http://schemas.microsoft.com/office/drawing/2014/main" id="{72F23AAF-CC5A-4746-A90F-D3DDC00AB41F}"/>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105411</xdr:rowOff>
    </xdr:from>
    <xdr:to>
      <xdr:col>116</xdr:col>
      <xdr:colOff>114300</xdr:colOff>
      <xdr:row>105</xdr:row>
      <xdr:rowOff>35561</xdr:rowOff>
    </xdr:to>
    <xdr:sp macro="" textlink="">
      <xdr:nvSpPr>
        <xdr:cNvPr id="918" name="楕円 917">
          <a:extLst>
            <a:ext uri="{FF2B5EF4-FFF2-40B4-BE49-F238E27FC236}">
              <a16:creationId xmlns:a16="http://schemas.microsoft.com/office/drawing/2014/main" id="{281AF43F-4290-4EF7-ADF4-752853ACB2FB}"/>
            </a:ext>
          </a:extLst>
        </xdr:cNvPr>
        <xdr:cNvSpPr/>
      </xdr:nvSpPr>
      <xdr:spPr>
        <a:xfrm>
          <a:off x="22110700" y="1793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128288</xdr:rowOff>
    </xdr:from>
    <xdr:ext cx="469744" cy="259045"/>
    <xdr:sp macro="" textlink="">
      <xdr:nvSpPr>
        <xdr:cNvPr id="919" name="【庁舎】&#10;一人当たり面積該当値テキスト">
          <a:extLst>
            <a:ext uri="{FF2B5EF4-FFF2-40B4-BE49-F238E27FC236}">
              <a16:creationId xmlns:a16="http://schemas.microsoft.com/office/drawing/2014/main" id="{9954343A-47E0-48D5-BB8F-DAC620CAD3F0}"/>
            </a:ext>
          </a:extLst>
        </xdr:cNvPr>
        <xdr:cNvSpPr txBox="1"/>
      </xdr:nvSpPr>
      <xdr:spPr>
        <a:xfrm>
          <a:off x="22199600" y="17787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109220</xdr:rowOff>
    </xdr:from>
    <xdr:to>
      <xdr:col>112</xdr:col>
      <xdr:colOff>38100</xdr:colOff>
      <xdr:row>105</xdr:row>
      <xdr:rowOff>39370</xdr:rowOff>
    </xdr:to>
    <xdr:sp macro="" textlink="">
      <xdr:nvSpPr>
        <xdr:cNvPr id="920" name="楕円 919">
          <a:extLst>
            <a:ext uri="{FF2B5EF4-FFF2-40B4-BE49-F238E27FC236}">
              <a16:creationId xmlns:a16="http://schemas.microsoft.com/office/drawing/2014/main" id="{4CBCE4FF-9B26-4157-B123-CE50C92B4B9A}"/>
            </a:ext>
          </a:extLst>
        </xdr:cNvPr>
        <xdr:cNvSpPr/>
      </xdr:nvSpPr>
      <xdr:spPr>
        <a:xfrm>
          <a:off x="21272500" y="1794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156211</xdr:rowOff>
    </xdr:from>
    <xdr:to>
      <xdr:col>116</xdr:col>
      <xdr:colOff>63500</xdr:colOff>
      <xdr:row>104</xdr:row>
      <xdr:rowOff>160020</xdr:rowOff>
    </xdr:to>
    <xdr:cxnSp macro="">
      <xdr:nvCxnSpPr>
        <xdr:cNvPr id="921" name="直線コネクタ 920">
          <a:extLst>
            <a:ext uri="{FF2B5EF4-FFF2-40B4-BE49-F238E27FC236}">
              <a16:creationId xmlns:a16="http://schemas.microsoft.com/office/drawing/2014/main" id="{A814B87D-C1A1-4FBB-9EB4-ACECE1BB515F}"/>
            </a:ext>
          </a:extLst>
        </xdr:cNvPr>
        <xdr:cNvCxnSpPr/>
      </xdr:nvCxnSpPr>
      <xdr:spPr>
        <a:xfrm flipV="1">
          <a:off x="21323300" y="17987011"/>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113030</xdr:rowOff>
    </xdr:from>
    <xdr:to>
      <xdr:col>107</xdr:col>
      <xdr:colOff>101600</xdr:colOff>
      <xdr:row>105</xdr:row>
      <xdr:rowOff>43180</xdr:rowOff>
    </xdr:to>
    <xdr:sp macro="" textlink="">
      <xdr:nvSpPr>
        <xdr:cNvPr id="922" name="楕円 921">
          <a:extLst>
            <a:ext uri="{FF2B5EF4-FFF2-40B4-BE49-F238E27FC236}">
              <a16:creationId xmlns:a16="http://schemas.microsoft.com/office/drawing/2014/main" id="{2EA0CB34-4CF6-4C8D-BE68-5AF9FC980C14}"/>
            </a:ext>
          </a:extLst>
        </xdr:cNvPr>
        <xdr:cNvSpPr/>
      </xdr:nvSpPr>
      <xdr:spPr>
        <a:xfrm>
          <a:off x="20383500" y="1794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160020</xdr:rowOff>
    </xdr:from>
    <xdr:to>
      <xdr:col>111</xdr:col>
      <xdr:colOff>177800</xdr:colOff>
      <xdr:row>104</xdr:row>
      <xdr:rowOff>163830</xdr:rowOff>
    </xdr:to>
    <xdr:cxnSp macro="">
      <xdr:nvCxnSpPr>
        <xdr:cNvPr id="923" name="直線コネクタ 922">
          <a:extLst>
            <a:ext uri="{FF2B5EF4-FFF2-40B4-BE49-F238E27FC236}">
              <a16:creationId xmlns:a16="http://schemas.microsoft.com/office/drawing/2014/main" id="{6E832F36-A78F-4430-B8CD-CCE3A8DB7BFF}"/>
            </a:ext>
          </a:extLst>
        </xdr:cNvPr>
        <xdr:cNvCxnSpPr/>
      </xdr:nvCxnSpPr>
      <xdr:spPr>
        <a:xfrm flipV="1">
          <a:off x="20434300" y="179908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113030</xdr:rowOff>
    </xdr:from>
    <xdr:to>
      <xdr:col>102</xdr:col>
      <xdr:colOff>165100</xdr:colOff>
      <xdr:row>105</xdr:row>
      <xdr:rowOff>43180</xdr:rowOff>
    </xdr:to>
    <xdr:sp macro="" textlink="">
      <xdr:nvSpPr>
        <xdr:cNvPr id="924" name="楕円 923">
          <a:extLst>
            <a:ext uri="{FF2B5EF4-FFF2-40B4-BE49-F238E27FC236}">
              <a16:creationId xmlns:a16="http://schemas.microsoft.com/office/drawing/2014/main" id="{4546B3A9-B6E5-44A5-AAC0-C7E5E6F0D3EF}"/>
            </a:ext>
          </a:extLst>
        </xdr:cNvPr>
        <xdr:cNvSpPr/>
      </xdr:nvSpPr>
      <xdr:spPr>
        <a:xfrm>
          <a:off x="19494500" y="1794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163830</xdr:rowOff>
    </xdr:from>
    <xdr:to>
      <xdr:col>107</xdr:col>
      <xdr:colOff>50800</xdr:colOff>
      <xdr:row>104</xdr:row>
      <xdr:rowOff>163830</xdr:rowOff>
    </xdr:to>
    <xdr:cxnSp macro="">
      <xdr:nvCxnSpPr>
        <xdr:cNvPr id="925" name="直線コネクタ 924">
          <a:extLst>
            <a:ext uri="{FF2B5EF4-FFF2-40B4-BE49-F238E27FC236}">
              <a16:creationId xmlns:a16="http://schemas.microsoft.com/office/drawing/2014/main" id="{483911F7-288F-497D-A7F5-0E944FC8FEBB}"/>
            </a:ext>
          </a:extLst>
        </xdr:cNvPr>
        <xdr:cNvCxnSpPr/>
      </xdr:nvCxnSpPr>
      <xdr:spPr>
        <a:xfrm>
          <a:off x="19545300" y="179946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120650</xdr:rowOff>
    </xdr:from>
    <xdr:to>
      <xdr:col>98</xdr:col>
      <xdr:colOff>38100</xdr:colOff>
      <xdr:row>105</xdr:row>
      <xdr:rowOff>50800</xdr:rowOff>
    </xdr:to>
    <xdr:sp macro="" textlink="">
      <xdr:nvSpPr>
        <xdr:cNvPr id="926" name="楕円 925">
          <a:extLst>
            <a:ext uri="{FF2B5EF4-FFF2-40B4-BE49-F238E27FC236}">
              <a16:creationId xmlns:a16="http://schemas.microsoft.com/office/drawing/2014/main" id="{2C94B215-FCBC-423F-8BA6-787E4832F93C}"/>
            </a:ext>
          </a:extLst>
        </xdr:cNvPr>
        <xdr:cNvSpPr/>
      </xdr:nvSpPr>
      <xdr:spPr>
        <a:xfrm>
          <a:off x="18605500" y="1795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163830</xdr:rowOff>
    </xdr:from>
    <xdr:to>
      <xdr:col>102</xdr:col>
      <xdr:colOff>114300</xdr:colOff>
      <xdr:row>105</xdr:row>
      <xdr:rowOff>0</xdr:rowOff>
    </xdr:to>
    <xdr:cxnSp macro="">
      <xdr:nvCxnSpPr>
        <xdr:cNvPr id="927" name="直線コネクタ 926">
          <a:extLst>
            <a:ext uri="{FF2B5EF4-FFF2-40B4-BE49-F238E27FC236}">
              <a16:creationId xmlns:a16="http://schemas.microsoft.com/office/drawing/2014/main" id="{54510407-C92A-4CD1-BABA-5FF19BCB8279}"/>
            </a:ext>
          </a:extLst>
        </xdr:cNvPr>
        <xdr:cNvCxnSpPr/>
      </xdr:nvCxnSpPr>
      <xdr:spPr>
        <a:xfrm flipV="1">
          <a:off x="18656300" y="1799463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167657</xdr:rowOff>
    </xdr:from>
    <xdr:ext cx="469744" cy="259045"/>
    <xdr:sp macro="" textlink="">
      <xdr:nvSpPr>
        <xdr:cNvPr id="928" name="n_1aveValue【庁舎】&#10;一人当たり面積">
          <a:extLst>
            <a:ext uri="{FF2B5EF4-FFF2-40B4-BE49-F238E27FC236}">
              <a16:creationId xmlns:a16="http://schemas.microsoft.com/office/drawing/2014/main" id="{819BE7F8-E294-401D-A764-B22621C1467E}"/>
            </a:ext>
          </a:extLst>
        </xdr:cNvPr>
        <xdr:cNvSpPr txBox="1"/>
      </xdr:nvSpPr>
      <xdr:spPr>
        <a:xfrm>
          <a:off x="21075727" y="18169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167657</xdr:rowOff>
    </xdr:from>
    <xdr:ext cx="469744" cy="259045"/>
    <xdr:sp macro="" textlink="">
      <xdr:nvSpPr>
        <xdr:cNvPr id="929" name="n_2aveValue【庁舎】&#10;一人当たり面積">
          <a:extLst>
            <a:ext uri="{FF2B5EF4-FFF2-40B4-BE49-F238E27FC236}">
              <a16:creationId xmlns:a16="http://schemas.microsoft.com/office/drawing/2014/main" id="{43398808-1651-4434-8ECD-7E03484FD75A}"/>
            </a:ext>
          </a:extLst>
        </xdr:cNvPr>
        <xdr:cNvSpPr txBox="1"/>
      </xdr:nvSpPr>
      <xdr:spPr>
        <a:xfrm>
          <a:off x="20199427" y="18169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7638</xdr:rowOff>
    </xdr:from>
    <xdr:ext cx="469744" cy="259045"/>
    <xdr:sp macro="" textlink="">
      <xdr:nvSpPr>
        <xdr:cNvPr id="930" name="n_3aveValue【庁舎】&#10;一人当たり面積">
          <a:extLst>
            <a:ext uri="{FF2B5EF4-FFF2-40B4-BE49-F238E27FC236}">
              <a16:creationId xmlns:a16="http://schemas.microsoft.com/office/drawing/2014/main" id="{01DD0DEF-FD50-4098-A7CF-E5C66F58A0FE}"/>
            </a:ext>
          </a:extLst>
        </xdr:cNvPr>
        <xdr:cNvSpPr txBox="1"/>
      </xdr:nvSpPr>
      <xdr:spPr>
        <a:xfrm>
          <a:off x="19310427" y="18181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163847</xdr:rowOff>
    </xdr:from>
    <xdr:ext cx="469744" cy="259045"/>
    <xdr:sp macro="" textlink="">
      <xdr:nvSpPr>
        <xdr:cNvPr id="931" name="n_4aveValue【庁舎】&#10;一人当たり面積">
          <a:extLst>
            <a:ext uri="{FF2B5EF4-FFF2-40B4-BE49-F238E27FC236}">
              <a16:creationId xmlns:a16="http://schemas.microsoft.com/office/drawing/2014/main" id="{77E5A342-EF05-4C84-9C57-B9665BFFCB1B}"/>
            </a:ext>
          </a:extLst>
        </xdr:cNvPr>
        <xdr:cNvSpPr txBox="1"/>
      </xdr:nvSpPr>
      <xdr:spPr>
        <a:xfrm>
          <a:off x="18421427" y="18166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55897</xdr:rowOff>
    </xdr:from>
    <xdr:ext cx="469744" cy="259045"/>
    <xdr:sp macro="" textlink="">
      <xdr:nvSpPr>
        <xdr:cNvPr id="932" name="n_1mainValue【庁舎】&#10;一人当たり面積">
          <a:extLst>
            <a:ext uri="{FF2B5EF4-FFF2-40B4-BE49-F238E27FC236}">
              <a16:creationId xmlns:a16="http://schemas.microsoft.com/office/drawing/2014/main" id="{A143FE92-5D93-4A9D-9AA5-46A498369F3C}"/>
            </a:ext>
          </a:extLst>
        </xdr:cNvPr>
        <xdr:cNvSpPr txBox="1"/>
      </xdr:nvSpPr>
      <xdr:spPr>
        <a:xfrm>
          <a:off x="21075727" y="17715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59707</xdr:rowOff>
    </xdr:from>
    <xdr:ext cx="469744" cy="259045"/>
    <xdr:sp macro="" textlink="">
      <xdr:nvSpPr>
        <xdr:cNvPr id="933" name="n_2mainValue【庁舎】&#10;一人当たり面積">
          <a:extLst>
            <a:ext uri="{FF2B5EF4-FFF2-40B4-BE49-F238E27FC236}">
              <a16:creationId xmlns:a16="http://schemas.microsoft.com/office/drawing/2014/main" id="{921379ED-3F9F-4C3B-A972-7520AB536913}"/>
            </a:ext>
          </a:extLst>
        </xdr:cNvPr>
        <xdr:cNvSpPr txBox="1"/>
      </xdr:nvSpPr>
      <xdr:spPr>
        <a:xfrm>
          <a:off x="20199427" y="17719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59707</xdr:rowOff>
    </xdr:from>
    <xdr:ext cx="469744" cy="259045"/>
    <xdr:sp macro="" textlink="">
      <xdr:nvSpPr>
        <xdr:cNvPr id="934" name="n_3mainValue【庁舎】&#10;一人当たり面積">
          <a:extLst>
            <a:ext uri="{FF2B5EF4-FFF2-40B4-BE49-F238E27FC236}">
              <a16:creationId xmlns:a16="http://schemas.microsoft.com/office/drawing/2014/main" id="{FCA57E77-60BB-4656-B6B6-FB517C1D839C}"/>
            </a:ext>
          </a:extLst>
        </xdr:cNvPr>
        <xdr:cNvSpPr txBox="1"/>
      </xdr:nvSpPr>
      <xdr:spPr>
        <a:xfrm>
          <a:off x="19310427" y="17719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67327</xdr:rowOff>
    </xdr:from>
    <xdr:ext cx="469744" cy="259045"/>
    <xdr:sp macro="" textlink="">
      <xdr:nvSpPr>
        <xdr:cNvPr id="935" name="n_4mainValue【庁舎】&#10;一人当たり面積">
          <a:extLst>
            <a:ext uri="{FF2B5EF4-FFF2-40B4-BE49-F238E27FC236}">
              <a16:creationId xmlns:a16="http://schemas.microsoft.com/office/drawing/2014/main" id="{3F98C058-0B65-4E24-BA74-B1295FE1E0A0}"/>
            </a:ext>
          </a:extLst>
        </xdr:cNvPr>
        <xdr:cNvSpPr txBox="1"/>
      </xdr:nvSpPr>
      <xdr:spPr>
        <a:xfrm>
          <a:off x="18421427" y="17726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36" name="正方形/長方形 935">
          <a:extLst>
            <a:ext uri="{FF2B5EF4-FFF2-40B4-BE49-F238E27FC236}">
              <a16:creationId xmlns:a16="http://schemas.microsoft.com/office/drawing/2014/main" id="{0F6FA277-FE97-43F2-9F05-B59D53FE40AC}"/>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37" name="正方形/長方形 936">
          <a:extLst>
            <a:ext uri="{FF2B5EF4-FFF2-40B4-BE49-F238E27FC236}">
              <a16:creationId xmlns:a16="http://schemas.microsoft.com/office/drawing/2014/main" id="{8DBC408B-BCC3-4E79-9920-371E6418568A}"/>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38" name="テキスト ボックス 937">
          <a:extLst>
            <a:ext uri="{FF2B5EF4-FFF2-40B4-BE49-F238E27FC236}">
              <a16:creationId xmlns:a16="http://schemas.microsoft.com/office/drawing/2014/main" id="{05E2ABD6-7781-4FCE-A67A-3558E7331F78}"/>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市民会館については、「那覇文化芸術劇場なはーと」として更新された。「那覇文化芸術劇場なはーと」は類型上市民会館ではないため、旧市民会館の除却が済んでいないため減価償却率が</a:t>
          </a:r>
          <a:r>
            <a:rPr kumimoji="1" lang="en-US" altLang="ja-JP" sz="1100">
              <a:solidFill>
                <a:schemeClr val="dk1"/>
              </a:solidFill>
              <a:effectLst/>
              <a:latin typeface="+mn-lt"/>
              <a:ea typeface="+mn-ea"/>
              <a:cs typeface="+mn-cs"/>
            </a:rPr>
            <a:t>100</a:t>
          </a:r>
          <a:r>
            <a:rPr kumimoji="1" lang="ja-JP" altLang="ja-JP" sz="1100">
              <a:solidFill>
                <a:schemeClr val="dk1"/>
              </a:solidFill>
              <a:effectLst/>
              <a:latin typeface="+mn-lt"/>
              <a:ea typeface="+mn-ea"/>
              <a:cs typeface="+mn-cs"/>
            </a:rPr>
            <a:t>％となっている。</a:t>
          </a:r>
          <a:endParaRPr lang="ja-JP" altLang="ja-JP" sz="1400">
            <a:effectLst/>
          </a:endParaRPr>
        </a:p>
        <a:p>
          <a:r>
            <a:rPr kumimoji="1" lang="ja-JP" altLang="ja-JP" sz="1100">
              <a:solidFill>
                <a:schemeClr val="dk1"/>
              </a:solidFill>
              <a:effectLst/>
              <a:latin typeface="+mn-lt"/>
              <a:ea typeface="+mn-ea"/>
              <a:cs typeface="+mn-cs"/>
            </a:rPr>
            <a:t>　図書館については、耐用年数を過ぎた施設があり、他の施設との複合化も含めて、更新の検討を進めている。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沖縄県那覇市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318,339
313,761
41.42
182,556,310
171,159,091
6,478,256
74,090,639
136,672,177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52.4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財政力指数は、近年上昇をしておりＨ</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年度からは類似団体を上回っている。基準財政収入額および需要額ともに</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年平均で伸びているが、新型コロナ感染症の影響により地方税の伸び率が鈍化し、収入額の伸び率よりも需要額の伸び率が上回ったため、財政力指数は、前年度より</a:t>
          </a:r>
          <a:r>
            <a:rPr kumimoji="1" lang="en-US" altLang="ja-JP" sz="1100">
              <a:solidFill>
                <a:schemeClr val="dk1"/>
              </a:solidFill>
              <a:effectLst/>
              <a:latin typeface="+mn-lt"/>
              <a:ea typeface="+mn-ea"/>
              <a:cs typeface="+mn-cs"/>
            </a:rPr>
            <a:t>0.1</a:t>
          </a:r>
          <a:r>
            <a:rPr kumimoji="1" lang="ja-JP" altLang="ja-JP" sz="1100">
              <a:solidFill>
                <a:schemeClr val="dk1"/>
              </a:solidFill>
              <a:effectLst/>
              <a:latin typeface="+mn-lt"/>
              <a:ea typeface="+mn-ea"/>
              <a:cs typeface="+mn-cs"/>
            </a:rPr>
            <a:t>ポイント減となった。引き続き、歳入確保および歳出削減に努める。	</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00000000-0008-0000-0300-000040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00000000-0008-0000-0300-000041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87993</xdr:rowOff>
    </xdr:from>
    <xdr:to>
      <xdr:col>23</xdr:col>
      <xdr:colOff>133350</xdr:colOff>
      <xdr:row>44</xdr:row>
      <xdr:rowOff>165100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953000" y="6088743"/>
          <a:ext cx="0" cy="16201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7" name="財政力最小値テキスト">
          <a:extLst>
            <a:ext uri="{FF2B5EF4-FFF2-40B4-BE49-F238E27FC236}">
              <a16:creationId xmlns:a16="http://schemas.microsoft.com/office/drawing/2014/main" id="{00000000-0008-0000-0300-000043000000}"/>
            </a:ext>
          </a:extLst>
        </xdr:cNvPr>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2920</xdr:rowOff>
    </xdr:from>
    <xdr:ext cx="762000" cy="259045"/>
    <xdr:sp macro="" textlink="">
      <xdr:nvSpPr>
        <xdr:cNvPr id="69" name="財政力最大値テキスト">
          <a:extLst>
            <a:ext uri="{FF2B5EF4-FFF2-40B4-BE49-F238E27FC236}">
              <a16:creationId xmlns:a16="http://schemas.microsoft.com/office/drawing/2014/main" id="{00000000-0008-0000-0300-000045000000}"/>
            </a:ext>
          </a:extLst>
        </xdr:cNvPr>
        <xdr:cNvSpPr txBox="1"/>
      </xdr:nvSpPr>
      <xdr:spPr>
        <a:xfrm>
          <a:off x="5041900" y="583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87993</xdr:rowOff>
    </xdr:from>
    <xdr:to>
      <xdr:col>24</xdr:col>
      <xdr:colOff>12700</xdr:colOff>
      <xdr:row>35</xdr:row>
      <xdr:rowOff>87993</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864100" y="608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58965</xdr:rowOff>
    </xdr:from>
    <xdr:to>
      <xdr:col>23</xdr:col>
      <xdr:colOff>133350</xdr:colOff>
      <xdr:row>41</xdr:row>
      <xdr:rowOff>76200</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4114800" y="7088415"/>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83655</xdr:rowOff>
    </xdr:from>
    <xdr:ext cx="762000" cy="259045"/>
    <xdr:sp macro="" textlink="">
      <xdr:nvSpPr>
        <xdr:cNvPr id="72" name="財政力平均値テキスト">
          <a:extLst>
            <a:ext uri="{FF2B5EF4-FFF2-40B4-BE49-F238E27FC236}">
              <a16:creationId xmlns:a16="http://schemas.microsoft.com/office/drawing/2014/main" id="{00000000-0008-0000-0300-000048000000}"/>
            </a:ext>
          </a:extLst>
        </xdr:cNvPr>
        <xdr:cNvSpPr txBox="1"/>
      </xdr:nvSpPr>
      <xdr:spPr>
        <a:xfrm>
          <a:off x="5041900" y="7113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111578</xdr:rowOff>
    </xdr:from>
    <xdr:to>
      <xdr:col>23</xdr:col>
      <xdr:colOff>184150</xdr:colOff>
      <xdr:row>42</xdr:row>
      <xdr:rowOff>41728</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9022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58965</xdr:rowOff>
    </xdr:from>
    <xdr:to>
      <xdr:col>19</xdr:col>
      <xdr:colOff>133350</xdr:colOff>
      <xdr:row>41</xdr:row>
      <xdr:rowOff>58965</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3225800" y="70884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77107</xdr:rowOff>
    </xdr:from>
    <xdr:to>
      <xdr:col>19</xdr:col>
      <xdr:colOff>184150</xdr:colOff>
      <xdr:row>42</xdr:row>
      <xdr:rowOff>7257</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4064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163484</xdr:rowOff>
    </xdr:from>
    <xdr:ext cx="7366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3733800" y="7192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58965</xdr:rowOff>
    </xdr:from>
    <xdr:to>
      <xdr:col>15</xdr:col>
      <xdr:colOff>82550</xdr:colOff>
      <xdr:row>41</xdr:row>
      <xdr:rowOff>76200</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flipV="1">
          <a:off x="2336800" y="7088415"/>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77107</xdr:rowOff>
    </xdr:from>
    <xdr:to>
      <xdr:col>15</xdr:col>
      <xdr:colOff>133350</xdr:colOff>
      <xdr:row>42</xdr:row>
      <xdr:rowOff>7257</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3175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163484</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2844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76200</xdr:rowOff>
    </xdr:from>
    <xdr:to>
      <xdr:col>11</xdr:col>
      <xdr:colOff>31750</xdr:colOff>
      <xdr:row>41</xdr:row>
      <xdr:rowOff>127907</xdr:rowOff>
    </xdr:to>
    <xdr:cxnSp macro="">
      <xdr:nvCxnSpPr>
        <xdr:cNvPr id="80" name="直線コネクタ 79">
          <a:extLst>
            <a:ext uri="{FF2B5EF4-FFF2-40B4-BE49-F238E27FC236}">
              <a16:creationId xmlns:a16="http://schemas.microsoft.com/office/drawing/2014/main" id="{00000000-0008-0000-0300-000050000000}"/>
            </a:ext>
          </a:extLst>
        </xdr:cNvPr>
        <xdr:cNvCxnSpPr/>
      </xdr:nvCxnSpPr>
      <xdr:spPr>
        <a:xfrm flipV="1">
          <a:off x="1447800" y="7105650"/>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77107</xdr:rowOff>
    </xdr:from>
    <xdr:to>
      <xdr:col>11</xdr:col>
      <xdr:colOff>82550</xdr:colOff>
      <xdr:row>42</xdr:row>
      <xdr:rowOff>7257</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2286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163484</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955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77107</xdr:rowOff>
    </xdr:from>
    <xdr:to>
      <xdr:col>7</xdr:col>
      <xdr:colOff>31750</xdr:colOff>
      <xdr:row>42</xdr:row>
      <xdr:rowOff>7257</xdr:rowOff>
    </xdr:to>
    <xdr:sp macro="" textlink="">
      <xdr:nvSpPr>
        <xdr:cNvPr id="83" name="フローチャート: 判断 82">
          <a:extLst>
            <a:ext uri="{FF2B5EF4-FFF2-40B4-BE49-F238E27FC236}">
              <a16:creationId xmlns:a16="http://schemas.microsoft.com/office/drawing/2014/main" id="{00000000-0008-0000-0300-000053000000}"/>
            </a:ext>
          </a:extLst>
        </xdr:cNvPr>
        <xdr:cNvSpPr/>
      </xdr:nvSpPr>
      <xdr:spPr>
        <a:xfrm>
          <a:off x="1397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163484</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066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25400</xdr:rowOff>
    </xdr:from>
    <xdr:to>
      <xdr:col>23</xdr:col>
      <xdr:colOff>184150</xdr:colOff>
      <xdr:row>41</xdr:row>
      <xdr:rowOff>127000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9022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41927</xdr:rowOff>
    </xdr:from>
    <xdr:ext cx="762000" cy="259045"/>
    <xdr:sp macro="" textlink="">
      <xdr:nvSpPr>
        <xdr:cNvPr id="91" name="財政力該当値テキスト">
          <a:extLst>
            <a:ext uri="{FF2B5EF4-FFF2-40B4-BE49-F238E27FC236}">
              <a16:creationId xmlns:a16="http://schemas.microsoft.com/office/drawing/2014/main" id="{00000000-0008-0000-0300-00005B000000}"/>
            </a:ext>
          </a:extLst>
        </xdr:cNvPr>
        <xdr:cNvSpPr txBox="1"/>
      </xdr:nvSpPr>
      <xdr:spPr>
        <a:xfrm>
          <a:off x="5041900" y="689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8165</xdr:rowOff>
    </xdr:from>
    <xdr:to>
      <xdr:col>19</xdr:col>
      <xdr:colOff>184150</xdr:colOff>
      <xdr:row>41</xdr:row>
      <xdr:rowOff>109765</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4064000" y="703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119942</xdr:rowOff>
    </xdr:from>
    <xdr:ext cx="7366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3733800" y="6806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8165</xdr:rowOff>
    </xdr:from>
    <xdr:to>
      <xdr:col>15</xdr:col>
      <xdr:colOff>133350</xdr:colOff>
      <xdr:row>41</xdr:row>
      <xdr:rowOff>109765</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3175000" y="703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119942</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2844800" y="68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25400</xdr:rowOff>
    </xdr:from>
    <xdr:to>
      <xdr:col>11</xdr:col>
      <xdr:colOff>82550</xdr:colOff>
      <xdr:row>41</xdr:row>
      <xdr:rowOff>127000</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2286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137177</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955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77107</xdr:rowOff>
    </xdr:from>
    <xdr:to>
      <xdr:col>7</xdr:col>
      <xdr:colOff>31750</xdr:colOff>
      <xdr:row>42</xdr:row>
      <xdr:rowOff>7257</xdr:rowOff>
    </xdr:to>
    <xdr:sp macro="" textlink="">
      <xdr:nvSpPr>
        <xdr:cNvPr id="98" name="楕円 97">
          <a:extLst>
            <a:ext uri="{FF2B5EF4-FFF2-40B4-BE49-F238E27FC236}">
              <a16:creationId xmlns:a16="http://schemas.microsoft.com/office/drawing/2014/main" id="{00000000-0008-0000-0300-000062000000}"/>
            </a:ext>
          </a:extLst>
        </xdr:cNvPr>
        <xdr:cNvSpPr/>
      </xdr:nvSpPr>
      <xdr:spPr>
        <a:xfrm>
          <a:off x="13970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17434</xdr:rowOff>
    </xdr:from>
    <xdr:ext cx="762000" cy="259045"/>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066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経</a:t>
          </a:r>
          <a:r>
            <a:rPr kumimoji="1" lang="ja-JP" altLang="ja-JP" sz="1100">
              <a:solidFill>
                <a:schemeClr val="dk1"/>
              </a:solidFill>
              <a:effectLst/>
              <a:latin typeface="+mn-lt"/>
              <a:ea typeface="+mn-ea"/>
              <a:cs typeface="+mn-cs"/>
            </a:rPr>
            <a:t>常収支比率は、全国平均及び類似団体の平均を上回っている。地方税および地方交付税が増となったため、経常一般財源等が前年比で</a:t>
          </a:r>
          <a:r>
            <a:rPr kumimoji="1" lang="en-US" altLang="ja-JP" sz="1100">
              <a:solidFill>
                <a:schemeClr val="dk1"/>
              </a:solidFill>
              <a:effectLst/>
              <a:latin typeface="+mn-lt"/>
              <a:ea typeface="+mn-ea"/>
              <a:cs typeface="+mn-cs"/>
            </a:rPr>
            <a:t>8.3</a:t>
          </a:r>
          <a:r>
            <a:rPr kumimoji="1" lang="ja-JP" altLang="ja-JP" sz="1100">
              <a:solidFill>
                <a:schemeClr val="dk1"/>
              </a:solidFill>
              <a:effectLst/>
              <a:latin typeface="+mn-lt"/>
              <a:ea typeface="+mn-ea"/>
              <a:cs typeface="+mn-cs"/>
            </a:rPr>
            <a:t>％の増、また、物件費および扶助費の伸びによる充当額の増などにより、一般財源充当経費が</a:t>
          </a:r>
          <a:r>
            <a:rPr kumimoji="1" lang="en-US" altLang="ja-JP" sz="1100">
              <a:solidFill>
                <a:schemeClr val="dk1"/>
              </a:solidFill>
              <a:effectLst/>
              <a:latin typeface="+mn-lt"/>
              <a:ea typeface="+mn-ea"/>
              <a:cs typeface="+mn-cs"/>
            </a:rPr>
            <a:t>1.5</a:t>
          </a:r>
          <a:r>
            <a:rPr kumimoji="1" lang="ja-JP" altLang="ja-JP" sz="1100">
              <a:solidFill>
                <a:schemeClr val="dk1"/>
              </a:solidFill>
              <a:effectLst/>
              <a:latin typeface="+mn-lt"/>
              <a:ea typeface="+mn-ea"/>
              <a:cs typeface="+mn-cs"/>
            </a:rPr>
            <a:t>％増となった。結果として経常収支比率が前年度比で</a:t>
          </a:r>
          <a:r>
            <a:rPr kumimoji="1" lang="en-US" altLang="ja-JP" sz="1100">
              <a:solidFill>
                <a:schemeClr val="dk1"/>
              </a:solidFill>
              <a:effectLst/>
              <a:latin typeface="+mn-lt"/>
              <a:ea typeface="+mn-ea"/>
              <a:cs typeface="+mn-cs"/>
            </a:rPr>
            <a:t>5.7</a:t>
          </a:r>
          <a:r>
            <a:rPr kumimoji="1" lang="ja-JP" altLang="ja-JP" sz="1100">
              <a:solidFill>
                <a:schemeClr val="dk1"/>
              </a:solidFill>
              <a:effectLst/>
              <a:latin typeface="+mn-lt"/>
              <a:ea typeface="+mn-ea"/>
              <a:cs typeface="+mn-cs"/>
            </a:rPr>
            <a:t>ポイント改善した。今後も、事業の見直しを進め、経常経費の削減に努める。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a:extLst>
            <a:ext uri="{FF2B5EF4-FFF2-40B4-BE49-F238E27FC236}">
              <a16:creationId xmlns:a16="http://schemas.microsoft.com/office/drawing/2014/main" id="{00000000-0008-0000-0300-00007F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a:extLst>
            <a:ext uri="{FF2B5EF4-FFF2-40B4-BE49-F238E27FC236}">
              <a16:creationId xmlns:a16="http://schemas.microsoft.com/office/drawing/2014/main" id="{00000000-0008-0000-0300-000080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70696</xdr:rowOff>
    </xdr:from>
    <xdr:to>
      <xdr:col>23</xdr:col>
      <xdr:colOff>133350</xdr:colOff>
      <xdr:row>66</xdr:row>
      <xdr:rowOff>10160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953000" y="10014796"/>
          <a:ext cx="0" cy="13110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153687</xdr:rowOff>
    </xdr:from>
    <xdr:ext cx="762000" cy="259045"/>
    <xdr:sp macro="" textlink="">
      <xdr:nvSpPr>
        <xdr:cNvPr id="130" name="財政構造の弾力性最小値テキスト">
          <a:extLst>
            <a:ext uri="{FF2B5EF4-FFF2-40B4-BE49-F238E27FC236}">
              <a16:creationId xmlns:a16="http://schemas.microsoft.com/office/drawing/2014/main" id="{00000000-0008-0000-0300-000082000000}"/>
            </a:ext>
          </a:extLst>
        </xdr:cNvPr>
        <xdr:cNvSpPr txBox="1"/>
      </xdr:nvSpPr>
      <xdr:spPr>
        <a:xfrm>
          <a:off x="5041900" y="11297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10160</xdr:rowOff>
    </xdr:from>
    <xdr:to>
      <xdr:col>24</xdr:col>
      <xdr:colOff>12700</xdr:colOff>
      <xdr:row>66</xdr:row>
      <xdr:rowOff>10160</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132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157073</xdr:rowOff>
    </xdr:from>
    <xdr:ext cx="762000" cy="259045"/>
    <xdr:sp macro="" textlink="">
      <xdr:nvSpPr>
        <xdr:cNvPr id="132" name="財政構造の弾力性最大値テキスト">
          <a:extLst>
            <a:ext uri="{FF2B5EF4-FFF2-40B4-BE49-F238E27FC236}">
              <a16:creationId xmlns:a16="http://schemas.microsoft.com/office/drawing/2014/main" id="{00000000-0008-0000-0300-000084000000}"/>
            </a:ext>
          </a:extLst>
        </xdr:cNvPr>
        <xdr:cNvSpPr txBox="1"/>
      </xdr:nvSpPr>
      <xdr:spPr>
        <a:xfrm>
          <a:off x="5041900" y="9758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70696</xdr:rowOff>
    </xdr:from>
    <xdr:to>
      <xdr:col>24</xdr:col>
      <xdr:colOff>12700</xdr:colOff>
      <xdr:row>58</xdr:row>
      <xdr:rowOff>70696</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864100" y="10014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73660</xdr:rowOff>
    </xdr:from>
    <xdr:to>
      <xdr:col>23</xdr:col>
      <xdr:colOff>133350</xdr:colOff>
      <xdr:row>63</xdr:row>
      <xdr:rowOff>17780</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4114800" y="10360660"/>
          <a:ext cx="838200" cy="458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153264</xdr:rowOff>
    </xdr:from>
    <xdr:ext cx="762000" cy="259045"/>
    <xdr:sp macro="" textlink="">
      <xdr:nvSpPr>
        <xdr:cNvPr id="135" name="財政構造の弾力性平均値テキスト">
          <a:extLst>
            <a:ext uri="{FF2B5EF4-FFF2-40B4-BE49-F238E27FC236}">
              <a16:creationId xmlns:a16="http://schemas.microsoft.com/office/drawing/2014/main" id="{00000000-0008-0000-0300-000087000000}"/>
            </a:ext>
          </a:extLst>
        </xdr:cNvPr>
        <xdr:cNvSpPr txBox="1"/>
      </xdr:nvSpPr>
      <xdr:spPr>
        <a:xfrm>
          <a:off x="5041900" y="106117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9737</xdr:rowOff>
    </xdr:from>
    <xdr:to>
      <xdr:col>23</xdr:col>
      <xdr:colOff>184150</xdr:colOff>
      <xdr:row>62</xdr:row>
      <xdr:rowOff>111337</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902200" y="1063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17780</xdr:rowOff>
    </xdr:from>
    <xdr:to>
      <xdr:col>19</xdr:col>
      <xdr:colOff>133350</xdr:colOff>
      <xdr:row>63</xdr:row>
      <xdr:rowOff>74083</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3225800" y="10819130"/>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160020</xdr:rowOff>
    </xdr:from>
    <xdr:to>
      <xdr:col>19</xdr:col>
      <xdr:colOff>184150</xdr:colOff>
      <xdr:row>64</xdr:row>
      <xdr:rowOff>90170</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4064000" y="1096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74947</xdr:rowOff>
    </xdr:from>
    <xdr:ext cx="7366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3733800" y="110477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74083</xdr:rowOff>
    </xdr:from>
    <xdr:to>
      <xdr:col>15</xdr:col>
      <xdr:colOff>82550</xdr:colOff>
      <xdr:row>64</xdr:row>
      <xdr:rowOff>23283</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flipV="1">
          <a:off x="2336800" y="10875433"/>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168063</xdr:rowOff>
    </xdr:from>
    <xdr:to>
      <xdr:col>15</xdr:col>
      <xdr:colOff>133350</xdr:colOff>
      <xdr:row>64</xdr:row>
      <xdr:rowOff>98213</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3175000" y="1096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82990</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2844800" y="1105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76623</xdr:rowOff>
    </xdr:from>
    <xdr:to>
      <xdr:col>11</xdr:col>
      <xdr:colOff>31750</xdr:colOff>
      <xdr:row>64</xdr:row>
      <xdr:rowOff>23283</xdr:rowOff>
    </xdr:to>
    <xdr:cxnSp macro="">
      <xdr:nvCxnSpPr>
        <xdr:cNvPr id="143" name="直線コネクタ 142">
          <a:extLst>
            <a:ext uri="{FF2B5EF4-FFF2-40B4-BE49-F238E27FC236}">
              <a16:creationId xmlns:a16="http://schemas.microsoft.com/office/drawing/2014/main" id="{00000000-0008-0000-0300-00008F000000}"/>
            </a:ext>
          </a:extLst>
        </xdr:cNvPr>
        <xdr:cNvCxnSpPr/>
      </xdr:nvCxnSpPr>
      <xdr:spPr>
        <a:xfrm>
          <a:off x="1447800" y="10706523"/>
          <a:ext cx="889000" cy="28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119804</xdr:rowOff>
    </xdr:from>
    <xdr:to>
      <xdr:col>11</xdr:col>
      <xdr:colOff>82550</xdr:colOff>
      <xdr:row>64</xdr:row>
      <xdr:rowOff>49954</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2286000" y="1092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60131</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955800" y="10690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119804</xdr:rowOff>
    </xdr:from>
    <xdr:to>
      <xdr:col>7</xdr:col>
      <xdr:colOff>31750</xdr:colOff>
      <xdr:row>64</xdr:row>
      <xdr:rowOff>49954</xdr:rowOff>
    </xdr:to>
    <xdr:sp macro="" textlink="">
      <xdr:nvSpPr>
        <xdr:cNvPr id="146" name="フローチャート: 判断 145">
          <a:extLst>
            <a:ext uri="{FF2B5EF4-FFF2-40B4-BE49-F238E27FC236}">
              <a16:creationId xmlns:a16="http://schemas.microsoft.com/office/drawing/2014/main" id="{00000000-0008-0000-0300-000092000000}"/>
            </a:ext>
          </a:extLst>
        </xdr:cNvPr>
        <xdr:cNvSpPr/>
      </xdr:nvSpPr>
      <xdr:spPr>
        <a:xfrm>
          <a:off x="1397000" y="1092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34731</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066800" y="1100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22860</xdr:rowOff>
    </xdr:from>
    <xdr:to>
      <xdr:col>23</xdr:col>
      <xdr:colOff>184150</xdr:colOff>
      <xdr:row>60</xdr:row>
      <xdr:rowOff>124460</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902200" y="1030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39387</xdr:rowOff>
    </xdr:from>
    <xdr:ext cx="762000" cy="259045"/>
    <xdr:sp macro="" textlink="">
      <xdr:nvSpPr>
        <xdr:cNvPr id="154" name="財政構造の弾力性該当値テキスト">
          <a:extLst>
            <a:ext uri="{FF2B5EF4-FFF2-40B4-BE49-F238E27FC236}">
              <a16:creationId xmlns:a16="http://schemas.microsoft.com/office/drawing/2014/main" id="{00000000-0008-0000-0300-00009A000000}"/>
            </a:ext>
          </a:extLst>
        </xdr:cNvPr>
        <xdr:cNvSpPr txBox="1"/>
      </xdr:nvSpPr>
      <xdr:spPr>
        <a:xfrm>
          <a:off x="5041900" y="10154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138430</xdr:rowOff>
    </xdr:from>
    <xdr:to>
      <xdr:col>19</xdr:col>
      <xdr:colOff>184150</xdr:colOff>
      <xdr:row>63</xdr:row>
      <xdr:rowOff>68580</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4064000" y="1076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78757</xdr:rowOff>
    </xdr:from>
    <xdr:ext cx="7366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3733800" y="10537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23283</xdr:rowOff>
    </xdr:from>
    <xdr:to>
      <xdr:col>15</xdr:col>
      <xdr:colOff>133350</xdr:colOff>
      <xdr:row>63</xdr:row>
      <xdr:rowOff>124883</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3175000" y="1082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135060</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2844800" y="1059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143933</xdr:rowOff>
    </xdr:from>
    <xdr:to>
      <xdr:col>11</xdr:col>
      <xdr:colOff>82550</xdr:colOff>
      <xdr:row>64</xdr:row>
      <xdr:rowOff>74083</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2286000" y="1094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58860</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955800" y="1103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25823</xdr:rowOff>
    </xdr:from>
    <xdr:to>
      <xdr:col>7</xdr:col>
      <xdr:colOff>31750</xdr:colOff>
      <xdr:row>62</xdr:row>
      <xdr:rowOff>127423</xdr:rowOff>
    </xdr:to>
    <xdr:sp macro="" textlink="">
      <xdr:nvSpPr>
        <xdr:cNvPr id="161" name="楕円 160">
          <a:extLst>
            <a:ext uri="{FF2B5EF4-FFF2-40B4-BE49-F238E27FC236}">
              <a16:creationId xmlns:a16="http://schemas.microsoft.com/office/drawing/2014/main" id="{00000000-0008-0000-0300-0000A1000000}"/>
            </a:ext>
          </a:extLst>
        </xdr:cNvPr>
        <xdr:cNvSpPr/>
      </xdr:nvSpPr>
      <xdr:spPr>
        <a:xfrm>
          <a:off x="1397000" y="1065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137600</xdr:rowOff>
    </xdr:from>
    <xdr:ext cx="762000" cy="259045"/>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1066800" y="10424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[114,898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人口</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人あたりの人件費・物件費等は、前年比</a:t>
          </a:r>
          <a:r>
            <a:rPr kumimoji="1" lang="en-US" altLang="ja-JP" sz="1100">
              <a:solidFill>
                <a:schemeClr val="dk1"/>
              </a:solidFill>
              <a:effectLst/>
              <a:latin typeface="+mn-lt"/>
              <a:ea typeface="+mn-ea"/>
              <a:cs typeface="+mn-cs"/>
            </a:rPr>
            <a:t>4,396</a:t>
          </a:r>
          <a:r>
            <a:rPr kumimoji="1" lang="ja-JP" altLang="ja-JP" sz="1100">
              <a:solidFill>
                <a:schemeClr val="dk1"/>
              </a:solidFill>
              <a:effectLst/>
              <a:latin typeface="+mn-lt"/>
              <a:ea typeface="+mn-ea"/>
              <a:cs typeface="+mn-cs"/>
            </a:rPr>
            <a:t>円の増で、類似団体の平均に比べ</a:t>
          </a:r>
          <a:r>
            <a:rPr kumimoji="1" lang="en-US" altLang="ja-JP" sz="1100">
              <a:solidFill>
                <a:schemeClr val="dk1"/>
              </a:solidFill>
              <a:effectLst/>
              <a:latin typeface="+mn-lt"/>
              <a:ea typeface="+mn-ea"/>
              <a:cs typeface="+mn-cs"/>
            </a:rPr>
            <a:t>12,489</a:t>
          </a:r>
          <a:r>
            <a:rPr kumimoji="1" lang="ja-JP" altLang="ja-JP" sz="1100">
              <a:solidFill>
                <a:schemeClr val="dk1"/>
              </a:solidFill>
              <a:effectLst/>
              <a:latin typeface="+mn-lt"/>
              <a:ea typeface="+mn-ea"/>
              <a:cs typeface="+mn-cs"/>
            </a:rPr>
            <a:t>円上回っており、類似団体の中でも上位に位置している。前年度比で物件費が</a:t>
          </a:r>
          <a:r>
            <a:rPr kumimoji="1" lang="en-US" altLang="ja-JP" sz="1100">
              <a:solidFill>
                <a:schemeClr val="dk1"/>
              </a:solidFill>
              <a:effectLst/>
              <a:latin typeface="+mn-lt"/>
              <a:ea typeface="+mn-ea"/>
              <a:cs typeface="+mn-cs"/>
            </a:rPr>
            <a:t>772,608</a:t>
          </a:r>
          <a:r>
            <a:rPr kumimoji="1" lang="ja-JP" altLang="ja-JP" sz="1100">
              <a:solidFill>
                <a:schemeClr val="dk1"/>
              </a:solidFill>
              <a:effectLst/>
              <a:latin typeface="+mn-lt"/>
              <a:ea typeface="+mn-ea"/>
              <a:cs typeface="+mn-cs"/>
            </a:rPr>
            <a:t>千円増となったことが主な要因である。物件費および維持補修費について、「那覇市ファシリティマネジメント推進方針」および「指定管理者制度に関する運用指針」に基づき、適正化や歳出削減に努め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90" name="テキスト ボックス 189">
          <a:extLst>
            <a:ext uri="{FF2B5EF4-FFF2-40B4-BE49-F238E27FC236}">
              <a16:creationId xmlns:a16="http://schemas.microsoft.com/office/drawing/2014/main" id="{00000000-0008-0000-0300-0000BE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2" name="テキスト ボックス 191">
          <a:extLst>
            <a:ext uri="{FF2B5EF4-FFF2-40B4-BE49-F238E27FC236}">
              <a16:creationId xmlns:a16="http://schemas.microsoft.com/office/drawing/2014/main" id="{00000000-0008-0000-0300-0000C0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3" name="人件費・物件費等の状況グラフ枠">
          <a:extLst>
            <a:ext uri="{FF2B5EF4-FFF2-40B4-BE49-F238E27FC236}">
              <a16:creationId xmlns:a16="http://schemas.microsoft.com/office/drawing/2014/main" id="{00000000-0008-0000-0300-0000C1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153615</xdr:rowOff>
    </xdr:from>
    <xdr:to>
      <xdr:col>23</xdr:col>
      <xdr:colOff>133350</xdr:colOff>
      <xdr:row>88</xdr:row>
      <xdr:rowOff>129457</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flipV="1">
          <a:off x="4953000" y="14041065"/>
          <a:ext cx="0" cy="11759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101534</xdr:rowOff>
    </xdr:from>
    <xdr:ext cx="762000" cy="259045"/>
    <xdr:sp macro="" textlink="">
      <xdr:nvSpPr>
        <xdr:cNvPr id="195" name="人件費・物件費等の状況最小値テキスト">
          <a:extLst>
            <a:ext uri="{FF2B5EF4-FFF2-40B4-BE49-F238E27FC236}">
              <a16:creationId xmlns:a16="http://schemas.microsoft.com/office/drawing/2014/main" id="{00000000-0008-0000-0300-0000C3000000}"/>
            </a:ext>
          </a:extLst>
        </xdr:cNvPr>
        <xdr:cNvSpPr txBox="1"/>
      </xdr:nvSpPr>
      <xdr:spPr>
        <a:xfrm>
          <a:off x="5041900" y="15189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129457</xdr:rowOff>
    </xdr:from>
    <xdr:to>
      <xdr:col>24</xdr:col>
      <xdr:colOff>12700</xdr:colOff>
      <xdr:row>88</xdr:row>
      <xdr:rowOff>129457</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5217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68542</xdr:rowOff>
    </xdr:from>
    <xdr:ext cx="762000" cy="259045"/>
    <xdr:sp macro="" textlink="">
      <xdr:nvSpPr>
        <xdr:cNvPr id="197" name="人件費・物件費等の状況最大値テキスト">
          <a:extLst>
            <a:ext uri="{FF2B5EF4-FFF2-40B4-BE49-F238E27FC236}">
              <a16:creationId xmlns:a16="http://schemas.microsoft.com/office/drawing/2014/main" id="{00000000-0008-0000-0300-0000C5000000}"/>
            </a:ext>
          </a:extLst>
        </xdr:cNvPr>
        <xdr:cNvSpPr txBox="1"/>
      </xdr:nvSpPr>
      <xdr:spPr>
        <a:xfrm>
          <a:off x="5041900" y="13784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153615</xdr:rowOff>
    </xdr:from>
    <xdr:to>
      <xdr:col>24</xdr:col>
      <xdr:colOff>12700</xdr:colOff>
      <xdr:row>81</xdr:row>
      <xdr:rowOff>153615</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4864100" y="14041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38588</xdr:rowOff>
    </xdr:from>
    <xdr:to>
      <xdr:col>23</xdr:col>
      <xdr:colOff>133350</xdr:colOff>
      <xdr:row>83</xdr:row>
      <xdr:rowOff>114356</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4114800" y="14268938"/>
          <a:ext cx="838200" cy="75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79439</xdr:rowOff>
    </xdr:from>
    <xdr:ext cx="762000" cy="259045"/>
    <xdr:sp macro="" textlink="">
      <xdr:nvSpPr>
        <xdr:cNvPr id="200" name="人件費・物件費等の状況平均値テキスト">
          <a:extLst>
            <a:ext uri="{FF2B5EF4-FFF2-40B4-BE49-F238E27FC236}">
              <a16:creationId xmlns:a16="http://schemas.microsoft.com/office/drawing/2014/main" id="{00000000-0008-0000-0300-0000C8000000}"/>
            </a:ext>
          </a:extLst>
        </xdr:cNvPr>
        <xdr:cNvSpPr txBox="1"/>
      </xdr:nvSpPr>
      <xdr:spPr>
        <a:xfrm>
          <a:off x="5041900" y="144812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107362</xdr:rowOff>
    </xdr:from>
    <xdr:to>
      <xdr:col>23</xdr:col>
      <xdr:colOff>184150</xdr:colOff>
      <xdr:row>85</xdr:row>
      <xdr:rowOff>37512</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902200" y="14509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4364</xdr:rowOff>
    </xdr:from>
    <xdr:to>
      <xdr:col>19</xdr:col>
      <xdr:colOff>133350</xdr:colOff>
      <xdr:row>83</xdr:row>
      <xdr:rowOff>38588</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3225800" y="14063264"/>
          <a:ext cx="889000" cy="205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140911</xdr:rowOff>
    </xdr:from>
    <xdr:to>
      <xdr:col>19</xdr:col>
      <xdr:colOff>184150</xdr:colOff>
      <xdr:row>84</xdr:row>
      <xdr:rowOff>71061</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4064000" y="14371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55838</xdr:rowOff>
    </xdr:from>
    <xdr:ext cx="7366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3733800" y="144576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94720</xdr:rowOff>
    </xdr:from>
    <xdr:to>
      <xdr:col>15</xdr:col>
      <xdr:colOff>82550</xdr:colOff>
      <xdr:row>82</xdr:row>
      <xdr:rowOff>4364</xdr:rowOff>
    </xdr:to>
    <xdr:cxnSp macro="">
      <xdr:nvCxnSpPr>
        <xdr:cNvPr id="205" name="直線コネクタ 204">
          <a:extLst>
            <a:ext uri="{FF2B5EF4-FFF2-40B4-BE49-F238E27FC236}">
              <a16:creationId xmlns:a16="http://schemas.microsoft.com/office/drawing/2014/main" id="{00000000-0008-0000-0300-0000CD000000}"/>
            </a:ext>
          </a:extLst>
        </xdr:cNvPr>
        <xdr:cNvCxnSpPr/>
      </xdr:nvCxnSpPr>
      <xdr:spPr>
        <a:xfrm>
          <a:off x="2336800" y="13982170"/>
          <a:ext cx="889000" cy="81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698</xdr:rowOff>
    </xdr:from>
    <xdr:to>
      <xdr:col>15</xdr:col>
      <xdr:colOff>133350</xdr:colOff>
      <xdr:row>83</xdr:row>
      <xdr:rowOff>102298</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3175000" y="14231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87075</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2844800" y="14317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58542</xdr:rowOff>
    </xdr:from>
    <xdr:to>
      <xdr:col>11</xdr:col>
      <xdr:colOff>31750</xdr:colOff>
      <xdr:row>81</xdr:row>
      <xdr:rowOff>94720</xdr:rowOff>
    </xdr:to>
    <xdr:cxnSp macro="">
      <xdr:nvCxnSpPr>
        <xdr:cNvPr id="208" name="直線コネクタ 207">
          <a:extLst>
            <a:ext uri="{FF2B5EF4-FFF2-40B4-BE49-F238E27FC236}">
              <a16:creationId xmlns:a16="http://schemas.microsoft.com/office/drawing/2014/main" id="{00000000-0008-0000-0300-0000D0000000}"/>
            </a:ext>
          </a:extLst>
        </xdr:cNvPr>
        <xdr:cNvCxnSpPr/>
      </xdr:nvCxnSpPr>
      <xdr:spPr>
        <a:xfrm>
          <a:off x="1447800" y="13945992"/>
          <a:ext cx="889000" cy="3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127834</xdr:rowOff>
    </xdr:from>
    <xdr:to>
      <xdr:col>11</xdr:col>
      <xdr:colOff>82550</xdr:colOff>
      <xdr:row>83</xdr:row>
      <xdr:rowOff>57984</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2286000" y="14186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42761</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955800" y="14273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82074</xdr:rowOff>
    </xdr:from>
    <xdr:to>
      <xdr:col>7</xdr:col>
      <xdr:colOff>31750</xdr:colOff>
      <xdr:row>83</xdr:row>
      <xdr:rowOff>12224</xdr:rowOff>
    </xdr:to>
    <xdr:sp macro="" textlink="">
      <xdr:nvSpPr>
        <xdr:cNvPr id="211" name="フローチャート: 判断 210">
          <a:extLst>
            <a:ext uri="{FF2B5EF4-FFF2-40B4-BE49-F238E27FC236}">
              <a16:creationId xmlns:a16="http://schemas.microsoft.com/office/drawing/2014/main" id="{00000000-0008-0000-0300-0000D3000000}"/>
            </a:ext>
          </a:extLst>
        </xdr:cNvPr>
        <xdr:cNvSpPr/>
      </xdr:nvSpPr>
      <xdr:spPr>
        <a:xfrm>
          <a:off x="1397000" y="14140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168451</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066800" y="14227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63556</xdr:rowOff>
    </xdr:from>
    <xdr:to>
      <xdr:col>23</xdr:col>
      <xdr:colOff>184150</xdr:colOff>
      <xdr:row>83</xdr:row>
      <xdr:rowOff>165156</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902200" y="14293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80083</xdr:rowOff>
    </xdr:from>
    <xdr:ext cx="762000" cy="259045"/>
    <xdr:sp macro="" textlink="">
      <xdr:nvSpPr>
        <xdr:cNvPr id="219" name="人件費・物件費等の状況該当値テキスト">
          <a:extLst>
            <a:ext uri="{FF2B5EF4-FFF2-40B4-BE49-F238E27FC236}">
              <a16:creationId xmlns:a16="http://schemas.microsoft.com/office/drawing/2014/main" id="{00000000-0008-0000-0300-0000DB000000}"/>
            </a:ext>
          </a:extLst>
        </xdr:cNvPr>
        <xdr:cNvSpPr txBox="1"/>
      </xdr:nvSpPr>
      <xdr:spPr>
        <a:xfrm>
          <a:off x="5041900" y="14138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159238</xdr:rowOff>
    </xdr:from>
    <xdr:to>
      <xdr:col>19</xdr:col>
      <xdr:colOff>184150</xdr:colOff>
      <xdr:row>83</xdr:row>
      <xdr:rowOff>89388</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4064000" y="14218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99565</xdr:rowOff>
    </xdr:from>
    <xdr:ext cx="7366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3733800" y="139870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125014</xdr:rowOff>
    </xdr:from>
    <xdr:to>
      <xdr:col>15</xdr:col>
      <xdr:colOff>133350</xdr:colOff>
      <xdr:row>82</xdr:row>
      <xdr:rowOff>55164</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3175000" y="14012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65341</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2844800" y="13781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43920</xdr:rowOff>
    </xdr:from>
    <xdr:to>
      <xdr:col>11</xdr:col>
      <xdr:colOff>82550</xdr:colOff>
      <xdr:row>81</xdr:row>
      <xdr:rowOff>145520</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2286000" y="1393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155697</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955800" y="1370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7742</xdr:rowOff>
    </xdr:from>
    <xdr:to>
      <xdr:col>7</xdr:col>
      <xdr:colOff>31750</xdr:colOff>
      <xdr:row>81</xdr:row>
      <xdr:rowOff>109342</xdr:rowOff>
    </xdr:to>
    <xdr:sp macro="" textlink="">
      <xdr:nvSpPr>
        <xdr:cNvPr id="226" name="楕円 225">
          <a:extLst>
            <a:ext uri="{FF2B5EF4-FFF2-40B4-BE49-F238E27FC236}">
              <a16:creationId xmlns:a16="http://schemas.microsoft.com/office/drawing/2014/main" id="{00000000-0008-0000-0300-0000E2000000}"/>
            </a:ext>
          </a:extLst>
        </xdr:cNvPr>
        <xdr:cNvSpPr/>
      </xdr:nvSpPr>
      <xdr:spPr>
        <a:xfrm>
          <a:off x="1397000" y="13895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119519</xdr:rowOff>
    </xdr:from>
    <xdr:ext cx="762000" cy="259045"/>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066800" y="13664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9" name="テキスト ボックス 228">
          <a:extLst>
            <a:ext uri="{FF2B5EF4-FFF2-40B4-BE49-F238E27FC236}">
              <a16:creationId xmlns:a16="http://schemas.microsoft.com/office/drawing/2014/main" id="{00000000-0008-0000-0300-0000E5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0" name="テキスト ボックス 229">
          <a:extLst>
            <a:ext uri="{FF2B5EF4-FFF2-40B4-BE49-F238E27FC236}">
              <a16:creationId xmlns:a16="http://schemas.microsoft.com/office/drawing/2014/main" id="{00000000-0008-0000-0300-0000E6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9" name="正方形/長方形 238">
          <a:extLst>
            <a:ext uri="{FF2B5EF4-FFF2-40B4-BE49-F238E27FC236}">
              <a16:creationId xmlns:a16="http://schemas.microsoft.com/office/drawing/2014/main" id="{00000000-0008-0000-0300-0000EF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ここ数年ラスパイレス指数は横ばいであり、前年度と同値である。今後も引き続き給与水準の適正化に努める。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6" name="テキスト ボックス 255">
          <a:extLst>
            <a:ext uri="{FF2B5EF4-FFF2-40B4-BE49-F238E27FC236}">
              <a16:creationId xmlns:a16="http://schemas.microsoft.com/office/drawing/2014/main" id="{00000000-0008-0000-0300-00000001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7" name="給与水準   （国との比較）グラフ枠">
          <a:extLst>
            <a:ext uri="{FF2B5EF4-FFF2-40B4-BE49-F238E27FC236}">
              <a16:creationId xmlns:a16="http://schemas.microsoft.com/office/drawing/2014/main" id="{00000000-0008-0000-0300-00000101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79829</xdr:rowOff>
    </xdr:from>
    <xdr:to>
      <xdr:col>81</xdr:col>
      <xdr:colOff>44450</xdr:colOff>
      <xdr:row>89</xdr:row>
      <xdr:rowOff>104321</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7018000" y="13967279"/>
          <a:ext cx="0" cy="13960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76398</xdr:rowOff>
    </xdr:from>
    <xdr:ext cx="762000" cy="259045"/>
    <xdr:sp macro="" textlink="">
      <xdr:nvSpPr>
        <xdr:cNvPr id="259" name="給与水準   （国との比較）最小値テキスト">
          <a:extLst>
            <a:ext uri="{FF2B5EF4-FFF2-40B4-BE49-F238E27FC236}">
              <a16:creationId xmlns:a16="http://schemas.microsoft.com/office/drawing/2014/main" id="{00000000-0008-0000-0300-000003010000}"/>
            </a:ext>
          </a:extLst>
        </xdr:cNvPr>
        <xdr:cNvSpPr txBox="1"/>
      </xdr:nvSpPr>
      <xdr:spPr>
        <a:xfrm>
          <a:off x="17106900" y="15335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104321</xdr:rowOff>
    </xdr:from>
    <xdr:to>
      <xdr:col>81</xdr:col>
      <xdr:colOff>133350</xdr:colOff>
      <xdr:row>89</xdr:row>
      <xdr:rowOff>104321</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929100" y="15363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166206</xdr:rowOff>
    </xdr:from>
    <xdr:ext cx="762000" cy="259045"/>
    <xdr:sp macro="" textlink="">
      <xdr:nvSpPr>
        <xdr:cNvPr id="261" name="給与水準   （国との比較）最大値テキスト">
          <a:extLst>
            <a:ext uri="{FF2B5EF4-FFF2-40B4-BE49-F238E27FC236}">
              <a16:creationId xmlns:a16="http://schemas.microsoft.com/office/drawing/2014/main" id="{00000000-0008-0000-0300-000005010000}"/>
            </a:ext>
          </a:extLst>
        </xdr:cNvPr>
        <xdr:cNvSpPr txBox="1"/>
      </xdr:nvSpPr>
      <xdr:spPr>
        <a:xfrm>
          <a:off x="17106900" y="13710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79829</xdr:rowOff>
    </xdr:from>
    <xdr:to>
      <xdr:col>81</xdr:col>
      <xdr:colOff>133350</xdr:colOff>
      <xdr:row>81</xdr:row>
      <xdr:rowOff>79829</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6929100" y="13967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167821</xdr:rowOff>
    </xdr:from>
    <xdr:to>
      <xdr:col>81</xdr:col>
      <xdr:colOff>44450</xdr:colOff>
      <xdr:row>83</xdr:row>
      <xdr:rowOff>167821</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6179800" y="1439817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73677</xdr:rowOff>
    </xdr:from>
    <xdr:ext cx="762000" cy="259045"/>
    <xdr:sp macro="" textlink="">
      <xdr:nvSpPr>
        <xdr:cNvPr id="264" name="給与水準   （国との比較）平均値テキスト">
          <a:extLst>
            <a:ext uri="{FF2B5EF4-FFF2-40B4-BE49-F238E27FC236}">
              <a16:creationId xmlns:a16="http://schemas.microsoft.com/office/drawing/2014/main" id="{00000000-0008-0000-0300-000008010000}"/>
            </a:ext>
          </a:extLst>
        </xdr:cNvPr>
        <xdr:cNvSpPr txBox="1"/>
      </xdr:nvSpPr>
      <xdr:spPr>
        <a:xfrm>
          <a:off x="17106900" y="1464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101600</xdr:rowOff>
    </xdr:from>
    <xdr:to>
      <xdr:col>81</xdr:col>
      <xdr:colOff>95250</xdr:colOff>
      <xdr:row>86</xdr:row>
      <xdr:rowOff>31750</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69672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167821</xdr:rowOff>
    </xdr:from>
    <xdr:to>
      <xdr:col>77</xdr:col>
      <xdr:colOff>44450</xdr:colOff>
      <xdr:row>83</xdr:row>
      <xdr:rowOff>167821</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a:off x="15290800" y="143981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101600</xdr:rowOff>
    </xdr:from>
    <xdr:to>
      <xdr:col>77</xdr:col>
      <xdr:colOff>95250</xdr:colOff>
      <xdr:row>86</xdr:row>
      <xdr:rowOff>31750</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6129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16527</xdr:rowOff>
    </xdr:from>
    <xdr:ext cx="7366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5798800" y="1476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116114</xdr:rowOff>
    </xdr:from>
    <xdr:to>
      <xdr:col>72</xdr:col>
      <xdr:colOff>203200</xdr:colOff>
      <xdr:row>83</xdr:row>
      <xdr:rowOff>167821</xdr:rowOff>
    </xdr:to>
    <xdr:cxnSp macro="">
      <xdr:nvCxnSpPr>
        <xdr:cNvPr id="269" name="直線コネクタ 268">
          <a:extLst>
            <a:ext uri="{FF2B5EF4-FFF2-40B4-BE49-F238E27FC236}">
              <a16:creationId xmlns:a16="http://schemas.microsoft.com/office/drawing/2014/main" id="{00000000-0008-0000-0300-00000D010000}"/>
            </a:ext>
          </a:extLst>
        </xdr:cNvPr>
        <xdr:cNvCxnSpPr/>
      </xdr:nvCxnSpPr>
      <xdr:spPr>
        <a:xfrm>
          <a:off x="14401800" y="14346464"/>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136071</xdr:rowOff>
    </xdr:from>
    <xdr:to>
      <xdr:col>73</xdr:col>
      <xdr:colOff>44450</xdr:colOff>
      <xdr:row>86</xdr:row>
      <xdr:rowOff>66221</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5240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50998</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909800" y="14795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116114</xdr:rowOff>
    </xdr:from>
    <xdr:to>
      <xdr:col>68</xdr:col>
      <xdr:colOff>152400</xdr:colOff>
      <xdr:row>83</xdr:row>
      <xdr:rowOff>133350</xdr:rowOff>
    </xdr:to>
    <xdr:cxnSp macro="">
      <xdr:nvCxnSpPr>
        <xdr:cNvPr id="272" name="直線コネクタ 271">
          <a:extLst>
            <a:ext uri="{FF2B5EF4-FFF2-40B4-BE49-F238E27FC236}">
              <a16:creationId xmlns:a16="http://schemas.microsoft.com/office/drawing/2014/main" id="{00000000-0008-0000-0300-000010010000}"/>
            </a:ext>
          </a:extLst>
        </xdr:cNvPr>
        <xdr:cNvCxnSpPr/>
      </xdr:nvCxnSpPr>
      <xdr:spPr>
        <a:xfrm flipV="1">
          <a:off x="13512800" y="14346464"/>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153307</xdr:rowOff>
    </xdr:from>
    <xdr:to>
      <xdr:col>68</xdr:col>
      <xdr:colOff>203200</xdr:colOff>
      <xdr:row>86</xdr:row>
      <xdr:rowOff>83457</xdr:rowOff>
    </xdr:to>
    <xdr:sp macro="" textlink="">
      <xdr:nvSpPr>
        <xdr:cNvPr id="273" name="フローチャート: 判断 272">
          <a:extLst>
            <a:ext uri="{FF2B5EF4-FFF2-40B4-BE49-F238E27FC236}">
              <a16:creationId xmlns:a16="http://schemas.microsoft.com/office/drawing/2014/main" id="{00000000-0008-0000-0300-000011010000}"/>
            </a:ext>
          </a:extLst>
        </xdr:cNvPr>
        <xdr:cNvSpPr/>
      </xdr:nvSpPr>
      <xdr:spPr>
        <a:xfrm>
          <a:off x="14351000" y="1472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68234</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020800" y="1481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16329</xdr:rowOff>
    </xdr:from>
    <xdr:to>
      <xdr:col>64</xdr:col>
      <xdr:colOff>152400</xdr:colOff>
      <xdr:row>86</xdr:row>
      <xdr:rowOff>117929</xdr:rowOff>
    </xdr:to>
    <xdr:sp macro="" textlink="">
      <xdr:nvSpPr>
        <xdr:cNvPr id="275" name="フローチャート: 判断 274">
          <a:extLst>
            <a:ext uri="{FF2B5EF4-FFF2-40B4-BE49-F238E27FC236}">
              <a16:creationId xmlns:a16="http://schemas.microsoft.com/office/drawing/2014/main" id="{00000000-0008-0000-0300-000013010000}"/>
            </a:ext>
          </a:extLst>
        </xdr:cNvPr>
        <xdr:cNvSpPr/>
      </xdr:nvSpPr>
      <xdr:spPr>
        <a:xfrm>
          <a:off x="13462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102706</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131800" y="1484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117021</xdr:rowOff>
    </xdr:from>
    <xdr:to>
      <xdr:col>81</xdr:col>
      <xdr:colOff>95250</xdr:colOff>
      <xdr:row>84</xdr:row>
      <xdr:rowOff>47171</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6967200" y="14347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133548</xdr:rowOff>
    </xdr:from>
    <xdr:ext cx="762000" cy="259045"/>
    <xdr:sp macro="" textlink="">
      <xdr:nvSpPr>
        <xdr:cNvPr id="283" name="給与水準   （国との比較）該当値テキスト">
          <a:extLst>
            <a:ext uri="{FF2B5EF4-FFF2-40B4-BE49-F238E27FC236}">
              <a16:creationId xmlns:a16="http://schemas.microsoft.com/office/drawing/2014/main" id="{00000000-0008-0000-0300-00001B010000}"/>
            </a:ext>
          </a:extLst>
        </xdr:cNvPr>
        <xdr:cNvSpPr txBox="1"/>
      </xdr:nvSpPr>
      <xdr:spPr>
        <a:xfrm>
          <a:off x="17106900" y="14192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117021</xdr:rowOff>
    </xdr:from>
    <xdr:to>
      <xdr:col>77</xdr:col>
      <xdr:colOff>95250</xdr:colOff>
      <xdr:row>84</xdr:row>
      <xdr:rowOff>47171</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6129000" y="14347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57348</xdr:rowOff>
    </xdr:from>
    <xdr:ext cx="7366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5798800" y="141162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117021</xdr:rowOff>
    </xdr:from>
    <xdr:to>
      <xdr:col>73</xdr:col>
      <xdr:colOff>44450</xdr:colOff>
      <xdr:row>84</xdr:row>
      <xdr:rowOff>47171</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5240000" y="14347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57348</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4909800" y="14116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65314</xdr:rowOff>
    </xdr:from>
    <xdr:to>
      <xdr:col>68</xdr:col>
      <xdr:colOff>203200</xdr:colOff>
      <xdr:row>83</xdr:row>
      <xdr:rowOff>166914</xdr:rowOff>
    </xdr:to>
    <xdr:sp macro="" textlink="">
      <xdr:nvSpPr>
        <xdr:cNvPr id="288" name="楕円 287">
          <a:extLst>
            <a:ext uri="{FF2B5EF4-FFF2-40B4-BE49-F238E27FC236}">
              <a16:creationId xmlns:a16="http://schemas.microsoft.com/office/drawing/2014/main" id="{00000000-0008-0000-0300-000020010000}"/>
            </a:ext>
          </a:extLst>
        </xdr:cNvPr>
        <xdr:cNvSpPr/>
      </xdr:nvSpPr>
      <xdr:spPr>
        <a:xfrm>
          <a:off x="14351000" y="14295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5641</xdr:rowOff>
    </xdr:from>
    <xdr:ext cx="762000" cy="259045"/>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4020800" y="14064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82550</xdr:rowOff>
    </xdr:from>
    <xdr:to>
      <xdr:col>64</xdr:col>
      <xdr:colOff>152400</xdr:colOff>
      <xdr:row>84</xdr:row>
      <xdr:rowOff>12700</xdr:rowOff>
    </xdr:to>
    <xdr:sp macro="" textlink="">
      <xdr:nvSpPr>
        <xdr:cNvPr id="290" name="楕円 289">
          <a:extLst>
            <a:ext uri="{FF2B5EF4-FFF2-40B4-BE49-F238E27FC236}">
              <a16:creationId xmlns:a16="http://schemas.microsoft.com/office/drawing/2014/main" id="{00000000-0008-0000-0300-000022010000}"/>
            </a:ext>
          </a:extLst>
        </xdr:cNvPr>
        <xdr:cNvSpPr/>
      </xdr:nvSpPr>
      <xdr:spPr>
        <a:xfrm>
          <a:off x="134620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22877</xdr:rowOff>
    </xdr:from>
    <xdr:ext cx="762000" cy="259045"/>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31318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2" name="正方形/長方形 301">
          <a:extLst>
            <a:ext uri="{FF2B5EF4-FFF2-40B4-BE49-F238E27FC236}">
              <a16:creationId xmlns:a16="http://schemas.microsoft.com/office/drawing/2014/main" id="{00000000-0008-0000-0300-00002E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3" name="正方形/長方形 302">
          <a:extLst>
            <a:ext uri="{FF2B5EF4-FFF2-40B4-BE49-F238E27FC236}">
              <a16:creationId xmlns:a16="http://schemas.microsoft.com/office/drawing/2014/main" id="{00000000-0008-0000-0300-00002F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ja-JP" sz="1000">
              <a:solidFill>
                <a:schemeClr val="dk1"/>
              </a:solidFill>
              <a:effectLst/>
              <a:latin typeface="+mn-lt"/>
              <a:ea typeface="+mn-ea"/>
              <a:cs typeface="+mn-cs"/>
            </a:rPr>
            <a:t>平成</a:t>
          </a:r>
          <a:r>
            <a:rPr lang="en-US" altLang="ja-JP" sz="1000">
              <a:solidFill>
                <a:schemeClr val="dk1"/>
              </a:solidFill>
              <a:effectLst/>
              <a:latin typeface="+mn-lt"/>
              <a:ea typeface="+mn-ea"/>
              <a:cs typeface="+mn-cs"/>
            </a:rPr>
            <a:t>26</a:t>
          </a:r>
          <a:r>
            <a:rPr lang="ja-JP" altLang="ja-JP" sz="1000">
              <a:solidFill>
                <a:schemeClr val="dk1"/>
              </a:solidFill>
              <a:effectLst/>
              <a:latin typeface="+mn-lt"/>
              <a:ea typeface="+mn-ea"/>
              <a:cs typeface="+mn-cs"/>
            </a:rPr>
            <a:t>年度からの</a:t>
          </a:r>
          <a:r>
            <a:rPr lang="en-US" altLang="ja-JP" sz="1000">
              <a:solidFill>
                <a:schemeClr val="dk1"/>
              </a:solidFill>
              <a:effectLst/>
              <a:latin typeface="+mn-lt"/>
              <a:ea typeface="+mn-ea"/>
              <a:cs typeface="+mn-cs"/>
            </a:rPr>
            <a:t>4</a:t>
          </a:r>
          <a:r>
            <a:rPr lang="ja-JP" altLang="ja-JP" sz="1000">
              <a:solidFill>
                <a:schemeClr val="dk1"/>
              </a:solidFill>
              <a:effectLst/>
              <a:latin typeface="+mn-lt"/>
              <a:ea typeface="+mn-ea"/>
              <a:cs typeface="+mn-cs"/>
            </a:rPr>
            <a:t>年間を取組期間とする「中核市なは定員管理方針」では、中核市への移行や沖縄振興特別推進交付金への対応に伴う増員等に対応しつつ、特別会計等を含めた職員定員を</a:t>
          </a:r>
          <a:r>
            <a:rPr lang="en-US" altLang="ja-JP" sz="1000">
              <a:solidFill>
                <a:schemeClr val="dk1"/>
              </a:solidFill>
              <a:effectLst/>
              <a:latin typeface="+mn-lt"/>
              <a:ea typeface="+mn-ea"/>
              <a:cs typeface="+mn-cs"/>
            </a:rPr>
            <a:t>2,300</a:t>
          </a:r>
          <a:r>
            <a:rPr lang="ja-JP" altLang="ja-JP" sz="1000">
              <a:solidFill>
                <a:schemeClr val="dk1"/>
              </a:solidFill>
              <a:effectLst/>
              <a:latin typeface="+mn-lt"/>
              <a:ea typeface="+mn-ea"/>
              <a:cs typeface="+mn-cs"/>
            </a:rPr>
            <a:t>人程度に抑制することを目標に定員管理に取り組んだ。その結果、平成</a:t>
          </a:r>
          <a:r>
            <a:rPr lang="en-US" altLang="ja-JP" sz="1000">
              <a:solidFill>
                <a:schemeClr val="dk1"/>
              </a:solidFill>
              <a:effectLst/>
              <a:latin typeface="+mn-lt"/>
              <a:ea typeface="+mn-ea"/>
              <a:cs typeface="+mn-cs"/>
            </a:rPr>
            <a:t>29</a:t>
          </a:r>
          <a:r>
            <a:rPr lang="ja-JP" altLang="ja-JP" sz="1000">
              <a:solidFill>
                <a:schemeClr val="dk1"/>
              </a:solidFill>
              <a:effectLst/>
              <a:latin typeface="+mn-lt"/>
              <a:ea typeface="+mn-ea"/>
              <a:cs typeface="+mn-cs"/>
            </a:rPr>
            <a:t>年</a:t>
          </a:r>
          <a:r>
            <a:rPr lang="en-US" altLang="ja-JP" sz="1000">
              <a:solidFill>
                <a:schemeClr val="dk1"/>
              </a:solidFill>
              <a:effectLst/>
              <a:latin typeface="+mn-lt"/>
              <a:ea typeface="+mn-ea"/>
              <a:cs typeface="+mn-cs"/>
            </a:rPr>
            <a:t>4</a:t>
          </a:r>
          <a:r>
            <a:rPr lang="ja-JP" altLang="ja-JP" sz="1000">
              <a:solidFill>
                <a:schemeClr val="dk1"/>
              </a:solidFill>
              <a:effectLst/>
              <a:latin typeface="+mn-lt"/>
              <a:ea typeface="+mn-ea"/>
              <a:cs typeface="+mn-cs"/>
            </a:rPr>
            <a:t>月</a:t>
          </a:r>
          <a:r>
            <a:rPr lang="en-US" altLang="ja-JP" sz="1000">
              <a:solidFill>
                <a:schemeClr val="dk1"/>
              </a:solidFill>
              <a:effectLst/>
              <a:latin typeface="+mn-lt"/>
              <a:ea typeface="+mn-ea"/>
              <a:cs typeface="+mn-cs"/>
            </a:rPr>
            <a:t>1</a:t>
          </a:r>
          <a:r>
            <a:rPr lang="ja-JP" altLang="ja-JP" sz="1000">
              <a:solidFill>
                <a:schemeClr val="dk1"/>
              </a:solidFill>
              <a:effectLst/>
              <a:latin typeface="+mn-lt"/>
              <a:ea typeface="+mn-ea"/>
              <a:cs typeface="+mn-cs"/>
            </a:rPr>
            <a:t>日現在の定員は</a:t>
          </a:r>
          <a:r>
            <a:rPr lang="en-US" altLang="ja-JP" sz="1000">
              <a:solidFill>
                <a:schemeClr val="dk1"/>
              </a:solidFill>
              <a:effectLst/>
              <a:latin typeface="+mn-lt"/>
              <a:ea typeface="+mn-ea"/>
              <a:cs typeface="+mn-cs"/>
            </a:rPr>
            <a:t>2,333</a:t>
          </a:r>
          <a:r>
            <a:rPr lang="ja-JP" altLang="ja-JP" sz="1000">
              <a:solidFill>
                <a:schemeClr val="dk1"/>
              </a:solidFill>
              <a:effectLst/>
              <a:latin typeface="+mn-lt"/>
              <a:ea typeface="+mn-ea"/>
              <a:cs typeface="+mn-cs"/>
            </a:rPr>
            <a:t>人となり、一定の効果を上げられたと考えている。</a:t>
          </a:r>
          <a:endParaRPr lang="ja-JP" altLang="ja-JP" sz="1000">
            <a:effectLst/>
          </a:endParaRPr>
        </a:p>
        <a:p>
          <a:r>
            <a:rPr lang="ja-JP" altLang="ja-JP" sz="1000">
              <a:solidFill>
                <a:schemeClr val="dk1"/>
              </a:solidFill>
              <a:effectLst/>
              <a:latin typeface="+mn-lt"/>
              <a:ea typeface="+mn-ea"/>
              <a:cs typeface="+mn-cs"/>
            </a:rPr>
            <a:t>　平成</a:t>
          </a:r>
          <a:r>
            <a:rPr lang="en-US" altLang="ja-JP" sz="1000">
              <a:solidFill>
                <a:schemeClr val="dk1"/>
              </a:solidFill>
              <a:effectLst/>
              <a:latin typeface="+mn-lt"/>
              <a:ea typeface="+mn-ea"/>
              <a:cs typeface="+mn-cs"/>
            </a:rPr>
            <a:t>29</a:t>
          </a:r>
          <a:r>
            <a:rPr lang="ja-JP" altLang="ja-JP" sz="1000">
              <a:solidFill>
                <a:schemeClr val="dk1"/>
              </a:solidFill>
              <a:effectLst/>
              <a:latin typeface="+mn-lt"/>
              <a:ea typeface="+mn-ea"/>
              <a:cs typeface="+mn-cs"/>
            </a:rPr>
            <a:t>年</a:t>
          </a:r>
          <a:r>
            <a:rPr lang="en-US" altLang="ja-JP" sz="1000">
              <a:solidFill>
                <a:schemeClr val="dk1"/>
              </a:solidFill>
              <a:effectLst/>
              <a:latin typeface="+mn-lt"/>
              <a:ea typeface="+mn-ea"/>
              <a:cs typeface="+mn-cs"/>
            </a:rPr>
            <a:t>5</a:t>
          </a:r>
          <a:r>
            <a:rPr lang="ja-JP" altLang="ja-JP" sz="1000">
              <a:solidFill>
                <a:schemeClr val="dk1"/>
              </a:solidFill>
              <a:effectLst/>
              <a:latin typeface="+mn-lt"/>
              <a:ea typeface="+mn-ea"/>
              <a:cs typeface="+mn-cs"/>
            </a:rPr>
            <a:t>月に策定した「定員管理方針」では、市の現状や課題などを踏まえ、市民サービスの維持・向上に努めるとともに、職員の心身の健康やワーク・ライフ・バランスに配慮しつつ、効果的な行政運営を進められるよう、令和</a:t>
          </a:r>
          <a:r>
            <a:rPr lang="en-US" altLang="ja-JP" sz="1000">
              <a:solidFill>
                <a:schemeClr val="dk1"/>
              </a:solidFill>
              <a:effectLst/>
              <a:latin typeface="+mn-lt"/>
              <a:ea typeface="+mn-ea"/>
              <a:cs typeface="+mn-cs"/>
            </a:rPr>
            <a:t>6</a:t>
          </a:r>
          <a:r>
            <a:rPr lang="ja-JP" altLang="ja-JP" sz="1000">
              <a:solidFill>
                <a:schemeClr val="dk1"/>
              </a:solidFill>
              <a:effectLst/>
              <a:latin typeface="+mn-lt"/>
              <a:ea typeface="+mn-ea"/>
              <a:cs typeface="+mn-cs"/>
            </a:rPr>
            <a:t>年</a:t>
          </a:r>
          <a:r>
            <a:rPr lang="en-US" altLang="ja-JP" sz="1000">
              <a:solidFill>
                <a:schemeClr val="dk1"/>
              </a:solidFill>
              <a:effectLst/>
              <a:latin typeface="+mn-lt"/>
              <a:ea typeface="+mn-ea"/>
              <a:cs typeface="+mn-cs"/>
            </a:rPr>
            <a:t>4</a:t>
          </a:r>
          <a:r>
            <a:rPr lang="ja-JP" altLang="ja-JP" sz="1000">
              <a:solidFill>
                <a:schemeClr val="dk1"/>
              </a:solidFill>
              <a:effectLst/>
              <a:latin typeface="+mn-lt"/>
              <a:ea typeface="+mn-ea"/>
              <a:cs typeface="+mn-cs"/>
            </a:rPr>
            <a:t>月</a:t>
          </a:r>
          <a:r>
            <a:rPr lang="en-US" altLang="ja-JP" sz="1000">
              <a:solidFill>
                <a:schemeClr val="dk1"/>
              </a:solidFill>
              <a:effectLst/>
              <a:latin typeface="+mn-lt"/>
              <a:ea typeface="+mn-ea"/>
              <a:cs typeface="+mn-cs"/>
            </a:rPr>
            <a:t>1</a:t>
          </a:r>
          <a:r>
            <a:rPr lang="ja-JP" altLang="ja-JP" sz="1000">
              <a:solidFill>
                <a:schemeClr val="dk1"/>
              </a:solidFill>
              <a:effectLst/>
              <a:latin typeface="+mn-lt"/>
              <a:ea typeface="+mn-ea"/>
              <a:cs typeface="+mn-cs"/>
            </a:rPr>
            <a:t>日における定員を</a:t>
          </a:r>
          <a:r>
            <a:rPr lang="en-US" altLang="ja-JP" sz="1000">
              <a:solidFill>
                <a:schemeClr val="dk1"/>
              </a:solidFill>
              <a:effectLst/>
              <a:latin typeface="+mn-lt"/>
              <a:ea typeface="+mn-ea"/>
              <a:cs typeface="+mn-cs"/>
            </a:rPr>
            <a:t>2,400</a:t>
          </a:r>
          <a:r>
            <a:rPr lang="ja-JP" altLang="ja-JP" sz="1000">
              <a:solidFill>
                <a:schemeClr val="dk1"/>
              </a:solidFill>
              <a:effectLst/>
              <a:latin typeface="+mn-lt"/>
              <a:ea typeface="+mn-ea"/>
              <a:cs typeface="+mn-cs"/>
            </a:rPr>
            <a:t>人程度へ増員することを基本方針とし取り組んでいるところである。</a:t>
          </a:r>
          <a:endParaRPr lang="ja-JP" altLang="ja-JP" sz="1000">
            <a:effectLst/>
          </a:endParaRPr>
        </a:p>
      </xdr:txBody>
    </xdr:sp>
    <xdr:clientData/>
  </xdr:twoCellAnchor>
  <xdr:oneCellAnchor>
    <xdr:from>
      <xdr:col>61</xdr:col>
      <xdr:colOff>6350</xdr:colOff>
      <xdr:row>54</xdr:row>
      <xdr:rowOff>139700</xdr:rowOff>
    </xdr:from>
    <xdr:ext cx="349839" cy="225703"/>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a:extLst>
            <a:ext uri="{FF2B5EF4-FFF2-40B4-BE49-F238E27FC236}">
              <a16:creationId xmlns:a16="http://schemas.microsoft.com/office/drawing/2014/main" id="{00000000-0008-0000-0300-00003F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a:extLst>
            <a:ext uri="{FF2B5EF4-FFF2-40B4-BE49-F238E27FC236}">
              <a16:creationId xmlns:a16="http://schemas.microsoft.com/office/drawing/2014/main" id="{00000000-0008-0000-0300-000040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133562</xdr:rowOff>
    </xdr:from>
    <xdr:to>
      <xdr:col>81</xdr:col>
      <xdr:colOff>44450</xdr:colOff>
      <xdr:row>66</xdr:row>
      <xdr:rowOff>142875</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flipV="1">
          <a:off x="17018000" y="9906212"/>
          <a:ext cx="0" cy="15523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114952</xdr:rowOff>
    </xdr:from>
    <xdr:ext cx="762000" cy="259045"/>
    <xdr:sp macro="" textlink="">
      <xdr:nvSpPr>
        <xdr:cNvPr id="322" name="定員管理の状況最小値テキスト">
          <a:extLst>
            <a:ext uri="{FF2B5EF4-FFF2-40B4-BE49-F238E27FC236}">
              <a16:creationId xmlns:a16="http://schemas.microsoft.com/office/drawing/2014/main" id="{00000000-0008-0000-0300-000042010000}"/>
            </a:ext>
          </a:extLst>
        </xdr:cNvPr>
        <xdr:cNvSpPr txBox="1"/>
      </xdr:nvSpPr>
      <xdr:spPr>
        <a:xfrm>
          <a:off x="17106900" y="11430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142875</xdr:rowOff>
    </xdr:from>
    <xdr:to>
      <xdr:col>81</xdr:col>
      <xdr:colOff>133350</xdr:colOff>
      <xdr:row>66</xdr:row>
      <xdr:rowOff>142875</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11458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48489</xdr:rowOff>
    </xdr:from>
    <xdr:ext cx="762000" cy="259045"/>
    <xdr:sp macro="" textlink="">
      <xdr:nvSpPr>
        <xdr:cNvPr id="324" name="定員管理の状況最大値テキスト">
          <a:extLst>
            <a:ext uri="{FF2B5EF4-FFF2-40B4-BE49-F238E27FC236}">
              <a16:creationId xmlns:a16="http://schemas.microsoft.com/office/drawing/2014/main" id="{00000000-0008-0000-0300-000044010000}"/>
            </a:ext>
          </a:extLst>
        </xdr:cNvPr>
        <xdr:cNvSpPr txBox="1"/>
      </xdr:nvSpPr>
      <xdr:spPr>
        <a:xfrm>
          <a:off x="17106900" y="9649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133562</xdr:rowOff>
    </xdr:from>
    <xdr:to>
      <xdr:col>81</xdr:col>
      <xdr:colOff>133350</xdr:colOff>
      <xdr:row>57</xdr:row>
      <xdr:rowOff>133562</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6929100" y="9906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8255</xdr:rowOff>
    </xdr:from>
    <xdr:to>
      <xdr:col>81</xdr:col>
      <xdr:colOff>44450</xdr:colOff>
      <xdr:row>62</xdr:row>
      <xdr:rowOff>24342</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6179800" y="10638155"/>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64998</xdr:rowOff>
    </xdr:from>
    <xdr:ext cx="762000" cy="259045"/>
    <xdr:sp macro="" textlink="">
      <xdr:nvSpPr>
        <xdr:cNvPr id="327" name="定員管理の状況平均値テキスト">
          <a:extLst>
            <a:ext uri="{FF2B5EF4-FFF2-40B4-BE49-F238E27FC236}">
              <a16:creationId xmlns:a16="http://schemas.microsoft.com/office/drawing/2014/main" id="{00000000-0008-0000-0300-000047010000}"/>
            </a:ext>
          </a:extLst>
        </xdr:cNvPr>
        <xdr:cNvSpPr txBox="1"/>
      </xdr:nvSpPr>
      <xdr:spPr>
        <a:xfrm>
          <a:off x="17106900" y="103519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48471</xdr:rowOff>
    </xdr:from>
    <xdr:to>
      <xdr:col>81</xdr:col>
      <xdr:colOff>95250</xdr:colOff>
      <xdr:row>61</xdr:row>
      <xdr:rowOff>150071</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967200" y="1050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163619</xdr:rowOff>
    </xdr:from>
    <xdr:to>
      <xdr:col>77</xdr:col>
      <xdr:colOff>44450</xdr:colOff>
      <xdr:row>62</xdr:row>
      <xdr:rowOff>8255</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5290800" y="10622069"/>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32385</xdr:rowOff>
    </xdr:from>
    <xdr:to>
      <xdr:col>77</xdr:col>
      <xdr:colOff>95250</xdr:colOff>
      <xdr:row>61</xdr:row>
      <xdr:rowOff>133985</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6129000" y="10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144162</xdr:rowOff>
    </xdr:from>
    <xdr:ext cx="7366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798800" y="102597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107315</xdr:rowOff>
    </xdr:from>
    <xdr:to>
      <xdr:col>72</xdr:col>
      <xdr:colOff>203200</xdr:colOff>
      <xdr:row>61</xdr:row>
      <xdr:rowOff>163619</xdr:rowOff>
    </xdr:to>
    <xdr:cxnSp macro="">
      <xdr:nvCxnSpPr>
        <xdr:cNvPr id="332" name="直線コネクタ 331">
          <a:extLst>
            <a:ext uri="{FF2B5EF4-FFF2-40B4-BE49-F238E27FC236}">
              <a16:creationId xmlns:a16="http://schemas.microsoft.com/office/drawing/2014/main" id="{00000000-0008-0000-0300-00004C010000}"/>
            </a:ext>
          </a:extLst>
        </xdr:cNvPr>
        <xdr:cNvCxnSpPr/>
      </xdr:nvCxnSpPr>
      <xdr:spPr>
        <a:xfrm>
          <a:off x="14401800" y="10565765"/>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12277</xdr:rowOff>
    </xdr:from>
    <xdr:to>
      <xdr:col>73</xdr:col>
      <xdr:colOff>44450</xdr:colOff>
      <xdr:row>61</xdr:row>
      <xdr:rowOff>113877</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5240000" y="1047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124054</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909800" y="10239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95250</xdr:rowOff>
    </xdr:from>
    <xdr:to>
      <xdr:col>68</xdr:col>
      <xdr:colOff>152400</xdr:colOff>
      <xdr:row>61</xdr:row>
      <xdr:rowOff>107315</xdr:rowOff>
    </xdr:to>
    <xdr:cxnSp macro="">
      <xdr:nvCxnSpPr>
        <xdr:cNvPr id="335" name="直線コネクタ 334">
          <a:extLst>
            <a:ext uri="{FF2B5EF4-FFF2-40B4-BE49-F238E27FC236}">
              <a16:creationId xmlns:a16="http://schemas.microsoft.com/office/drawing/2014/main" id="{00000000-0008-0000-0300-00004F010000}"/>
            </a:ext>
          </a:extLst>
        </xdr:cNvPr>
        <xdr:cNvCxnSpPr/>
      </xdr:nvCxnSpPr>
      <xdr:spPr>
        <a:xfrm>
          <a:off x="13512800" y="10553700"/>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155575</xdr:rowOff>
    </xdr:from>
    <xdr:to>
      <xdr:col>68</xdr:col>
      <xdr:colOff>203200</xdr:colOff>
      <xdr:row>61</xdr:row>
      <xdr:rowOff>85725</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4351000" y="1044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95902</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020800" y="1021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139488</xdr:rowOff>
    </xdr:from>
    <xdr:to>
      <xdr:col>64</xdr:col>
      <xdr:colOff>152400</xdr:colOff>
      <xdr:row>61</xdr:row>
      <xdr:rowOff>69638</xdr:rowOff>
    </xdr:to>
    <xdr:sp macro="" textlink="">
      <xdr:nvSpPr>
        <xdr:cNvPr id="338" name="フローチャート: 判断 337">
          <a:extLst>
            <a:ext uri="{FF2B5EF4-FFF2-40B4-BE49-F238E27FC236}">
              <a16:creationId xmlns:a16="http://schemas.microsoft.com/office/drawing/2014/main" id="{00000000-0008-0000-0300-000052010000}"/>
            </a:ext>
          </a:extLst>
        </xdr:cNvPr>
        <xdr:cNvSpPr/>
      </xdr:nvSpPr>
      <xdr:spPr>
        <a:xfrm>
          <a:off x="13462000" y="1042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79815</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131800" y="10195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144992</xdr:rowOff>
    </xdr:from>
    <xdr:to>
      <xdr:col>81</xdr:col>
      <xdr:colOff>95250</xdr:colOff>
      <xdr:row>62</xdr:row>
      <xdr:rowOff>75142</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967200" y="1060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117069</xdr:rowOff>
    </xdr:from>
    <xdr:ext cx="762000" cy="259045"/>
    <xdr:sp macro="" textlink="">
      <xdr:nvSpPr>
        <xdr:cNvPr id="346" name="定員管理の状況該当値テキスト">
          <a:extLst>
            <a:ext uri="{FF2B5EF4-FFF2-40B4-BE49-F238E27FC236}">
              <a16:creationId xmlns:a16="http://schemas.microsoft.com/office/drawing/2014/main" id="{00000000-0008-0000-0300-00005A010000}"/>
            </a:ext>
          </a:extLst>
        </xdr:cNvPr>
        <xdr:cNvSpPr txBox="1"/>
      </xdr:nvSpPr>
      <xdr:spPr>
        <a:xfrm>
          <a:off x="17106900" y="10575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128905</xdr:rowOff>
    </xdr:from>
    <xdr:to>
      <xdr:col>77</xdr:col>
      <xdr:colOff>95250</xdr:colOff>
      <xdr:row>62</xdr:row>
      <xdr:rowOff>59055</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6129000" y="10587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43832</xdr:rowOff>
    </xdr:from>
    <xdr:ext cx="7366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5798800" y="106737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112819</xdr:rowOff>
    </xdr:from>
    <xdr:to>
      <xdr:col>73</xdr:col>
      <xdr:colOff>44450</xdr:colOff>
      <xdr:row>62</xdr:row>
      <xdr:rowOff>42969</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5240000" y="10571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27746</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909800" y="10657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56515</xdr:rowOff>
    </xdr:from>
    <xdr:to>
      <xdr:col>68</xdr:col>
      <xdr:colOff>203200</xdr:colOff>
      <xdr:row>61</xdr:row>
      <xdr:rowOff>158115</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4351000" y="10514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142892</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4020800" y="10601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44450</xdr:rowOff>
    </xdr:from>
    <xdr:to>
      <xdr:col>64</xdr:col>
      <xdr:colOff>152400</xdr:colOff>
      <xdr:row>61</xdr:row>
      <xdr:rowOff>146050</xdr:rowOff>
    </xdr:to>
    <xdr:sp macro="" textlink="">
      <xdr:nvSpPr>
        <xdr:cNvPr id="353" name="楕円 352">
          <a:extLst>
            <a:ext uri="{FF2B5EF4-FFF2-40B4-BE49-F238E27FC236}">
              <a16:creationId xmlns:a16="http://schemas.microsoft.com/office/drawing/2014/main" id="{00000000-0008-0000-0300-000061010000}"/>
            </a:ext>
          </a:extLst>
        </xdr:cNvPr>
        <xdr:cNvSpPr/>
      </xdr:nvSpPr>
      <xdr:spPr>
        <a:xfrm>
          <a:off x="134620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130827</xdr:rowOff>
    </xdr:from>
    <xdr:ext cx="762000" cy="259045"/>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131800" y="1058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a:extLst>
            <a:ext uri="{FF2B5EF4-FFF2-40B4-BE49-F238E27FC236}">
              <a16:creationId xmlns:a16="http://schemas.microsoft.com/office/drawing/2014/main" id="{00000000-0008-0000-0300-00006D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a:extLst>
            <a:ext uri="{FF2B5EF4-FFF2-40B4-BE49-F238E27FC236}">
              <a16:creationId xmlns:a16="http://schemas.microsoft.com/office/drawing/2014/main" id="{00000000-0008-0000-0300-00006E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分母である標準財政規模が地方消費税交付金の増等で令和３年度は令和２年度と比較し</a:t>
          </a:r>
          <a:r>
            <a:rPr kumimoji="1" lang="en-US" altLang="ja-JP" sz="1100">
              <a:solidFill>
                <a:schemeClr val="dk1"/>
              </a:solidFill>
              <a:effectLst/>
              <a:latin typeface="+mn-lt"/>
              <a:ea typeface="+mn-ea"/>
              <a:cs typeface="+mn-cs"/>
            </a:rPr>
            <a:t>2,540,067</a:t>
          </a:r>
          <a:r>
            <a:rPr kumimoji="1" lang="ja-JP" altLang="ja-JP" sz="1100">
              <a:solidFill>
                <a:schemeClr val="dk1"/>
              </a:solidFill>
              <a:effectLst/>
              <a:latin typeface="+mn-lt"/>
              <a:ea typeface="+mn-ea"/>
              <a:cs typeface="+mn-cs"/>
            </a:rPr>
            <a:t>千円増加したことなどにより、単年度の実質公債費比率は前年度より</a:t>
          </a:r>
          <a:r>
            <a:rPr kumimoji="1" lang="en-US" altLang="ja-JP" sz="1100">
              <a:solidFill>
                <a:schemeClr val="dk1"/>
              </a:solidFill>
              <a:effectLst/>
              <a:latin typeface="+mn-lt"/>
              <a:ea typeface="+mn-ea"/>
              <a:cs typeface="+mn-cs"/>
            </a:rPr>
            <a:t>1.01</a:t>
          </a:r>
          <a:r>
            <a:rPr kumimoji="1" lang="ja-JP" altLang="ja-JP" sz="1100">
              <a:solidFill>
                <a:schemeClr val="dk1"/>
              </a:solidFill>
              <a:effectLst/>
              <a:latin typeface="+mn-lt"/>
              <a:ea typeface="+mn-ea"/>
              <a:cs typeface="+mn-cs"/>
            </a:rPr>
            <a:t>ポイント改善し、</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カ年平均では</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ポイント改善した。</a:t>
          </a:r>
          <a:endParaRPr lang="ja-JP" altLang="ja-JP" sz="1400">
            <a:effectLst/>
          </a:endParaRPr>
        </a:p>
        <a:p>
          <a:r>
            <a:rPr kumimoji="1" lang="ja-JP" altLang="ja-JP" sz="1100">
              <a:solidFill>
                <a:schemeClr val="dk1"/>
              </a:solidFill>
              <a:effectLst/>
              <a:latin typeface="+mn-lt"/>
              <a:ea typeface="+mn-ea"/>
              <a:cs typeface="+mn-cs"/>
            </a:rPr>
            <a:t> 　今後も起債事業の精選などにより、引き続き水準を抑える。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46</xdr:row>
      <xdr:rowOff>3175</xdr:rowOff>
    </xdr:from>
    <xdr:to>
      <xdr:col>85</xdr:col>
      <xdr:colOff>95250</xdr:colOff>
      <xdr:row>46</xdr:row>
      <xdr:rowOff>3175</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45</xdr:row>
      <xdr:rowOff>32402</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44450</xdr:rowOff>
    </xdr:from>
    <xdr:to>
      <xdr:col>85</xdr:col>
      <xdr:colOff>95250</xdr:colOff>
      <xdr:row>44</xdr:row>
      <xdr:rowOff>44450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43</xdr:row>
      <xdr:rowOff>73677</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85725</xdr:rowOff>
    </xdr:from>
    <xdr:to>
      <xdr:col>85</xdr:col>
      <xdr:colOff>95250</xdr:colOff>
      <xdr:row>42</xdr:row>
      <xdr:rowOff>85725</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114952</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168275</xdr:rowOff>
    </xdr:from>
    <xdr:to>
      <xdr:col>85</xdr:col>
      <xdr:colOff>95250</xdr:colOff>
      <xdr:row>38</xdr:row>
      <xdr:rowOff>168275</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2827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26052</xdr:rowOff>
    </xdr:from>
    <xdr:ext cx="762000" cy="259045"/>
    <xdr:sp macro="" textlink="">
      <xdr:nvSpPr>
        <xdr:cNvPr id="380" name="テキスト ボックス 379">
          <a:extLst>
            <a:ext uri="{FF2B5EF4-FFF2-40B4-BE49-F238E27FC236}">
              <a16:creationId xmlns:a16="http://schemas.microsoft.com/office/drawing/2014/main" id="{00000000-0008-0000-0300-00007C010000}"/>
            </a:ext>
          </a:extLst>
        </xdr:cNvPr>
        <xdr:cNvSpPr txBox="1"/>
      </xdr:nvSpPr>
      <xdr:spPr>
        <a:xfrm>
          <a:off x="1206500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38100</xdr:rowOff>
    </xdr:from>
    <xdr:to>
      <xdr:col>85</xdr:col>
      <xdr:colOff>95250</xdr:colOff>
      <xdr:row>37</xdr:row>
      <xdr:rowOff>38100</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67327</xdr:rowOff>
    </xdr:from>
    <xdr:ext cx="762000" cy="259045"/>
    <xdr:sp macro="" textlink="">
      <xdr:nvSpPr>
        <xdr:cNvPr id="382" name="テキスト ボックス 381">
          <a:extLst>
            <a:ext uri="{FF2B5EF4-FFF2-40B4-BE49-F238E27FC236}">
              <a16:creationId xmlns:a16="http://schemas.microsoft.com/office/drawing/2014/main" id="{00000000-0008-0000-0300-00007E010000}"/>
            </a:ext>
          </a:extLst>
        </xdr:cNvPr>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79375</xdr:rowOff>
    </xdr:from>
    <xdr:to>
      <xdr:col>85</xdr:col>
      <xdr:colOff>95250</xdr:colOff>
      <xdr:row>35</xdr:row>
      <xdr:rowOff>79375</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2827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5" name="公債費負担の状況グラフ枠">
          <a:extLst>
            <a:ext uri="{FF2B5EF4-FFF2-40B4-BE49-F238E27FC236}">
              <a16:creationId xmlns:a16="http://schemas.microsoft.com/office/drawing/2014/main" id="{00000000-0008-0000-0300-000081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88900</xdr:rowOff>
    </xdr:from>
    <xdr:to>
      <xdr:col>81</xdr:col>
      <xdr:colOff>44450</xdr:colOff>
      <xdr:row>44</xdr:row>
      <xdr:rowOff>165100</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flipV="1">
          <a:off x="17018000" y="6261100"/>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137177</xdr:rowOff>
    </xdr:from>
    <xdr:ext cx="762000" cy="259045"/>
    <xdr:sp macro="" textlink="">
      <xdr:nvSpPr>
        <xdr:cNvPr id="387" name="公債費負担の状況最小値テキスト">
          <a:extLst>
            <a:ext uri="{FF2B5EF4-FFF2-40B4-BE49-F238E27FC236}">
              <a16:creationId xmlns:a16="http://schemas.microsoft.com/office/drawing/2014/main" id="{00000000-0008-0000-0300-000083010000}"/>
            </a:ext>
          </a:extLst>
        </xdr:cNvPr>
        <xdr:cNvSpPr txBox="1"/>
      </xdr:nvSpPr>
      <xdr:spPr>
        <a:xfrm>
          <a:off x="17106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165100</xdr:rowOff>
    </xdr:from>
    <xdr:to>
      <xdr:col>81</xdr:col>
      <xdr:colOff>133350</xdr:colOff>
      <xdr:row>44</xdr:row>
      <xdr:rowOff>165100</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6929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3827</xdr:rowOff>
    </xdr:from>
    <xdr:ext cx="762000" cy="259045"/>
    <xdr:sp macro="" textlink="">
      <xdr:nvSpPr>
        <xdr:cNvPr id="389" name="公債費負担の状況最大値テキスト">
          <a:extLst>
            <a:ext uri="{FF2B5EF4-FFF2-40B4-BE49-F238E27FC236}">
              <a16:creationId xmlns:a16="http://schemas.microsoft.com/office/drawing/2014/main" id="{00000000-0008-0000-0300-000085010000}"/>
            </a:ext>
          </a:extLst>
        </xdr:cNvPr>
        <xdr:cNvSpPr txBox="1"/>
      </xdr:nvSpPr>
      <xdr:spPr>
        <a:xfrm>
          <a:off x="17106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88900</xdr:rowOff>
    </xdr:from>
    <xdr:to>
      <xdr:col>81</xdr:col>
      <xdr:colOff>133350</xdr:colOff>
      <xdr:row>36</xdr:row>
      <xdr:rowOff>88900</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a:off x="16929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35454</xdr:rowOff>
    </xdr:from>
    <xdr:to>
      <xdr:col>81</xdr:col>
      <xdr:colOff>44450</xdr:colOff>
      <xdr:row>42</xdr:row>
      <xdr:rowOff>135996</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flipV="1">
          <a:off x="16179800" y="7236354"/>
          <a:ext cx="838200" cy="100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12294</xdr:rowOff>
    </xdr:from>
    <xdr:ext cx="762000" cy="259045"/>
    <xdr:sp macro="" textlink="">
      <xdr:nvSpPr>
        <xdr:cNvPr id="392" name="公債費負担の状況平均値テキスト">
          <a:extLst>
            <a:ext uri="{FF2B5EF4-FFF2-40B4-BE49-F238E27FC236}">
              <a16:creationId xmlns:a16="http://schemas.microsoft.com/office/drawing/2014/main" id="{00000000-0008-0000-0300-000088010000}"/>
            </a:ext>
          </a:extLst>
        </xdr:cNvPr>
        <xdr:cNvSpPr txBox="1"/>
      </xdr:nvSpPr>
      <xdr:spPr>
        <a:xfrm>
          <a:off x="17106900" y="66988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167217</xdr:rowOff>
    </xdr:from>
    <xdr:to>
      <xdr:col>81</xdr:col>
      <xdr:colOff>95250</xdr:colOff>
      <xdr:row>40</xdr:row>
      <xdr:rowOff>97367</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6967200" y="685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135996</xdr:rowOff>
    </xdr:from>
    <xdr:to>
      <xdr:col>77</xdr:col>
      <xdr:colOff>44450</xdr:colOff>
      <xdr:row>43</xdr:row>
      <xdr:rowOff>55033</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flipV="1">
          <a:off x="15290800" y="7336896"/>
          <a:ext cx="889000" cy="90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15875</xdr:rowOff>
    </xdr:from>
    <xdr:to>
      <xdr:col>77</xdr:col>
      <xdr:colOff>95250</xdr:colOff>
      <xdr:row>40</xdr:row>
      <xdr:rowOff>117475</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6129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127652</xdr:rowOff>
    </xdr:from>
    <xdr:ext cx="7366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798800" y="66427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55033</xdr:rowOff>
    </xdr:from>
    <xdr:to>
      <xdr:col>72</xdr:col>
      <xdr:colOff>203200</xdr:colOff>
      <xdr:row>43</xdr:row>
      <xdr:rowOff>165629</xdr:rowOff>
    </xdr:to>
    <xdr:cxnSp macro="">
      <xdr:nvCxnSpPr>
        <xdr:cNvPr id="397" name="直線コネクタ 396">
          <a:extLst>
            <a:ext uri="{FF2B5EF4-FFF2-40B4-BE49-F238E27FC236}">
              <a16:creationId xmlns:a16="http://schemas.microsoft.com/office/drawing/2014/main" id="{00000000-0008-0000-0300-00008D010000}"/>
            </a:ext>
          </a:extLst>
        </xdr:cNvPr>
        <xdr:cNvCxnSpPr/>
      </xdr:nvCxnSpPr>
      <xdr:spPr>
        <a:xfrm flipV="1">
          <a:off x="14401800" y="7427383"/>
          <a:ext cx="889000" cy="110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46038</xdr:rowOff>
    </xdr:from>
    <xdr:to>
      <xdr:col>73</xdr:col>
      <xdr:colOff>44450</xdr:colOff>
      <xdr:row>40</xdr:row>
      <xdr:rowOff>147638</xdr:rowOff>
    </xdr:to>
    <xdr:sp macro="" textlink="">
      <xdr:nvSpPr>
        <xdr:cNvPr id="398" name="フローチャート: 判断 397">
          <a:extLst>
            <a:ext uri="{FF2B5EF4-FFF2-40B4-BE49-F238E27FC236}">
              <a16:creationId xmlns:a16="http://schemas.microsoft.com/office/drawing/2014/main" id="{00000000-0008-0000-0300-00008E010000}"/>
            </a:ext>
          </a:extLst>
        </xdr:cNvPr>
        <xdr:cNvSpPr/>
      </xdr:nvSpPr>
      <xdr:spPr>
        <a:xfrm>
          <a:off x="15240000" y="6904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157815</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4909800" y="6672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165629</xdr:rowOff>
    </xdr:from>
    <xdr:to>
      <xdr:col>68</xdr:col>
      <xdr:colOff>152400</xdr:colOff>
      <xdr:row>44</xdr:row>
      <xdr:rowOff>64558</xdr:rowOff>
    </xdr:to>
    <xdr:cxnSp macro="">
      <xdr:nvCxnSpPr>
        <xdr:cNvPr id="400" name="直線コネクタ 399">
          <a:extLst>
            <a:ext uri="{FF2B5EF4-FFF2-40B4-BE49-F238E27FC236}">
              <a16:creationId xmlns:a16="http://schemas.microsoft.com/office/drawing/2014/main" id="{00000000-0008-0000-0300-000090010000}"/>
            </a:ext>
          </a:extLst>
        </xdr:cNvPr>
        <xdr:cNvCxnSpPr/>
      </xdr:nvCxnSpPr>
      <xdr:spPr>
        <a:xfrm flipV="1">
          <a:off x="13512800" y="7537979"/>
          <a:ext cx="889000" cy="70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66146</xdr:rowOff>
    </xdr:from>
    <xdr:to>
      <xdr:col>68</xdr:col>
      <xdr:colOff>203200</xdr:colOff>
      <xdr:row>40</xdr:row>
      <xdr:rowOff>167746</xdr:rowOff>
    </xdr:to>
    <xdr:sp macro="" textlink="">
      <xdr:nvSpPr>
        <xdr:cNvPr id="401" name="フローチャート: 判断 400">
          <a:extLst>
            <a:ext uri="{FF2B5EF4-FFF2-40B4-BE49-F238E27FC236}">
              <a16:creationId xmlns:a16="http://schemas.microsoft.com/office/drawing/2014/main" id="{00000000-0008-0000-0300-000091010000}"/>
            </a:ext>
          </a:extLst>
        </xdr:cNvPr>
        <xdr:cNvSpPr/>
      </xdr:nvSpPr>
      <xdr:spPr>
        <a:xfrm>
          <a:off x="14351000" y="692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6473</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020800" y="6693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86254</xdr:rowOff>
    </xdr:from>
    <xdr:to>
      <xdr:col>64</xdr:col>
      <xdr:colOff>152400</xdr:colOff>
      <xdr:row>41</xdr:row>
      <xdr:rowOff>16404</xdr:rowOff>
    </xdr:to>
    <xdr:sp macro="" textlink="">
      <xdr:nvSpPr>
        <xdr:cNvPr id="403" name="フローチャート: 判断 402">
          <a:extLst>
            <a:ext uri="{FF2B5EF4-FFF2-40B4-BE49-F238E27FC236}">
              <a16:creationId xmlns:a16="http://schemas.microsoft.com/office/drawing/2014/main" id="{00000000-0008-0000-0300-000093010000}"/>
            </a:ext>
          </a:extLst>
        </xdr:cNvPr>
        <xdr:cNvSpPr/>
      </xdr:nvSpPr>
      <xdr:spPr>
        <a:xfrm>
          <a:off x="13462000" y="6944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26581</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3131800" y="6713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156104</xdr:rowOff>
    </xdr:from>
    <xdr:to>
      <xdr:col>81</xdr:col>
      <xdr:colOff>95250</xdr:colOff>
      <xdr:row>42</xdr:row>
      <xdr:rowOff>86254</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6967200" y="7185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128181</xdr:rowOff>
    </xdr:from>
    <xdr:ext cx="762000" cy="259045"/>
    <xdr:sp macro="" textlink="">
      <xdr:nvSpPr>
        <xdr:cNvPr id="411" name="公債費負担の状況該当値テキスト">
          <a:extLst>
            <a:ext uri="{FF2B5EF4-FFF2-40B4-BE49-F238E27FC236}">
              <a16:creationId xmlns:a16="http://schemas.microsoft.com/office/drawing/2014/main" id="{00000000-0008-0000-0300-00009B010000}"/>
            </a:ext>
          </a:extLst>
        </xdr:cNvPr>
        <xdr:cNvSpPr txBox="1"/>
      </xdr:nvSpPr>
      <xdr:spPr>
        <a:xfrm>
          <a:off x="17106900" y="7157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85196</xdr:rowOff>
    </xdr:from>
    <xdr:to>
      <xdr:col>77</xdr:col>
      <xdr:colOff>95250</xdr:colOff>
      <xdr:row>43</xdr:row>
      <xdr:rowOff>15346</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6129000" y="7286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123</xdr:rowOff>
    </xdr:from>
    <xdr:ext cx="7366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5798800" y="73724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4233</xdr:rowOff>
    </xdr:from>
    <xdr:to>
      <xdr:col>73</xdr:col>
      <xdr:colOff>44450</xdr:colOff>
      <xdr:row>43</xdr:row>
      <xdr:rowOff>105833</xdr:rowOff>
    </xdr:to>
    <xdr:sp macro="" textlink="">
      <xdr:nvSpPr>
        <xdr:cNvPr id="414" name="楕円 413">
          <a:extLst>
            <a:ext uri="{FF2B5EF4-FFF2-40B4-BE49-F238E27FC236}">
              <a16:creationId xmlns:a16="http://schemas.microsoft.com/office/drawing/2014/main" id="{00000000-0008-0000-0300-00009E010000}"/>
            </a:ext>
          </a:extLst>
        </xdr:cNvPr>
        <xdr:cNvSpPr/>
      </xdr:nvSpPr>
      <xdr:spPr>
        <a:xfrm>
          <a:off x="15240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90610</xdr:rowOff>
    </xdr:from>
    <xdr:ext cx="762000" cy="259045"/>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4909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114829</xdr:rowOff>
    </xdr:from>
    <xdr:to>
      <xdr:col>68</xdr:col>
      <xdr:colOff>203200</xdr:colOff>
      <xdr:row>44</xdr:row>
      <xdr:rowOff>44979</xdr:rowOff>
    </xdr:to>
    <xdr:sp macro="" textlink="">
      <xdr:nvSpPr>
        <xdr:cNvPr id="416" name="楕円 415">
          <a:extLst>
            <a:ext uri="{FF2B5EF4-FFF2-40B4-BE49-F238E27FC236}">
              <a16:creationId xmlns:a16="http://schemas.microsoft.com/office/drawing/2014/main" id="{00000000-0008-0000-0300-0000A0010000}"/>
            </a:ext>
          </a:extLst>
        </xdr:cNvPr>
        <xdr:cNvSpPr/>
      </xdr:nvSpPr>
      <xdr:spPr>
        <a:xfrm>
          <a:off x="14351000" y="7487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29756</xdr:rowOff>
    </xdr:from>
    <xdr:ext cx="762000" cy="259045"/>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4020800" y="7573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44</xdr:row>
      <xdr:rowOff>13758</xdr:rowOff>
    </xdr:from>
    <xdr:to>
      <xdr:col>64</xdr:col>
      <xdr:colOff>152400</xdr:colOff>
      <xdr:row>44</xdr:row>
      <xdr:rowOff>115358</xdr:rowOff>
    </xdr:to>
    <xdr:sp macro="" textlink="">
      <xdr:nvSpPr>
        <xdr:cNvPr id="418" name="楕円 417">
          <a:extLst>
            <a:ext uri="{FF2B5EF4-FFF2-40B4-BE49-F238E27FC236}">
              <a16:creationId xmlns:a16="http://schemas.microsoft.com/office/drawing/2014/main" id="{00000000-0008-0000-0300-0000A2010000}"/>
            </a:ext>
          </a:extLst>
        </xdr:cNvPr>
        <xdr:cNvSpPr/>
      </xdr:nvSpPr>
      <xdr:spPr>
        <a:xfrm>
          <a:off x="13462000" y="7557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100135</xdr:rowOff>
    </xdr:from>
    <xdr:ext cx="762000" cy="259045"/>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3131800" y="7643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7" name="正方形/長方形 426">
          <a:extLst>
            <a:ext uri="{FF2B5EF4-FFF2-40B4-BE49-F238E27FC236}">
              <a16:creationId xmlns:a16="http://schemas.microsoft.com/office/drawing/2014/main" id="{00000000-0008-0000-0300-0000AB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8" name="正方形/長方形 427">
          <a:extLst>
            <a:ext uri="{FF2B5EF4-FFF2-40B4-BE49-F238E27FC236}">
              <a16:creationId xmlns:a16="http://schemas.microsoft.com/office/drawing/2014/main" id="{00000000-0008-0000-0300-0000AC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9" name="正方形/長方形 428">
          <a:extLst>
            <a:ext uri="{FF2B5EF4-FFF2-40B4-BE49-F238E27FC236}">
              <a16:creationId xmlns:a16="http://schemas.microsoft.com/office/drawing/2014/main" id="{00000000-0008-0000-0300-0000AD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30" name="正方形/長方形 429">
          <a:extLst>
            <a:ext uri="{FF2B5EF4-FFF2-40B4-BE49-F238E27FC236}">
              <a16:creationId xmlns:a16="http://schemas.microsoft.com/office/drawing/2014/main" id="{00000000-0008-0000-0300-0000AE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31" name="正方形/長方形 430">
          <a:extLst>
            <a:ext uri="{FF2B5EF4-FFF2-40B4-BE49-F238E27FC236}">
              <a16:creationId xmlns:a16="http://schemas.microsoft.com/office/drawing/2014/main" id="{00000000-0008-0000-0300-0000AF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財政調整基金及び減債基金の残高が</a:t>
          </a:r>
          <a:r>
            <a:rPr kumimoji="1" lang="en-US" altLang="ja-JP" sz="1100">
              <a:solidFill>
                <a:schemeClr val="dk1"/>
              </a:solidFill>
              <a:effectLst/>
              <a:latin typeface="+mn-lt"/>
              <a:ea typeface="+mn-ea"/>
              <a:cs typeface="+mn-cs"/>
            </a:rPr>
            <a:t>5,275,573</a:t>
          </a:r>
          <a:r>
            <a:rPr kumimoji="1" lang="ja-JP" altLang="ja-JP" sz="1100">
              <a:solidFill>
                <a:schemeClr val="dk1"/>
              </a:solidFill>
              <a:effectLst/>
              <a:latin typeface="+mn-lt"/>
              <a:ea typeface="+mn-ea"/>
              <a:cs typeface="+mn-cs"/>
            </a:rPr>
            <a:t>千円増となったことなどにより、将来負担比率は前年度比で</a:t>
          </a:r>
          <a:r>
            <a:rPr kumimoji="1" lang="en-US" altLang="ja-JP" sz="1100">
              <a:solidFill>
                <a:schemeClr val="dk1"/>
              </a:solidFill>
              <a:effectLst/>
              <a:latin typeface="+mn-lt"/>
              <a:ea typeface="+mn-ea"/>
              <a:cs typeface="+mn-cs"/>
            </a:rPr>
            <a:t>12.6</a:t>
          </a:r>
          <a:r>
            <a:rPr kumimoji="1" lang="ja-JP" altLang="ja-JP" sz="1100">
              <a:solidFill>
                <a:schemeClr val="dk1"/>
              </a:solidFill>
              <a:effectLst/>
              <a:latin typeface="+mn-lt"/>
              <a:ea typeface="+mn-ea"/>
              <a:cs typeface="+mn-cs"/>
            </a:rPr>
            <a:t>ポイント改善している。</a:t>
          </a:r>
          <a:endParaRPr lang="ja-JP" altLang="ja-JP" sz="1400">
            <a:effectLst/>
          </a:endParaRPr>
        </a:p>
        <a:p>
          <a:r>
            <a:rPr kumimoji="1" lang="ja-JP" altLang="ja-JP" sz="1100">
              <a:solidFill>
                <a:schemeClr val="dk1"/>
              </a:solidFill>
              <a:effectLst/>
              <a:latin typeface="+mn-lt"/>
              <a:ea typeface="+mn-ea"/>
              <a:cs typeface="+mn-cs"/>
            </a:rPr>
            <a:t>  今後も起債事業の精選など財政健全化に努める。　</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7" name="将来負担の状況グラフ枠">
          <a:extLst>
            <a:ext uri="{FF2B5EF4-FFF2-40B4-BE49-F238E27FC236}">
              <a16:creationId xmlns:a16="http://schemas.microsoft.com/office/drawing/2014/main" id="{00000000-0008-0000-0300-0000BF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161713</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flipV="1">
          <a:off x="17018000" y="2370667"/>
          <a:ext cx="0" cy="13914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133790</xdr:rowOff>
    </xdr:from>
    <xdr:ext cx="762000" cy="259045"/>
    <xdr:sp macro="" textlink="">
      <xdr:nvSpPr>
        <xdr:cNvPr id="449" name="将来負担の状況最小値テキスト">
          <a:extLst>
            <a:ext uri="{FF2B5EF4-FFF2-40B4-BE49-F238E27FC236}">
              <a16:creationId xmlns:a16="http://schemas.microsoft.com/office/drawing/2014/main" id="{00000000-0008-0000-0300-0000C1010000}"/>
            </a:ext>
          </a:extLst>
        </xdr:cNvPr>
        <xdr:cNvSpPr txBox="1"/>
      </xdr:nvSpPr>
      <xdr:spPr>
        <a:xfrm>
          <a:off x="17106900" y="3734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161713</xdr:rowOff>
    </xdr:from>
    <xdr:to>
      <xdr:col>81</xdr:col>
      <xdr:colOff>133350</xdr:colOff>
      <xdr:row>21</xdr:row>
      <xdr:rowOff>161713</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a:off x="16929100" y="3762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51" name="将来負担の状況最大値テキスト">
          <a:extLst>
            <a:ext uri="{FF2B5EF4-FFF2-40B4-BE49-F238E27FC236}">
              <a16:creationId xmlns:a16="http://schemas.microsoft.com/office/drawing/2014/main" id="{00000000-0008-0000-0300-0000C3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52" name="直線コネクタ 451">
          <a:extLst>
            <a:ext uri="{FF2B5EF4-FFF2-40B4-BE49-F238E27FC236}">
              <a16:creationId xmlns:a16="http://schemas.microsoft.com/office/drawing/2014/main" id="{00000000-0008-0000-0300-0000C4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48937</xdr:rowOff>
    </xdr:from>
    <xdr:to>
      <xdr:col>81</xdr:col>
      <xdr:colOff>44450</xdr:colOff>
      <xdr:row>16</xdr:row>
      <xdr:rowOff>150283</xdr:rowOff>
    </xdr:to>
    <xdr:cxnSp macro="">
      <xdr:nvCxnSpPr>
        <xdr:cNvPr id="453" name="直線コネクタ 452">
          <a:extLst>
            <a:ext uri="{FF2B5EF4-FFF2-40B4-BE49-F238E27FC236}">
              <a16:creationId xmlns:a16="http://schemas.microsoft.com/office/drawing/2014/main" id="{00000000-0008-0000-0300-0000C5010000}"/>
            </a:ext>
          </a:extLst>
        </xdr:cNvPr>
        <xdr:cNvCxnSpPr/>
      </xdr:nvCxnSpPr>
      <xdr:spPr>
        <a:xfrm flipV="1">
          <a:off x="16179800" y="2792137"/>
          <a:ext cx="838200" cy="10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124308</xdr:rowOff>
    </xdr:from>
    <xdr:ext cx="762000" cy="259045"/>
    <xdr:sp macro="" textlink="">
      <xdr:nvSpPr>
        <xdr:cNvPr id="454" name="将来負担の状況平均値テキスト">
          <a:extLst>
            <a:ext uri="{FF2B5EF4-FFF2-40B4-BE49-F238E27FC236}">
              <a16:creationId xmlns:a16="http://schemas.microsoft.com/office/drawing/2014/main" id="{00000000-0008-0000-0300-0000C6010000}"/>
            </a:ext>
          </a:extLst>
        </xdr:cNvPr>
        <xdr:cNvSpPr txBox="1"/>
      </xdr:nvSpPr>
      <xdr:spPr>
        <a:xfrm>
          <a:off x="17106900" y="23531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107781</xdr:rowOff>
    </xdr:from>
    <xdr:to>
      <xdr:col>81</xdr:col>
      <xdr:colOff>95250</xdr:colOff>
      <xdr:row>15</xdr:row>
      <xdr:rowOff>37931</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6967200" y="250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149479</xdr:rowOff>
    </xdr:from>
    <xdr:to>
      <xdr:col>77</xdr:col>
      <xdr:colOff>44450</xdr:colOff>
      <xdr:row>16</xdr:row>
      <xdr:rowOff>150283</xdr:rowOff>
    </xdr:to>
    <xdr:cxnSp macro="">
      <xdr:nvCxnSpPr>
        <xdr:cNvPr id="456" name="直線コネクタ 455">
          <a:extLst>
            <a:ext uri="{FF2B5EF4-FFF2-40B4-BE49-F238E27FC236}">
              <a16:creationId xmlns:a16="http://schemas.microsoft.com/office/drawing/2014/main" id="{00000000-0008-0000-0300-0000C8010000}"/>
            </a:ext>
          </a:extLst>
        </xdr:cNvPr>
        <xdr:cNvCxnSpPr/>
      </xdr:nvCxnSpPr>
      <xdr:spPr>
        <a:xfrm>
          <a:off x="15290800" y="2892679"/>
          <a:ext cx="889000" cy="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1482</xdr:rowOff>
    </xdr:from>
    <xdr:to>
      <xdr:col>77</xdr:col>
      <xdr:colOff>95250</xdr:colOff>
      <xdr:row>15</xdr:row>
      <xdr:rowOff>103082</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6129000" y="2573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113259</xdr:rowOff>
    </xdr:from>
    <xdr:ext cx="7366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798800" y="23421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149479</xdr:rowOff>
    </xdr:from>
    <xdr:to>
      <xdr:col>72</xdr:col>
      <xdr:colOff>203200</xdr:colOff>
      <xdr:row>17</xdr:row>
      <xdr:rowOff>52832</xdr:rowOff>
    </xdr:to>
    <xdr:cxnSp macro="">
      <xdr:nvCxnSpPr>
        <xdr:cNvPr id="459" name="直線コネクタ 458">
          <a:extLst>
            <a:ext uri="{FF2B5EF4-FFF2-40B4-BE49-F238E27FC236}">
              <a16:creationId xmlns:a16="http://schemas.microsoft.com/office/drawing/2014/main" id="{00000000-0008-0000-0300-0000CB010000}"/>
            </a:ext>
          </a:extLst>
        </xdr:cNvPr>
        <xdr:cNvCxnSpPr/>
      </xdr:nvCxnSpPr>
      <xdr:spPr>
        <a:xfrm flipV="1">
          <a:off x="14401800" y="2892679"/>
          <a:ext cx="889000" cy="74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20786</xdr:rowOff>
    </xdr:from>
    <xdr:to>
      <xdr:col>73</xdr:col>
      <xdr:colOff>44450</xdr:colOff>
      <xdr:row>15</xdr:row>
      <xdr:rowOff>122386</xdr:rowOff>
    </xdr:to>
    <xdr:sp macro="" textlink="">
      <xdr:nvSpPr>
        <xdr:cNvPr id="460" name="フローチャート: 判断 459">
          <a:extLst>
            <a:ext uri="{FF2B5EF4-FFF2-40B4-BE49-F238E27FC236}">
              <a16:creationId xmlns:a16="http://schemas.microsoft.com/office/drawing/2014/main" id="{00000000-0008-0000-0300-0000CC010000}"/>
            </a:ext>
          </a:extLst>
        </xdr:cNvPr>
        <xdr:cNvSpPr/>
      </xdr:nvSpPr>
      <xdr:spPr>
        <a:xfrm>
          <a:off x="15240000" y="2592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132563</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4909800" y="2361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52832</xdr:rowOff>
    </xdr:from>
    <xdr:to>
      <xdr:col>68</xdr:col>
      <xdr:colOff>152400</xdr:colOff>
      <xdr:row>17</xdr:row>
      <xdr:rowOff>79375</xdr:rowOff>
    </xdr:to>
    <xdr:cxnSp macro="">
      <xdr:nvCxnSpPr>
        <xdr:cNvPr id="462" name="直線コネクタ 461">
          <a:extLst>
            <a:ext uri="{FF2B5EF4-FFF2-40B4-BE49-F238E27FC236}">
              <a16:creationId xmlns:a16="http://schemas.microsoft.com/office/drawing/2014/main" id="{00000000-0008-0000-0300-0000CE010000}"/>
            </a:ext>
          </a:extLst>
        </xdr:cNvPr>
        <xdr:cNvCxnSpPr/>
      </xdr:nvCxnSpPr>
      <xdr:spPr>
        <a:xfrm flipV="1">
          <a:off x="13512800" y="2967482"/>
          <a:ext cx="889000" cy="26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21590</xdr:rowOff>
    </xdr:from>
    <xdr:to>
      <xdr:col>68</xdr:col>
      <xdr:colOff>203200</xdr:colOff>
      <xdr:row>15</xdr:row>
      <xdr:rowOff>123190</xdr:rowOff>
    </xdr:to>
    <xdr:sp macro="" textlink="">
      <xdr:nvSpPr>
        <xdr:cNvPr id="463" name="フローチャート: 判断 462">
          <a:extLst>
            <a:ext uri="{FF2B5EF4-FFF2-40B4-BE49-F238E27FC236}">
              <a16:creationId xmlns:a16="http://schemas.microsoft.com/office/drawing/2014/main" id="{00000000-0008-0000-0300-0000CF010000}"/>
            </a:ext>
          </a:extLst>
        </xdr:cNvPr>
        <xdr:cNvSpPr/>
      </xdr:nvSpPr>
      <xdr:spPr>
        <a:xfrm>
          <a:off x="14351000" y="259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133367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4020800" y="2362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50546</xdr:rowOff>
    </xdr:from>
    <xdr:to>
      <xdr:col>64</xdr:col>
      <xdr:colOff>152400</xdr:colOff>
      <xdr:row>15</xdr:row>
      <xdr:rowOff>152146</xdr:rowOff>
    </xdr:to>
    <xdr:sp macro="" textlink="">
      <xdr:nvSpPr>
        <xdr:cNvPr id="465" name="フローチャート: 判断 464">
          <a:extLst>
            <a:ext uri="{FF2B5EF4-FFF2-40B4-BE49-F238E27FC236}">
              <a16:creationId xmlns:a16="http://schemas.microsoft.com/office/drawing/2014/main" id="{00000000-0008-0000-0300-0000D1010000}"/>
            </a:ext>
          </a:extLst>
        </xdr:cNvPr>
        <xdr:cNvSpPr/>
      </xdr:nvSpPr>
      <xdr:spPr>
        <a:xfrm>
          <a:off x="13462000" y="262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162323</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3131800" y="2391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169587</xdr:rowOff>
    </xdr:from>
    <xdr:to>
      <xdr:col>81</xdr:col>
      <xdr:colOff>95250</xdr:colOff>
      <xdr:row>16</xdr:row>
      <xdr:rowOff>99737</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6967200" y="2741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141664</xdr:rowOff>
    </xdr:from>
    <xdr:ext cx="762000" cy="259045"/>
    <xdr:sp macro="" textlink="">
      <xdr:nvSpPr>
        <xdr:cNvPr id="473" name="将来負担の状況該当値テキスト">
          <a:extLst>
            <a:ext uri="{FF2B5EF4-FFF2-40B4-BE49-F238E27FC236}">
              <a16:creationId xmlns:a16="http://schemas.microsoft.com/office/drawing/2014/main" id="{00000000-0008-0000-0300-0000D9010000}"/>
            </a:ext>
          </a:extLst>
        </xdr:cNvPr>
        <xdr:cNvSpPr txBox="1"/>
      </xdr:nvSpPr>
      <xdr:spPr>
        <a:xfrm>
          <a:off x="17106900" y="2713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99483</xdr:rowOff>
    </xdr:from>
    <xdr:to>
      <xdr:col>77</xdr:col>
      <xdr:colOff>95250</xdr:colOff>
      <xdr:row>17</xdr:row>
      <xdr:rowOff>29633</xdr:rowOff>
    </xdr:to>
    <xdr:sp macro="" textlink="">
      <xdr:nvSpPr>
        <xdr:cNvPr id="474" name="楕円 473">
          <a:extLst>
            <a:ext uri="{FF2B5EF4-FFF2-40B4-BE49-F238E27FC236}">
              <a16:creationId xmlns:a16="http://schemas.microsoft.com/office/drawing/2014/main" id="{00000000-0008-0000-0300-0000DA010000}"/>
            </a:ext>
          </a:extLst>
        </xdr:cNvPr>
        <xdr:cNvSpPr/>
      </xdr:nvSpPr>
      <xdr:spPr>
        <a:xfrm>
          <a:off x="16129000" y="284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14410</xdr:rowOff>
    </xdr:from>
    <xdr:ext cx="736600" cy="259045"/>
    <xdr:sp macro="" textlink="">
      <xdr:nvSpPr>
        <xdr:cNvPr id="475" name="テキスト ボックス 474">
          <a:extLst>
            <a:ext uri="{FF2B5EF4-FFF2-40B4-BE49-F238E27FC236}">
              <a16:creationId xmlns:a16="http://schemas.microsoft.com/office/drawing/2014/main" id="{00000000-0008-0000-0300-0000DB010000}"/>
            </a:ext>
          </a:extLst>
        </xdr:cNvPr>
        <xdr:cNvSpPr txBox="1"/>
      </xdr:nvSpPr>
      <xdr:spPr>
        <a:xfrm>
          <a:off x="15798800" y="29290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98679</xdr:rowOff>
    </xdr:from>
    <xdr:to>
      <xdr:col>73</xdr:col>
      <xdr:colOff>44450</xdr:colOff>
      <xdr:row>17</xdr:row>
      <xdr:rowOff>28829</xdr:rowOff>
    </xdr:to>
    <xdr:sp macro="" textlink="">
      <xdr:nvSpPr>
        <xdr:cNvPr id="476" name="楕円 475">
          <a:extLst>
            <a:ext uri="{FF2B5EF4-FFF2-40B4-BE49-F238E27FC236}">
              <a16:creationId xmlns:a16="http://schemas.microsoft.com/office/drawing/2014/main" id="{00000000-0008-0000-0300-0000DC010000}"/>
            </a:ext>
          </a:extLst>
        </xdr:cNvPr>
        <xdr:cNvSpPr/>
      </xdr:nvSpPr>
      <xdr:spPr>
        <a:xfrm>
          <a:off x="15240000" y="2841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13606</xdr:rowOff>
    </xdr:from>
    <xdr:ext cx="762000" cy="259045"/>
    <xdr:sp macro="" textlink="">
      <xdr:nvSpPr>
        <xdr:cNvPr id="477" name="テキスト ボックス 476">
          <a:extLst>
            <a:ext uri="{FF2B5EF4-FFF2-40B4-BE49-F238E27FC236}">
              <a16:creationId xmlns:a16="http://schemas.microsoft.com/office/drawing/2014/main" id="{00000000-0008-0000-0300-0000DD010000}"/>
            </a:ext>
          </a:extLst>
        </xdr:cNvPr>
        <xdr:cNvSpPr txBox="1"/>
      </xdr:nvSpPr>
      <xdr:spPr>
        <a:xfrm>
          <a:off x="14909800" y="2928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2032</xdr:rowOff>
    </xdr:from>
    <xdr:to>
      <xdr:col>68</xdr:col>
      <xdr:colOff>203200</xdr:colOff>
      <xdr:row>17</xdr:row>
      <xdr:rowOff>103632</xdr:rowOff>
    </xdr:to>
    <xdr:sp macro="" textlink="">
      <xdr:nvSpPr>
        <xdr:cNvPr id="478" name="楕円 477">
          <a:extLst>
            <a:ext uri="{FF2B5EF4-FFF2-40B4-BE49-F238E27FC236}">
              <a16:creationId xmlns:a16="http://schemas.microsoft.com/office/drawing/2014/main" id="{00000000-0008-0000-0300-0000DE010000}"/>
            </a:ext>
          </a:extLst>
        </xdr:cNvPr>
        <xdr:cNvSpPr/>
      </xdr:nvSpPr>
      <xdr:spPr>
        <a:xfrm>
          <a:off x="14351000" y="2916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88409</xdr:rowOff>
    </xdr:from>
    <xdr:ext cx="762000" cy="259045"/>
    <xdr:sp macro="" textlink="">
      <xdr:nvSpPr>
        <xdr:cNvPr id="479" name="テキスト ボックス 478">
          <a:extLst>
            <a:ext uri="{FF2B5EF4-FFF2-40B4-BE49-F238E27FC236}">
              <a16:creationId xmlns:a16="http://schemas.microsoft.com/office/drawing/2014/main" id="{00000000-0008-0000-0300-0000DF010000}"/>
            </a:ext>
          </a:extLst>
        </xdr:cNvPr>
        <xdr:cNvSpPr txBox="1"/>
      </xdr:nvSpPr>
      <xdr:spPr>
        <a:xfrm>
          <a:off x="14020800" y="3003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28575</xdr:rowOff>
    </xdr:from>
    <xdr:to>
      <xdr:col>64</xdr:col>
      <xdr:colOff>152400</xdr:colOff>
      <xdr:row>17</xdr:row>
      <xdr:rowOff>130175</xdr:rowOff>
    </xdr:to>
    <xdr:sp macro="" textlink="">
      <xdr:nvSpPr>
        <xdr:cNvPr id="480" name="楕円 479">
          <a:extLst>
            <a:ext uri="{FF2B5EF4-FFF2-40B4-BE49-F238E27FC236}">
              <a16:creationId xmlns:a16="http://schemas.microsoft.com/office/drawing/2014/main" id="{00000000-0008-0000-0300-0000E0010000}"/>
            </a:ext>
          </a:extLst>
        </xdr:cNvPr>
        <xdr:cNvSpPr/>
      </xdr:nvSpPr>
      <xdr:spPr>
        <a:xfrm>
          <a:off x="13462000" y="294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114952</xdr:rowOff>
    </xdr:from>
    <xdr:ext cx="762000" cy="259045"/>
    <xdr:sp macro="" textlink="">
      <xdr:nvSpPr>
        <xdr:cNvPr id="481" name="テキスト ボックス 480">
          <a:extLst>
            <a:ext uri="{FF2B5EF4-FFF2-40B4-BE49-F238E27FC236}">
              <a16:creationId xmlns:a16="http://schemas.microsoft.com/office/drawing/2014/main" id="{00000000-0008-0000-0300-0000E1010000}"/>
            </a:ext>
          </a:extLst>
        </xdr:cNvPr>
        <xdr:cNvSpPr txBox="1"/>
      </xdr:nvSpPr>
      <xdr:spPr>
        <a:xfrm>
          <a:off x="13131800" y="3029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沖縄県那覇市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318,339
313,761
41.42
182,556,310
171,159,091
6,478,256
74,090,639
136,672,177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52.4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前年度比</a:t>
          </a:r>
          <a:r>
            <a:rPr kumimoji="1" lang="en-US" altLang="ja-JP" sz="1100">
              <a:solidFill>
                <a:schemeClr val="dk1"/>
              </a:solidFill>
              <a:effectLst/>
              <a:latin typeface="+mn-lt"/>
              <a:ea typeface="+mn-ea"/>
              <a:cs typeface="+mn-cs"/>
            </a:rPr>
            <a:t>1.3</a:t>
          </a:r>
          <a:r>
            <a:rPr kumimoji="1" lang="ja-JP" altLang="ja-JP" sz="1100">
              <a:solidFill>
                <a:schemeClr val="dk1"/>
              </a:solidFill>
              <a:effectLst/>
              <a:latin typeface="+mn-lt"/>
              <a:ea typeface="+mn-ea"/>
              <a:cs typeface="+mn-cs"/>
            </a:rPr>
            <a:t>ポイントの減、類似団体および全国平均も下回っている。職員給の増等により人件費は増加しているが、今後も、職員の定員管理方針に基づき、人件費の適正化に努める。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142240</xdr:rowOff>
    </xdr:from>
    <xdr:to>
      <xdr:col>24</xdr:col>
      <xdr:colOff>25400</xdr:colOff>
      <xdr:row>40</xdr:row>
      <xdr:rowOff>73660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62864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45737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03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73660</xdr:rowOff>
    </xdr:from>
    <xdr:to>
      <xdr:col>24</xdr:col>
      <xdr:colOff>114300</xdr:colOff>
      <xdr:row>40</xdr:row>
      <xdr:rowOff>73660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931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57167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372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142240</xdr:rowOff>
    </xdr:from>
    <xdr:to>
      <xdr:col>24</xdr:col>
      <xdr:colOff>114300</xdr:colOff>
      <xdr:row>32</xdr:row>
      <xdr:rowOff>142240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628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81280</xdr:rowOff>
    </xdr:from>
    <xdr:to>
      <xdr:col>24</xdr:col>
      <xdr:colOff>25400</xdr:colOff>
      <xdr:row>37</xdr:row>
      <xdr:rowOff>8890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25348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48277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20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76200</xdr:rowOff>
    </xdr:from>
    <xdr:to>
      <xdr:col>24</xdr:col>
      <xdr:colOff>76200</xdr:colOff>
      <xdr:row>37</xdr:row>
      <xdr:rowOff>6350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81280</xdr:rowOff>
    </xdr:from>
    <xdr:to>
      <xdr:col>19</xdr:col>
      <xdr:colOff>187325</xdr:colOff>
      <xdr:row>37</xdr:row>
      <xdr:rowOff>8890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25348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3810</xdr:rowOff>
    </xdr:from>
    <xdr:to>
      <xdr:col>20</xdr:col>
      <xdr:colOff>38100</xdr:colOff>
      <xdr:row>37</xdr:row>
      <xdr:rowOff>105410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90187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433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81280</xdr:rowOff>
    </xdr:from>
    <xdr:to>
      <xdr:col>15</xdr:col>
      <xdr:colOff>98425</xdr:colOff>
      <xdr:row>36</xdr:row>
      <xdr:rowOff>157480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2534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76200</xdr:rowOff>
    </xdr:from>
    <xdr:to>
      <xdr:col>15</xdr:col>
      <xdr:colOff>149225</xdr:colOff>
      <xdr:row>37</xdr:row>
      <xdr:rowOff>6350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162577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27940</xdr:rowOff>
    </xdr:from>
    <xdr:to>
      <xdr:col>11</xdr:col>
      <xdr:colOff>9525</xdr:colOff>
      <xdr:row>36</xdr:row>
      <xdr:rowOff>157480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20014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83820</xdr:rowOff>
    </xdr:from>
    <xdr:to>
      <xdr:col>11</xdr:col>
      <xdr:colOff>60325</xdr:colOff>
      <xdr:row>37</xdr:row>
      <xdr:rowOff>13970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24147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91440</xdr:rowOff>
    </xdr:from>
    <xdr:to>
      <xdr:col>6</xdr:col>
      <xdr:colOff>171450</xdr:colOff>
      <xdr:row>37</xdr:row>
      <xdr:rowOff>21590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6367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35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30480</xdr:rowOff>
    </xdr:from>
    <xdr:to>
      <xdr:col>24</xdr:col>
      <xdr:colOff>76200</xdr:colOff>
      <xdr:row>36</xdr:row>
      <xdr:rowOff>132080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47007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04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129540</xdr:rowOff>
    </xdr:from>
    <xdr:to>
      <xdr:col>20</xdr:col>
      <xdr:colOff>38100</xdr:colOff>
      <xdr:row>37</xdr:row>
      <xdr:rowOff>59690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30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69867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070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30480</xdr:rowOff>
    </xdr:from>
    <xdr:to>
      <xdr:col>15</xdr:col>
      <xdr:colOff>149225</xdr:colOff>
      <xdr:row>36</xdr:row>
      <xdr:rowOff>132080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142257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106680</xdr:rowOff>
    </xdr:from>
    <xdr:to>
      <xdr:col>11</xdr:col>
      <xdr:colOff>60325</xdr:colOff>
      <xdr:row>37</xdr:row>
      <xdr:rowOff>36830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27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21607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36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148590</xdr:rowOff>
    </xdr:from>
    <xdr:to>
      <xdr:col>6</xdr:col>
      <xdr:colOff>171450</xdr:colOff>
      <xdr:row>36</xdr:row>
      <xdr:rowOff>78740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14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88917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91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前年度比</a:t>
          </a:r>
          <a:r>
            <a:rPr kumimoji="1" lang="en-US" altLang="ja-JP" sz="1100">
              <a:solidFill>
                <a:schemeClr val="dk1"/>
              </a:solidFill>
              <a:effectLst/>
              <a:latin typeface="+mn-lt"/>
              <a:ea typeface="+mn-ea"/>
              <a:cs typeface="+mn-cs"/>
            </a:rPr>
            <a:t>0.5</a:t>
          </a:r>
          <a:r>
            <a:rPr kumimoji="1" lang="ja-JP" altLang="ja-JP" sz="1100">
              <a:solidFill>
                <a:schemeClr val="dk1"/>
              </a:solidFill>
              <a:effectLst/>
              <a:latin typeface="+mn-lt"/>
              <a:ea typeface="+mn-ea"/>
              <a:cs typeface="+mn-cs"/>
            </a:rPr>
            <a:t>ポイントの減、類似団体および全国平均を下回っている。決算額は</a:t>
          </a:r>
          <a:r>
            <a:rPr kumimoji="1" lang="en-US" altLang="ja-JP" sz="1100">
              <a:solidFill>
                <a:schemeClr val="dk1"/>
              </a:solidFill>
              <a:effectLst/>
              <a:latin typeface="+mn-lt"/>
              <a:ea typeface="+mn-ea"/>
              <a:cs typeface="+mn-cs"/>
            </a:rPr>
            <a:t>772,608</a:t>
          </a:r>
          <a:r>
            <a:rPr kumimoji="1" lang="ja-JP" altLang="ja-JP" sz="1100">
              <a:solidFill>
                <a:schemeClr val="dk1"/>
              </a:solidFill>
              <a:effectLst/>
              <a:latin typeface="+mn-lt"/>
              <a:ea typeface="+mn-ea"/>
              <a:cs typeface="+mn-cs"/>
            </a:rPr>
            <a:t>千円増加しており、今後も歳出予算の増が見込まれるが、事業の見直しによる経費の削減に努める。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88900</xdr:rowOff>
    </xdr:from>
    <xdr:to>
      <xdr:col>82</xdr:col>
      <xdr:colOff>107950</xdr:colOff>
      <xdr:row>21</xdr:row>
      <xdr:rowOff>69850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1463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3827</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88900</xdr:rowOff>
    </xdr:from>
    <xdr:to>
      <xdr:col>82</xdr:col>
      <xdr:colOff>196850</xdr:colOff>
      <xdr:row>12</xdr:row>
      <xdr:rowOff>88900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1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159657</xdr:rowOff>
    </xdr:from>
    <xdr:to>
      <xdr:col>82</xdr:col>
      <xdr:colOff>107950</xdr:colOff>
      <xdr:row>15</xdr:row>
      <xdr:rowOff>42636</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5671800" y="2559957"/>
          <a:ext cx="8382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116313</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6880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144236</xdr:rowOff>
    </xdr:from>
    <xdr:to>
      <xdr:col>82</xdr:col>
      <xdr:colOff>158750</xdr:colOff>
      <xdr:row>16</xdr:row>
      <xdr:rowOff>74386</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7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42636</xdr:rowOff>
    </xdr:from>
    <xdr:to>
      <xdr:col>78</xdr:col>
      <xdr:colOff>69850</xdr:colOff>
      <xdr:row>15</xdr:row>
      <xdr:rowOff>118836</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4782800" y="2614386"/>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38100</xdr:rowOff>
    </xdr:from>
    <xdr:to>
      <xdr:col>78</xdr:col>
      <xdr:colOff>120650</xdr:colOff>
      <xdr:row>16</xdr:row>
      <xdr:rowOff>139700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124477</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86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42636</xdr:rowOff>
    </xdr:from>
    <xdr:to>
      <xdr:col>73</xdr:col>
      <xdr:colOff>180975</xdr:colOff>
      <xdr:row>15</xdr:row>
      <xdr:rowOff>118836</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893800" y="2614386"/>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70757</xdr:rowOff>
    </xdr:from>
    <xdr:to>
      <xdr:col>74</xdr:col>
      <xdr:colOff>31750</xdr:colOff>
      <xdr:row>17</xdr:row>
      <xdr:rowOff>907</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157134</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90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170543</xdr:rowOff>
    </xdr:from>
    <xdr:to>
      <xdr:col>69</xdr:col>
      <xdr:colOff>92075</xdr:colOff>
      <xdr:row>15</xdr:row>
      <xdr:rowOff>42636</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2570843"/>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38100</xdr:rowOff>
    </xdr:from>
    <xdr:to>
      <xdr:col>69</xdr:col>
      <xdr:colOff>142875</xdr:colOff>
      <xdr:row>16</xdr:row>
      <xdr:rowOff>139700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124477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16329</xdr:rowOff>
    </xdr:from>
    <xdr:to>
      <xdr:col>65</xdr:col>
      <xdr:colOff>53975</xdr:colOff>
      <xdr:row>16</xdr:row>
      <xdr:rowOff>117929</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75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102706</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845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108857</xdr:rowOff>
    </xdr:from>
    <xdr:to>
      <xdr:col>82</xdr:col>
      <xdr:colOff>158750</xdr:colOff>
      <xdr:row>15</xdr:row>
      <xdr:rowOff>39007</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50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125384</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35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163286</xdr:rowOff>
    </xdr:from>
    <xdr:to>
      <xdr:col>78</xdr:col>
      <xdr:colOff>120650</xdr:colOff>
      <xdr:row>15</xdr:row>
      <xdr:rowOff>93436</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563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103613</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3324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68036</xdr:rowOff>
    </xdr:from>
    <xdr:to>
      <xdr:col>74</xdr:col>
      <xdr:colOff>31750</xdr:colOff>
      <xdr:row>15</xdr:row>
      <xdr:rowOff>169636</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639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8363</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2408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163286</xdr:rowOff>
    </xdr:from>
    <xdr:to>
      <xdr:col>69</xdr:col>
      <xdr:colOff>142875</xdr:colOff>
      <xdr:row>15</xdr:row>
      <xdr:rowOff>93436</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563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103613</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2332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119743</xdr:rowOff>
    </xdr:from>
    <xdr:to>
      <xdr:col>65</xdr:col>
      <xdr:colOff>53975</xdr:colOff>
      <xdr:row>15</xdr:row>
      <xdr:rowOff>49893</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52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60070</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2288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前年度比で</a:t>
          </a:r>
          <a:r>
            <a:rPr kumimoji="1" lang="en-US" altLang="ja-JP" sz="1100">
              <a:solidFill>
                <a:schemeClr val="dk1"/>
              </a:solidFill>
              <a:effectLst/>
              <a:latin typeface="+mn-lt"/>
              <a:ea typeface="+mn-ea"/>
              <a:cs typeface="+mn-cs"/>
            </a:rPr>
            <a:t>1.1</a:t>
          </a:r>
          <a:r>
            <a:rPr kumimoji="1" lang="ja-JP" altLang="ja-JP" sz="1100">
              <a:solidFill>
                <a:schemeClr val="dk1"/>
              </a:solidFill>
              <a:effectLst/>
              <a:latin typeface="+mn-lt"/>
              <a:ea typeface="+mn-ea"/>
              <a:cs typeface="+mn-cs"/>
            </a:rPr>
            <a:t>ポイント減、他経常経費の増加割合が高いことから全体の比率としては減となっている。類似団体平均および全国平均に比べ高い状況が続いている。生活保護費、障がい福祉サービス等給付費、認定こども園施設型給付費等の伸びに伴う増などが今後も見込まれるため、より適正な執行となるよう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a:extLst>
            <a:ext uri="{FF2B5EF4-FFF2-40B4-BE49-F238E27FC236}">
              <a16:creationId xmlns:a16="http://schemas.microsoft.com/office/drawing/2014/main" id="{00000000-0008-0000-0400-0000BA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143328</xdr:rowOff>
    </xdr:from>
    <xdr:to>
      <xdr:col>24</xdr:col>
      <xdr:colOff>25400</xdr:colOff>
      <xdr:row>60</xdr:row>
      <xdr:rowOff>1815</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4826000" y="9058728"/>
          <a:ext cx="0" cy="12300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145342</xdr:rowOff>
    </xdr:from>
    <xdr:ext cx="762000" cy="259045"/>
    <xdr:sp macro="" textlink="">
      <xdr:nvSpPr>
        <xdr:cNvPr id="188" name="扶助費最小値テキスト">
          <a:extLst>
            <a:ext uri="{FF2B5EF4-FFF2-40B4-BE49-F238E27FC236}">
              <a16:creationId xmlns:a16="http://schemas.microsoft.com/office/drawing/2014/main" id="{00000000-0008-0000-0400-0000BC000000}"/>
            </a:ext>
          </a:extLst>
        </xdr:cNvPr>
        <xdr:cNvSpPr txBox="1"/>
      </xdr:nvSpPr>
      <xdr:spPr>
        <a:xfrm>
          <a:off x="4914900" y="10260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1815</xdr:rowOff>
    </xdr:from>
    <xdr:to>
      <xdr:col>24</xdr:col>
      <xdr:colOff>114300</xdr:colOff>
      <xdr:row>60</xdr:row>
      <xdr:rowOff>1815</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10288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58255</xdr:rowOff>
    </xdr:from>
    <xdr:ext cx="762000" cy="259045"/>
    <xdr:sp macro="" textlink="">
      <xdr:nvSpPr>
        <xdr:cNvPr id="190" name="扶助費最大値テキスト">
          <a:extLst>
            <a:ext uri="{FF2B5EF4-FFF2-40B4-BE49-F238E27FC236}">
              <a16:creationId xmlns:a16="http://schemas.microsoft.com/office/drawing/2014/main" id="{00000000-0008-0000-0400-0000BE000000}"/>
            </a:ext>
          </a:extLst>
        </xdr:cNvPr>
        <xdr:cNvSpPr txBox="1"/>
      </xdr:nvSpPr>
      <xdr:spPr>
        <a:xfrm>
          <a:off x="4914900" y="880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143328</xdr:rowOff>
    </xdr:from>
    <xdr:to>
      <xdr:col>24</xdr:col>
      <xdr:colOff>114300</xdr:colOff>
      <xdr:row>52</xdr:row>
      <xdr:rowOff>143328</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737100" y="9058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60</xdr:row>
      <xdr:rowOff>1815</xdr:rowOff>
    </xdr:from>
    <xdr:to>
      <xdr:col>24</xdr:col>
      <xdr:colOff>25400</xdr:colOff>
      <xdr:row>60</xdr:row>
      <xdr:rowOff>121557</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3987800" y="10288815"/>
          <a:ext cx="838200" cy="119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199</xdr:rowOff>
    </xdr:from>
    <xdr:ext cx="762000" cy="259045"/>
    <xdr:sp macro="" textlink="">
      <xdr:nvSpPr>
        <xdr:cNvPr id="193" name="扶助費平均値テキスト">
          <a:extLst>
            <a:ext uri="{FF2B5EF4-FFF2-40B4-BE49-F238E27FC236}">
              <a16:creationId xmlns:a16="http://schemas.microsoft.com/office/drawing/2014/main" id="{00000000-0008-0000-0400-0000C1000000}"/>
            </a:ext>
          </a:extLst>
        </xdr:cNvPr>
        <xdr:cNvSpPr txBox="1"/>
      </xdr:nvSpPr>
      <xdr:spPr>
        <a:xfrm>
          <a:off x="4914900" y="94299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155122</xdr:rowOff>
    </xdr:from>
    <xdr:to>
      <xdr:col>24</xdr:col>
      <xdr:colOff>76200</xdr:colOff>
      <xdr:row>56</xdr:row>
      <xdr:rowOff>85272</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4775200" y="9584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60</xdr:row>
      <xdr:rowOff>121557</xdr:rowOff>
    </xdr:from>
    <xdr:to>
      <xdr:col>19</xdr:col>
      <xdr:colOff>187325</xdr:colOff>
      <xdr:row>61</xdr:row>
      <xdr:rowOff>69850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flipV="1">
          <a:off x="3098800" y="10408557"/>
          <a:ext cx="8890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27215</xdr:rowOff>
    </xdr:from>
    <xdr:to>
      <xdr:col>20</xdr:col>
      <xdr:colOff>38100</xdr:colOff>
      <xdr:row>56</xdr:row>
      <xdr:rowOff>128815</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3937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138992</xdr:rowOff>
    </xdr:from>
    <xdr:ext cx="7366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606800" y="9397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60</xdr:row>
      <xdr:rowOff>88900</xdr:rowOff>
    </xdr:from>
    <xdr:to>
      <xdr:col>15</xdr:col>
      <xdr:colOff>98425</xdr:colOff>
      <xdr:row>61</xdr:row>
      <xdr:rowOff>69850</xdr:rowOff>
    </xdr:to>
    <xdr:cxnSp macro="">
      <xdr:nvCxnSpPr>
        <xdr:cNvPr id="198" name="直線コネクタ 197">
          <a:extLst>
            <a:ext uri="{FF2B5EF4-FFF2-40B4-BE49-F238E27FC236}">
              <a16:creationId xmlns:a16="http://schemas.microsoft.com/office/drawing/2014/main" id="{00000000-0008-0000-0400-0000C6000000}"/>
            </a:ext>
          </a:extLst>
        </xdr:cNvPr>
        <xdr:cNvCxnSpPr/>
      </xdr:nvCxnSpPr>
      <xdr:spPr>
        <a:xfrm>
          <a:off x="2209800" y="103759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114300</xdr:rowOff>
    </xdr:from>
    <xdr:to>
      <xdr:col>15</xdr:col>
      <xdr:colOff>149225</xdr:colOff>
      <xdr:row>57</xdr:row>
      <xdr:rowOff>44450</xdr:rowOff>
    </xdr:to>
    <xdr:sp macro="" textlink="">
      <xdr:nvSpPr>
        <xdr:cNvPr id="199" name="フローチャート: 判断 198">
          <a:extLst>
            <a:ext uri="{FF2B5EF4-FFF2-40B4-BE49-F238E27FC236}">
              <a16:creationId xmlns:a16="http://schemas.microsoft.com/office/drawing/2014/main" id="{00000000-0008-0000-0400-0000C7000000}"/>
            </a:ext>
          </a:extLst>
        </xdr:cNvPr>
        <xdr:cNvSpPr/>
      </xdr:nvSpPr>
      <xdr:spPr>
        <a:xfrm>
          <a:off x="3048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54627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717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151493</xdr:rowOff>
    </xdr:from>
    <xdr:to>
      <xdr:col>11</xdr:col>
      <xdr:colOff>9525</xdr:colOff>
      <xdr:row>60</xdr:row>
      <xdr:rowOff>88900</xdr:rowOff>
    </xdr:to>
    <xdr:cxnSp macro="">
      <xdr:nvCxnSpPr>
        <xdr:cNvPr id="201" name="直線コネクタ 200">
          <a:extLst>
            <a:ext uri="{FF2B5EF4-FFF2-40B4-BE49-F238E27FC236}">
              <a16:creationId xmlns:a16="http://schemas.microsoft.com/office/drawing/2014/main" id="{00000000-0008-0000-0400-0000C9000000}"/>
            </a:ext>
          </a:extLst>
        </xdr:cNvPr>
        <xdr:cNvCxnSpPr/>
      </xdr:nvCxnSpPr>
      <xdr:spPr>
        <a:xfrm>
          <a:off x="1320800" y="10267043"/>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48985</xdr:rowOff>
    </xdr:from>
    <xdr:to>
      <xdr:col>11</xdr:col>
      <xdr:colOff>60325</xdr:colOff>
      <xdr:row>56</xdr:row>
      <xdr:rowOff>150585</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2159000" y="965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160762</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828800" y="941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48985</xdr:rowOff>
    </xdr:from>
    <xdr:to>
      <xdr:col>6</xdr:col>
      <xdr:colOff>171450</xdr:colOff>
      <xdr:row>56</xdr:row>
      <xdr:rowOff>150585</xdr:rowOff>
    </xdr:to>
    <xdr:sp macro="" textlink="">
      <xdr:nvSpPr>
        <xdr:cNvPr id="204" name="フローチャート: 判断 203">
          <a:extLst>
            <a:ext uri="{FF2B5EF4-FFF2-40B4-BE49-F238E27FC236}">
              <a16:creationId xmlns:a16="http://schemas.microsoft.com/office/drawing/2014/main" id="{00000000-0008-0000-0400-0000CC000000}"/>
            </a:ext>
          </a:extLst>
        </xdr:cNvPr>
        <xdr:cNvSpPr/>
      </xdr:nvSpPr>
      <xdr:spPr>
        <a:xfrm>
          <a:off x="1270000" y="965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160762</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939800" y="941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122465</xdr:rowOff>
    </xdr:from>
    <xdr:to>
      <xdr:col>24</xdr:col>
      <xdr:colOff>76200</xdr:colOff>
      <xdr:row>60</xdr:row>
      <xdr:rowOff>52615</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4775200" y="10238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31042</xdr:rowOff>
    </xdr:from>
    <xdr:ext cx="762000" cy="259045"/>
    <xdr:sp macro="" textlink="">
      <xdr:nvSpPr>
        <xdr:cNvPr id="212" name="扶助費該当値テキスト">
          <a:extLst>
            <a:ext uri="{FF2B5EF4-FFF2-40B4-BE49-F238E27FC236}">
              <a16:creationId xmlns:a16="http://schemas.microsoft.com/office/drawing/2014/main" id="{00000000-0008-0000-0400-0000D4000000}"/>
            </a:ext>
          </a:extLst>
        </xdr:cNvPr>
        <xdr:cNvSpPr txBox="1"/>
      </xdr:nvSpPr>
      <xdr:spPr>
        <a:xfrm>
          <a:off x="4914900" y="1014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60</xdr:row>
      <xdr:rowOff>70757</xdr:rowOff>
    </xdr:from>
    <xdr:to>
      <xdr:col>20</xdr:col>
      <xdr:colOff>38100</xdr:colOff>
      <xdr:row>61</xdr:row>
      <xdr:rowOff>907</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937000" y="1035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60</xdr:row>
      <xdr:rowOff>157134</xdr:rowOff>
    </xdr:from>
    <xdr:ext cx="7366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3606800" y="10444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61</xdr:row>
      <xdr:rowOff>19050</xdr:rowOff>
    </xdr:from>
    <xdr:to>
      <xdr:col>15</xdr:col>
      <xdr:colOff>149225</xdr:colOff>
      <xdr:row>61</xdr:row>
      <xdr:rowOff>120650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3048000" y="1047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61</xdr:row>
      <xdr:rowOff>105427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2717800" y="1056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60</xdr:row>
      <xdr:rowOff>38100</xdr:rowOff>
    </xdr:from>
    <xdr:to>
      <xdr:col>11</xdr:col>
      <xdr:colOff>60325</xdr:colOff>
      <xdr:row>60</xdr:row>
      <xdr:rowOff>139700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2159000" y="1032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60</xdr:row>
      <xdr:rowOff>124477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18288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100693</xdr:rowOff>
    </xdr:from>
    <xdr:to>
      <xdr:col>6</xdr:col>
      <xdr:colOff>171450</xdr:colOff>
      <xdr:row>60</xdr:row>
      <xdr:rowOff>30843</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1270000" y="1021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60</xdr:row>
      <xdr:rowOff>15620</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939800" y="1030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前年度比</a:t>
          </a:r>
          <a:r>
            <a:rPr kumimoji="1" lang="en-US" altLang="ja-JP" sz="1100">
              <a:solidFill>
                <a:schemeClr val="dk1"/>
              </a:solidFill>
              <a:effectLst/>
              <a:latin typeface="+mn-lt"/>
              <a:ea typeface="+mn-ea"/>
              <a:cs typeface="+mn-cs"/>
            </a:rPr>
            <a:t>0.9</a:t>
          </a:r>
          <a:r>
            <a:rPr kumimoji="1" lang="ja-JP" altLang="ja-JP" sz="1100">
              <a:solidFill>
                <a:schemeClr val="dk1"/>
              </a:solidFill>
              <a:effectLst/>
              <a:latin typeface="+mn-lt"/>
              <a:ea typeface="+mn-ea"/>
              <a:cs typeface="+mn-cs"/>
            </a:rPr>
            <a:t>ポイントの減、類似団体および全国平均を下回っている。主に介護保険事業特別会計への繰出金</a:t>
          </a:r>
          <a:r>
            <a:rPr kumimoji="1" lang="en-US" altLang="ja-JP" sz="1100">
              <a:solidFill>
                <a:schemeClr val="dk1"/>
              </a:solidFill>
              <a:effectLst/>
              <a:latin typeface="+mn-lt"/>
              <a:ea typeface="+mn-ea"/>
              <a:cs typeface="+mn-cs"/>
            </a:rPr>
            <a:t>67,701</a:t>
          </a:r>
          <a:r>
            <a:rPr kumimoji="1" lang="ja-JP" altLang="ja-JP" sz="1100">
              <a:solidFill>
                <a:schemeClr val="dk1"/>
              </a:solidFill>
              <a:effectLst/>
              <a:latin typeface="+mn-lt"/>
              <a:ea typeface="+mn-ea"/>
              <a:cs typeface="+mn-cs"/>
            </a:rPr>
            <a:t>千円の増等によるものである。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44450</xdr:rowOff>
    </xdr:from>
    <xdr:to>
      <xdr:col>82</xdr:col>
      <xdr:colOff>107950</xdr:colOff>
      <xdr:row>61</xdr:row>
      <xdr:rowOff>19050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6510000" y="9131300"/>
          <a:ext cx="0" cy="1346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162577</xdr:rowOff>
    </xdr:from>
    <xdr:ext cx="762000" cy="259045"/>
    <xdr:sp macro="" textlink="">
      <xdr:nvSpPr>
        <xdr:cNvPr id="249" name="その他最小値テキスト">
          <a:extLst>
            <a:ext uri="{FF2B5EF4-FFF2-40B4-BE49-F238E27FC236}">
              <a16:creationId xmlns:a16="http://schemas.microsoft.com/office/drawing/2014/main" id="{00000000-0008-0000-0400-0000F9000000}"/>
            </a:ext>
          </a:extLst>
        </xdr:cNvPr>
        <xdr:cNvSpPr txBox="1"/>
      </xdr:nvSpPr>
      <xdr:spPr>
        <a:xfrm>
          <a:off x="16598900" y="1044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19050</xdr:rowOff>
    </xdr:from>
    <xdr:to>
      <xdr:col>82</xdr:col>
      <xdr:colOff>196850</xdr:colOff>
      <xdr:row>61</xdr:row>
      <xdr:rowOff>19050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1047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130827</xdr:rowOff>
    </xdr:from>
    <xdr:ext cx="762000" cy="259045"/>
    <xdr:sp macro="" textlink="">
      <xdr:nvSpPr>
        <xdr:cNvPr id="251" name="その他最大値テキスト">
          <a:extLst>
            <a:ext uri="{FF2B5EF4-FFF2-40B4-BE49-F238E27FC236}">
              <a16:creationId xmlns:a16="http://schemas.microsoft.com/office/drawing/2014/main" id="{00000000-0008-0000-0400-0000FB000000}"/>
            </a:ext>
          </a:extLst>
        </xdr:cNvPr>
        <xdr:cNvSpPr txBox="1"/>
      </xdr:nvSpPr>
      <xdr:spPr>
        <a:xfrm>
          <a:off x="165989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44450</xdr:rowOff>
    </xdr:from>
    <xdr:to>
      <xdr:col>82</xdr:col>
      <xdr:colOff>196850</xdr:colOff>
      <xdr:row>53</xdr:row>
      <xdr:rowOff>44450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913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31750</xdr:rowOff>
    </xdr:from>
    <xdr:to>
      <xdr:col>82</xdr:col>
      <xdr:colOff>107950</xdr:colOff>
      <xdr:row>57</xdr:row>
      <xdr:rowOff>146050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flipV="1">
          <a:off x="15671800" y="98044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105427</xdr:rowOff>
    </xdr:from>
    <xdr:ext cx="762000" cy="259045"/>
    <xdr:sp macro="" textlink="">
      <xdr:nvSpPr>
        <xdr:cNvPr id="254" name="その他平均値テキスト">
          <a:extLst>
            <a:ext uri="{FF2B5EF4-FFF2-40B4-BE49-F238E27FC236}">
              <a16:creationId xmlns:a16="http://schemas.microsoft.com/office/drawing/2014/main" id="{00000000-0008-0000-0400-0000FE000000}"/>
            </a:ext>
          </a:extLst>
        </xdr:cNvPr>
        <xdr:cNvSpPr txBox="1"/>
      </xdr:nvSpPr>
      <xdr:spPr>
        <a:xfrm>
          <a:off x="16598900" y="9878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133350</xdr:rowOff>
    </xdr:from>
    <xdr:to>
      <xdr:col>82</xdr:col>
      <xdr:colOff>158750</xdr:colOff>
      <xdr:row>58</xdr:row>
      <xdr:rowOff>63500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64592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107950</xdr:rowOff>
    </xdr:from>
    <xdr:to>
      <xdr:col>78</xdr:col>
      <xdr:colOff>69850</xdr:colOff>
      <xdr:row>57</xdr:row>
      <xdr:rowOff>146050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4782800" y="9880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25400</xdr:rowOff>
    </xdr:from>
    <xdr:to>
      <xdr:col>78</xdr:col>
      <xdr:colOff>120650</xdr:colOff>
      <xdr:row>58</xdr:row>
      <xdr:rowOff>127000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5621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111777</xdr:rowOff>
    </xdr:from>
    <xdr:ext cx="7366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290800" y="10055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107950</xdr:rowOff>
    </xdr:from>
    <xdr:to>
      <xdr:col>73</xdr:col>
      <xdr:colOff>180975</xdr:colOff>
      <xdr:row>57</xdr:row>
      <xdr:rowOff>120650</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flipV="1">
          <a:off x="13893800" y="98806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25400</xdr:rowOff>
    </xdr:from>
    <xdr:to>
      <xdr:col>74</xdr:col>
      <xdr:colOff>31750</xdr:colOff>
      <xdr:row>58</xdr:row>
      <xdr:rowOff>127000</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4732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111777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401800" y="1005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69850</xdr:rowOff>
    </xdr:from>
    <xdr:to>
      <xdr:col>69</xdr:col>
      <xdr:colOff>92075</xdr:colOff>
      <xdr:row>57</xdr:row>
      <xdr:rowOff>120650</xdr:rowOff>
    </xdr:to>
    <xdr:cxnSp macro="">
      <xdr:nvCxnSpPr>
        <xdr:cNvPr id="262" name="直線コネクタ 261">
          <a:extLst>
            <a:ext uri="{FF2B5EF4-FFF2-40B4-BE49-F238E27FC236}">
              <a16:creationId xmlns:a16="http://schemas.microsoft.com/office/drawing/2014/main" id="{00000000-0008-0000-0400-000006010000}"/>
            </a:ext>
          </a:extLst>
        </xdr:cNvPr>
        <xdr:cNvCxnSpPr/>
      </xdr:nvCxnSpPr>
      <xdr:spPr>
        <a:xfrm>
          <a:off x="13004800" y="98425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38100</xdr:rowOff>
    </xdr:from>
    <xdr:to>
      <xdr:col>69</xdr:col>
      <xdr:colOff>142875</xdr:colOff>
      <xdr:row>58</xdr:row>
      <xdr:rowOff>139700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3843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124477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512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38100</xdr:rowOff>
    </xdr:from>
    <xdr:to>
      <xdr:col>65</xdr:col>
      <xdr:colOff>53975</xdr:colOff>
      <xdr:row>58</xdr:row>
      <xdr:rowOff>139700</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2954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124477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623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152400</xdr:rowOff>
    </xdr:from>
    <xdr:to>
      <xdr:col>82</xdr:col>
      <xdr:colOff>158750</xdr:colOff>
      <xdr:row>57</xdr:row>
      <xdr:rowOff>82550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64592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168927</xdr:rowOff>
    </xdr:from>
    <xdr:ext cx="762000" cy="259045"/>
    <xdr:sp macro="" textlink="">
      <xdr:nvSpPr>
        <xdr:cNvPr id="273" name="その他該当値テキスト">
          <a:extLst>
            <a:ext uri="{FF2B5EF4-FFF2-40B4-BE49-F238E27FC236}">
              <a16:creationId xmlns:a16="http://schemas.microsoft.com/office/drawing/2014/main" id="{00000000-0008-0000-0400-000011010000}"/>
            </a:ext>
          </a:extLst>
        </xdr:cNvPr>
        <xdr:cNvSpPr txBox="1"/>
      </xdr:nvSpPr>
      <xdr:spPr>
        <a:xfrm>
          <a:off x="165989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95250</xdr:rowOff>
    </xdr:from>
    <xdr:to>
      <xdr:col>78</xdr:col>
      <xdr:colOff>120650</xdr:colOff>
      <xdr:row>58</xdr:row>
      <xdr:rowOff>25400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5621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35577</xdr:rowOff>
    </xdr:from>
    <xdr:ext cx="7366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5290800" y="9636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57150</xdr:rowOff>
    </xdr:from>
    <xdr:to>
      <xdr:col>74</xdr:col>
      <xdr:colOff>31750</xdr:colOff>
      <xdr:row>57</xdr:row>
      <xdr:rowOff>158750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4732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168927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4401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69850</xdr:rowOff>
    </xdr:from>
    <xdr:to>
      <xdr:col>69</xdr:col>
      <xdr:colOff>142875</xdr:colOff>
      <xdr:row>58</xdr:row>
      <xdr:rowOff>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3843000" y="984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10177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3512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19050</xdr:rowOff>
    </xdr:from>
    <xdr:to>
      <xdr:col>65</xdr:col>
      <xdr:colOff>53975</xdr:colOff>
      <xdr:row>57</xdr:row>
      <xdr:rowOff>120650</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2954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130827</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623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前年度比</a:t>
          </a:r>
          <a:r>
            <a:rPr kumimoji="1" lang="en-US" altLang="ja-JP" sz="1100">
              <a:solidFill>
                <a:schemeClr val="dk1"/>
              </a:solidFill>
              <a:effectLst/>
              <a:latin typeface="+mn-lt"/>
              <a:ea typeface="+mn-ea"/>
              <a:cs typeface="+mn-cs"/>
            </a:rPr>
            <a:t>0.6</a:t>
          </a:r>
          <a:r>
            <a:rPr kumimoji="1" lang="ja-JP" altLang="ja-JP" sz="1100">
              <a:solidFill>
                <a:schemeClr val="dk1"/>
              </a:solidFill>
              <a:effectLst/>
              <a:latin typeface="+mn-lt"/>
              <a:ea typeface="+mn-ea"/>
              <a:cs typeface="+mn-cs"/>
            </a:rPr>
            <a:t>ポイントの減、類似団体および全国平均を下回っている。主な要因は那覇市・南風原町環境施設組合負担金が</a:t>
          </a:r>
          <a:r>
            <a:rPr kumimoji="1" lang="en-US" altLang="ja-JP" sz="1100">
              <a:solidFill>
                <a:schemeClr val="dk1"/>
              </a:solidFill>
              <a:effectLst/>
              <a:latin typeface="+mn-lt"/>
              <a:ea typeface="+mn-ea"/>
              <a:cs typeface="+mn-cs"/>
            </a:rPr>
            <a:t>233,076</a:t>
          </a:r>
          <a:r>
            <a:rPr kumimoji="1" lang="ja-JP" altLang="ja-JP" sz="1100">
              <a:solidFill>
                <a:schemeClr val="dk1"/>
              </a:solidFill>
              <a:effectLst/>
              <a:latin typeface="+mn-lt"/>
              <a:ea typeface="+mn-ea"/>
              <a:cs typeface="+mn-cs"/>
            </a:rPr>
            <a:t>千円の減等となったことによるものである。今後も、本市が策定している補助金に関するガイドラインに沿って、継続・廃止等の検討を行い、補助金等の適正化を進める。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a:extLst>
            <a:ext uri="{FF2B5EF4-FFF2-40B4-BE49-F238E27FC236}">
              <a16:creationId xmlns:a16="http://schemas.microsoft.com/office/drawing/2014/main" id="{00000000-0008-0000-0400-000032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113284</xdr:rowOff>
    </xdr:from>
    <xdr:to>
      <xdr:col>82</xdr:col>
      <xdr:colOff>107950</xdr:colOff>
      <xdr:row>41</xdr:row>
      <xdr:rowOff>97282</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6510000" y="5599684"/>
          <a:ext cx="0" cy="15270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69359</xdr:rowOff>
    </xdr:from>
    <xdr:ext cx="762000" cy="259045"/>
    <xdr:sp macro="" textlink="">
      <xdr:nvSpPr>
        <xdr:cNvPr id="308" name="補助費等最小値テキスト">
          <a:extLst>
            <a:ext uri="{FF2B5EF4-FFF2-40B4-BE49-F238E27FC236}">
              <a16:creationId xmlns:a16="http://schemas.microsoft.com/office/drawing/2014/main" id="{00000000-0008-0000-0400-000034010000}"/>
            </a:ext>
          </a:extLst>
        </xdr:cNvPr>
        <xdr:cNvSpPr txBox="1"/>
      </xdr:nvSpPr>
      <xdr:spPr>
        <a:xfrm>
          <a:off x="16598900" y="709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97282</xdr:rowOff>
    </xdr:from>
    <xdr:to>
      <xdr:col>82</xdr:col>
      <xdr:colOff>196850</xdr:colOff>
      <xdr:row>41</xdr:row>
      <xdr:rowOff>97282</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6421100" y="7126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28211</xdr:rowOff>
    </xdr:from>
    <xdr:ext cx="762000" cy="259045"/>
    <xdr:sp macro="" textlink="">
      <xdr:nvSpPr>
        <xdr:cNvPr id="310" name="補助費等最大値テキスト">
          <a:extLst>
            <a:ext uri="{FF2B5EF4-FFF2-40B4-BE49-F238E27FC236}">
              <a16:creationId xmlns:a16="http://schemas.microsoft.com/office/drawing/2014/main" id="{00000000-0008-0000-0400-000036010000}"/>
            </a:ext>
          </a:extLst>
        </xdr:cNvPr>
        <xdr:cNvSpPr txBox="1"/>
      </xdr:nvSpPr>
      <xdr:spPr>
        <a:xfrm>
          <a:off x="16598900" y="5343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113284</xdr:rowOff>
    </xdr:from>
    <xdr:to>
      <xdr:col>82</xdr:col>
      <xdr:colOff>196850</xdr:colOff>
      <xdr:row>32</xdr:row>
      <xdr:rowOff>113284</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6421100" y="5599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32</xdr:row>
      <xdr:rowOff>140716</xdr:rowOff>
    </xdr:from>
    <xdr:to>
      <xdr:col>82</xdr:col>
      <xdr:colOff>107950</xdr:colOff>
      <xdr:row>33</xdr:row>
      <xdr:rowOff>24130</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5671800" y="5627116"/>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121429</xdr:rowOff>
    </xdr:from>
    <xdr:ext cx="762000" cy="259045"/>
    <xdr:sp macro="" textlink="">
      <xdr:nvSpPr>
        <xdr:cNvPr id="313" name="補助費等平均値テキスト">
          <a:extLst>
            <a:ext uri="{FF2B5EF4-FFF2-40B4-BE49-F238E27FC236}">
              <a16:creationId xmlns:a16="http://schemas.microsoft.com/office/drawing/2014/main" id="{00000000-0008-0000-0400-000039010000}"/>
            </a:ext>
          </a:extLst>
        </xdr:cNvPr>
        <xdr:cNvSpPr txBox="1"/>
      </xdr:nvSpPr>
      <xdr:spPr>
        <a:xfrm>
          <a:off x="16598900" y="59507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149352</xdr:rowOff>
    </xdr:from>
    <xdr:to>
      <xdr:col>82</xdr:col>
      <xdr:colOff>158750</xdr:colOff>
      <xdr:row>35</xdr:row>
      <xdr:rowOff>79502</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6459200" y="5978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33</xdr:row>
      <xdr:rowOff>24130</xdr:rowOff>
    </xdr:from>
    <xdr:to>
      <xdr:col>78</xdr:col>
      <xdr:colOff>69850</xdr:colOff>
      <xdr:row>33</xdr:row>
      <xdr:rowOff>51562</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flipV="1">
          <a:off x="14782800" y="568198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14478</xdr:rowOff>
    </xdr:from>
    <xdr:to>
      <xdr:col>78</xdr:col>
      <xdr:colOff>120650</xdr:colOff>
      <xdr:row>35</xdr:row>
      <xdr:rowOff>116078</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5621000" y="6015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100855</xdr:rowOff>
    </xdr:from>
    <xdr:ext cx="7366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5290800" y="6101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33</xdr:row>
      <xdr:rowOff>51562</xdr:rowOff>
    </xdr:from>
    <xdr:to>
      <xdr:col>73</xdr:col>
      <xdr:colOff>180975</xdr:colOff>
      <xdr:row>33</xdr:row>
      <xdr:rowOff>133858</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flipV="1">
          <a:off x="13893800" y="5709412"/>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14478</xdr:rowOff>
    </xdr:from>
    <xdr:to>
      <xdr:col>74</xdr:col>
      <xdr:colOff>31750</xdr:colOff>
      <xdr:row>35</xdr:row>
      <xdr:rowOff>116078</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4732000" y="6015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100855</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401800" y="610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33</xdr:row>
      <xdr:rowOff>115570</xdr:rowOff>
    </xdr:from>
    <xdr:to>
      <xdr:col>69</xdr:col>
      <xdr:colOff>92075</xdr:colOff>
      <xdr:row>33</xdr:row>
      <xdr:rowOff>133858</xdr:rowOff>
    </xdr:to>
    <xdr:cxnSp macro="">
      <xdr:nvCxnSpPr>
        <xdr:cNvPr id="321" name="直線コネクタ 320">
          <a:extLst>
            <a:ext uri="{FF2B5EF4-FFF2-40B4-BE49-F238E27FC236}">
              <a16:creationId xmlns:a16="http://schemas.microsoft.com/office/drawing/2014/main" id="{00000000-0008-0000-0400-000041010000}"/>
            </a:ext>
          </a:extLst>
        </xdr:cNvPr>
        <xdr:cNvCxnSpPr/>
      </xdr:nvCxnSpPr>
      <xdr:spPr>
        <a:xfrm>
          <a:off x="13004800" y="577342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5334</xdr:rowOff>
    </xdr:from>
    <xdr:to>
      <xdr:col>69</xdr:col>
      <xdr:colOff>142875</xdr:colOff>
      <xdr:row>35</xdr:row>
      <xdr:rowOff>106934</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3843000" y="6006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91711</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3512800" y="6092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149352</xdr:rowOff>
    </xdr:from>
    <xdr:to>
      <xdr:col>65</xdr:col>
      <xdr:colOff>53975</xdr:colOff>
      <xdr:row>35</xdr:row>
      <xdr:rowOff>79502</xdr:rowOff>
    </xdr:to>
    <xdr:sp macro="" textlink="">
      <xdr:nvSpPr>
        <xdr:cNvPr id="324" name="フローチャート: 判断 323">
          <a:extLst>
            <a:ext uri="{FF2B5EF4-FFF2-40B4-BE49-F238E27FC236}">
              <a16:creationId xmlns:a16="http://schemas.microsoft.com/office/drawing/2014/main" id="{00000000-0008-0000-0400-000044010000}"/>
            </a:ext>
          </a:extLst>
        </xdr:cNvPr>
        <xdr:cNvSpPr/>
      </xdr:nvSpPr>
      <xdr:spPr>
        <a:xfrm>
          <a:off x="12954000" y="5978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64279</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623800" y="6065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32</xdr:row>
      <xdr:rowOff>89916</xdr:rowOff>
    </xdr:from>
    <xdr:to>
      <xdr:col>82</xdr:col>
      <xdr:colOff>158750</xdr:colOff>
      <xdr:row>33</xdr:row>
      <xdr:rowOff>20066</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6459200" y="5576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31</xdr:row>
      <xdr:rowOff>169943</xdr:rowOff>
    </xdr:from>
    <xdr:ext cx="762000" cy="259045"/>
    <xdr:sp macro="" textlink="">
      <xdr:nvSpPr>
        <xdr:cNvPr id="332" name="補助費等該当値テキスト">
          <a:extLst>
            <a:ext uri="{FF2B5EF4-FFF2-40B4-BE49-F238E27FC236}">
              <a16:creationId xmlns:a16="http://schemas.microsoft.com/office/drawing/2014/main" id="{00000000-0008-0000-0400-00004C010000}"/>
            </a:ext>
          </a:extLst>
        </xdr:cNvPr>
        <xdr:cNvSpPr txBox="1"/>
      </xdr:nvSpPr>
      <xdr:spPr>
        <a:xfrm>
          <a:off x="16598900" y="5484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32</xdr:row>
      <xdr:rowOff>144780</xdr:rowOff>
    </xdr:from>
    <xdr:to>
      <xdr:col>78</xdr:col>
      <xdr:colOff>120650</xdr:colOff>
      <xdr:row>33</xdr:row>
      <xdr:rowOff>74930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5621000" y="563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31</xdr:row>
      <xdr:rowOff>85107</xdr:rowOff>
    </xdr:from>
    <xdr:ext cx="7366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5290800" y="5400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33</xdr:row>
      <xdr:rowOff>762</xdr:rowOff>
    </xdr:from>
    <xdr:to>
      <xdr:col>74</xdr:col>
      <xdr:colOff>31750</xdr:colOff>
      <xdr:row>33</xdr:row>
      <xdr:rowOff>102362</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4732000" y="5658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31</xdr:row>
      <xdr:rowOff>112539</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4401800" y="5427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33</xdr:row>
      <xdr:rowOff>83058</xdr:rowOff>
    </xdr:from>
    <xdr:to>
      <xdr:col>69</xdr:col>
      <xdr:colOff>142875</xdr:colOff>
      <xdr:row>34</xdr:row>
      <xdr:rowOff>13208</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3843000" y="5740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23385</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3512800" y="5509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33</xdr:row>
      <xdr:rowOff>64770</xdr:rowOff>
    </xdr:from>
    <xdr:to>
      <xdr:col>65</xdr:col>
      <xdr:colOff>53975</xdr:colOff>
      <xdr:row>33</xdr:row>
      <xdr:rowOff>166370</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2954000" y="572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5097</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2623800" y="549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前</a:t>
          </a:r>
          <a:r>
            <a:rPr kumimoji="1" lang="ja-JP" altLang="ja-JP" sz="1100">
              <a:solidFill>
                <a:schemeClr val="dk1"/>
              </a:solidFill>
              <a:effectLst/>
              <a:latin typeface="+mn-lt"/>
              <a:ea typeface="+mn-ea"/>
              <a:cs typeface="+mn-cs"/>
            </a:rPr>
            <a:t>年度比</a:t>
          </a:r>
          <a:r>
            <a:rPr kumimoji="1" lang="en-US" altLang="ja-JP" sz="1100">
              <a:solidFill>
                <a:schemeClr val="dk1"/>
              </a:solidFill>
              <a:effectLst/>
              <a:latin typeface="+mn-lt"/>
              <a:ea typeface="+mn-ea"/>
              <a:cs typeface="+mn-cs"/>
            </a:rPr>
            <a:t>1.3</a:t>
          </a:r>
          <a:r>
            <a:rPr kumimoji="1" lang="ja-JP" altLang="ja-JP" sz="1100">
              <a:solidFill>
                <a:schemeClr val="dk1"/>
              </a:solidFill>
              <a:effectLst/>
              <a:latin typeface="+mn-lt"/>
              <a:ea typeface="+mn-ea"/>
              <a:cs typeface="+mn-cs"/>
            </a:rPr>
            <a:t>ポイントの減、決算額では繰上償還等により前年度比</a:t>
          </a:r>
          <a:r>
            <a:rPr kumimoji="1" lang="en-US" altLang="ja-JP" sz="1100">
              <a:solidFill>
                <a:schemeClr val="dk1"/>
              </a:solidFill>
              <a:effectLst/>
              <a:latin typeface="+mn-lt"/>
              <a:ea typeface="+mn-ea"/>
              <a:cs typeface="+mn-cs"/>
            </a:rPr>
            <a:t>1,222,576</a:t>
          </a:r>
          <a:r>
            <a:rPr kumimoji="1" lang="ja-JP" altLang="ja-JP" sz="1100">
              <a:solidFill>
                <a:schemeClr val="dk1"/>
              </a:solidFill>
              <a:effectLst/>
              <a:latin typeface="+mn-lt"/>
              <a:ea typeface="+mn-ea"/>
              <a:cs typeface="+mn-cs"/>
            </a:rPr>
            <a:t>千円増となっている。市債については、借入額が償還額を下回るよう借入事業の見直しを行い、公債費の抑制に努める。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7" name="公債費グラフ枠">
          <a:extLst>
            <a:ext uri="{FF2B5EF4-FFF2-40B4-BE49-F238E27FC236}">
              <a16:creationId xmlns:a16="http://schemas.microsoft.com/office/drawing/2014/main" id="{00000000-0008-0000-0400-00006F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92710</xdr:rowOff>
    </xdr:from>
    <xdr:to>
      <xdr:col>24</xdr:col>
      <xdr:colOff>25400</xdr:colOff>
      <xdr:row>80</xdr:row>
      <xdr:rowOff>66039</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flipV="1">
          <a:off x="4826000" y="12608560"/>
          <a:ext cx="0" cy="1173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38116</xdr:rowOff>
    </xdr:from>
    <xdr:ext cx="762000" cy="259045"/>
    <xdr:sp macro="" textlink="">
      <xdr:nvSpPr>
        <xdr:cNvPr id="369" name="公債費最小値テキスト">
          <a:extLst>
            <a:ext uri="{FF2B5EF4-FFF2-40B4-BE49-F238E27FC236}">
              <a16:creationId xmlns:a16="http://schemas.microsoft.com/office/drawing/2014/main" id="{00000000-0008-0000-0400-000071010000}"/>
            </a:ext>
          </a:extLst>
        </xdr:cNvPr>
        <xdr:cNvSpPr txBox="1"/>
      </xdr:nvSpPr>
      <xdr:spPr>
        <a:xfrm>
          <a:off x="4914900" y="13754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66039</xdr:rowOff>
    </xdr:from>
    <xdr:to>
      <xdr:col>24</xdr:col>
      <xdr:colOff>114300</xdr:colOff>
      <xdr:row>80</xdr:row>
      <xdr:rowOff>66039</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4737100" y="13782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7637</xdr:rowOff>
    </xdr:from>
    <xdr:ext cx="762000" cy="259045"/>
    <xdr:sp macro="" textlink="">
      <xdr:nvSpPr>
        <xdr:cNvPr id="371" name="公債費最大値テキスト">
          <a:extLst>
            <a:ext uri="{FF2B5EF4-FFF2-40B4-BE49-F238E27FC236}">
              <a16:creationId xmlns:a16="http://schemas.microsoft.com/office/drawing/2014/main" id="{00000000-0008-0000-0400-000073010000}"/>
            </a:ext>
          </a:extLst>
        </xdr:cNvPr>
        <xdr:cNvSpPr txBox="1"/>
      </xdr:nvSpPr>
      <xdr:spPr>
        <a:xfrm>
          <a:off x="4914900" y="1235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92710</xdr:rowOff>
    </xdr:from>
    <xdr:to>
      <xdr:col>24</xdr:col>
      <xdr:colOff>114300</xdr:colOff>
      <xdr:row>73</xdr:row>
      <xdr:rowOff>92710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4737100" y="12608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81280</xdr:rowOff>
    </xdr:from>
    <xdr:to>
      <xdr:col>24</xdr:col>
      <xdr:colOff>25400</xdr:colOff>
      <xdr:row>77</xdr:row>
      <xdr:rowOff>8889</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flipV="1">
          <a:off x="3987800" y="13111480"/>
          <a:ext cx="838200" cy="99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154957</xdr:rowOff>
    </xdr:from>
    <xdr:ext cx="762000" cy="259045"/>
    <xdr:sp macro="" textlink="">
      <xdr:nvSpPr>
        <xdr:cNvPr id="374" name="公債費平均値テキスト">
          <a:extLst>
            <a:ext uri="{FF2B5EF4-FFF2-40B4-BE49-F238E27FC236}">
              <a16:creationId xmlns:a16="http://schemas.microsoft.com/office/drawing/2014/main" id="{00000000-0008-0000-0400-000076010000}"/>
            </a:ext>
          </a:extLst>
        </xdr:cNvPr>
        <xdr:cNvSpPr txBox="1"/>
      </xdr:nvSpPr>
      <xdr:spPr>
        <a:xfrm>
          <a:off x="4914900" y="131851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11430</xdr:rowOff>
    </xdr:from>
    <xdr:to>
      <xdr:col>24</xdr:col>
      <xdr:colOff>76200</xdr:colOff>
      <xdr:row>77</xdr:row>
      <xdr:rowOff>113030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47752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8889</xdr:rowOff>
    </xdr:from>
    <xdr:to>
      <xdr:col>19</xdr:col>
      <xdr:colOff>187325</xdr:colOff>
      <xdr:row>77</xdr:row>
      <xdr:rowOff>24130</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flipV="1">
          <a:off x="3098800" y="13210539"/>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72389</xdr:rowOff>
    </xdr:from>
    <xdr:to>
      <xdr:col>20</xdr:col>
      <xdr:colOff>38100</xdr:colOff>
      <xdr:row>78</xdr:row>
      <xdr:rowOff>2539</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3937000" y="1327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158766</xdr:rowOff>
    </xdr:from>
    <xdr:ext cx="7366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606800" y="133604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24130</xdr:rowOff>
    </xdr:from>
    <xdr:to>
      <xdr:col>15</xdr:col>
      <xdr:colOff>98425</xdr:colOff>
      <xdr:row>77</xdr:row>
      <xdr:rowOff>146050</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flipV="1">
          <a:off x="2209800" y="1322578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95250</xdr:rowOff>
    </xdr:from>
    <xdr:to>
      <xdr:col>15</xdr:col>
      <xdr:colOff>149225</xdr:colOff>
      <xdr:row>78</xdr:row>
      <xdr:rowOff>25400</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3048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27178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146050</xdr:rowOff>
    </xdr:from>
    <xdr:to>
      <xdr:col>11</xdr:col>
      <xdr:colOff>9525</xdr:colOff>
      <xdr:row>77</xdr:row>
      <xdr:rowOff>153670</xdr:rowOff>
    </xdr:to>
    <xdr:cxnSp macro="">
      <xdr:nvCxnSpPr>
        <xdr:cNvPr id="382" name="直線コネクタ 381">
          <a:extLst>
            <a:ext uri="{FF2B5EF4-FFF2-40B4-BE49-F238E27FC236}">
              <a16:creationId xmlns:a16="http://schemas.microsoft.com/office/drawing/2014/main" id="{00000000-0008-0000-0400-00007E010000}"/>
            </a:ext>
          </a:extLst>
        </xdr:cNvPr>
        <xdr:cNvCxnSpPr/>
      </xdr:nvCxnSpPr>
      <xdr:spPr>
        <a:xfrm flipV="1">
          <a:off x="1320800" y="133477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110489</xdr:rowOff>
    </xdr:from>
    <xdr:to>
      <xdr:col>11</xdr:col>
      <xdr:colOff>60325</xdr:colOff>
      <xdr:row>78</xdr:row>
      <xdr:rowOff>40639</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2159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25416</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828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140970</xdr:rowOff>
    </xdr:from>
    <xdr:to>
      <xdr:col>6</xdr:col>
      <xdr:colOff>171450</xdr:colOff>
      <xdr:row>78</xdr:row>
      <xdr:rowOff>71120</xdr:rowOff>
    </xdr:to>
    <xdr:sp macro="" textlink="">
      <xdr:nvSpPr>
        <xdr:cNvPr id="385" name="フローチャート: 判断 384">
          <a:extLst>
            <a:ext uri="{FF2B5EF4-FFF2-40B4-BE49-F238E27FC236}">
              <a16:creationId xmlns:a16="http://schemas.microsoft.com/office/drawing/2014/main" id="{00000000-0008-0000-0400-000081010000}"/>
            </a:ext>
          </a:extLst>
        </xdr:cNvPr>
        <xdr:cNvSpPr/>
      </xdr:nvSpPr>
      <xdr:spPr>
        <a:xfrm>
          <a:off x="1270000" y="1334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55897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939800" y="1342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30480</xdr:rowOff>
    </xdr:from>
    <xdr:to>
      <xdr:col>24</xdr:col>
      <xdr:colOff>76200</xdr:colOff>
      <xdr:row>76</xdr:row>
      <xdr:rowOff>132080</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47752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47007</xdr:rowOff>
    </xdr:from>
    <xdr:ext cx="762000" cy="259045"/>
    <xdr:sp macro="" textlink="">
      <xdr:nvSpPr>
        <xdr:cNvPr id="393" name="公債費該当値テキスト">
          <a:extLst>
            <a:ext uri="{FF2B5EF4-FFF2-40B4-BE49-F238E27FC236}">
              <a16:creationId xmlns:a16="http://schemas.microsoft.com/office/drawing/2014/main" id="{00000000-0008-0000-0400-000089010000}"/>
            </a:ext>
          </a:extLst>
        </xdr:cNvPr>
        <xdr:cNvSpPr txBox="1"/>
      </xdr:nvSpPr>
      <xdr:spPr>
        <a:xfrm>
          <a:off x="49149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129539</xdr:rowOff>
    </xdr:from>
    <xdr:to>
      <xdr:col>20</xdr:col>
      <xdr:colOff>38100</xdr:colOff>
      <xdr:row>77</xdr:row>
      <xdr:rowOff>59689</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3937000" y="13159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69867</xdr:rowOff>
    </xdr:from>
    <xdr:ext cx="7366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3606800" y="12928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144780</xdr:rowOff>
    </xdr:from>
    <xdr:to>
      <xdr:col>15</xdr:col>
      <xdr:colOff>149225</xdr:colOff>
      <xdr:row>77</xdr:row>
      <xdr:rowOff>74930</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3048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85107</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2717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95250</xdr:rowOff>
    </xdr:from>
    <xdr:to>
      <xdr:col>11</xdr:col>
      <xdr:colOff>60325</xdr:colOff>
      <xdr:row>78</xdr:row>
      <xdr:rowOff>25400</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2159000" y="1329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35577</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828800" y="1306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102870</xdr:rowOff>
    </xdr:from>
    <xdr:to>
      <xdr:col>6</xdr:col>
      <xdr:colOff>171450</xdr:colOff>
      <xdr:row>78</xdr:row>
      <xdr:rowOff>33020</xdr:rowOff>
    </xdr:to>
    <xdr:sp macro="" textlink="">
      <xdr:nvSpPr>
        <xdr:cNvPr id="400" name="楕円 399">
          <a:extLst>
            <a:ext uri="{FF2B5EF4-FFF2-40B4-BE49-F238E27FC236}">
              <a16:creationId xmlns:a16="http://schemas.microsoft.com/office/drawing/2014/main" id="{00000000-0008-0000-0400-000090010000}"/>
            </a:ext>
          </a:extLst>
        </xdr:cNvPr>
        <xdr:cNvSpPr/>
      </xdr:nvSpPr>
      <xdr:spPr>
        <a:xfrm>
          <a:off x="1270000" y="1330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43197</xdr:rowOff>
    </xdr:from>
    <xdr:ext cx="7620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939800" y="1307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類</a:t>
          </a:r>
          <a:r>
            <a:rPr kumimoji="1" lang="ja-JP" altLang="ja-JP" sz="1100">
              <a:solidFill>
                <a:schemeClr val="dk1"/>
              </a:solidFill>
              <a:effectLst/>
              <a:latin typeface="+mn-lt"/>
              <a:ea typeface="+mn-ea"/>
              <a:cs typeface="+mn-cs"/>
            </a:rPr>
            <a:t>似団体平均および全国平均を下回っている。また、前年度比減の項目が増えた。今後も人件費の抑制や必要経費の見直しを行い、経常経費削減に努める。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6" name="公債費以外グラフ枠">
          <a:extLst>
            <a:ext uri="{FF2B5EF4-FFF2-40B4-BE49-F238E27FC236}">
              <a16:creationId xmlns:a16="http://schemas.microsoft.com/office/drawing/2014/main" id="{00000000-0008-0000-0400-0000AA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19558</xdr:rowOff>
    </xdr:from>
    <xdr:to>
      <xdr:col>82</xdr:col>
      <xdr:colOff>107950</xdr:colOff>
      <xdr:row>80</xdr:row>
      <xdr:rowOff>76708</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6510000" y="12878308"/>
          <a:ext cx="0" cy="914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48785</xdr:rowOff>
    </xdr:from>
    <xdr:ext cx="762000" cy="259045"/>
    <xdr:sp macro="" textlink="">
      <xdr:nvSpPr>
        <xdr:cNvPr id="428" name="公債費以外最小値テキスト">
          <a:extLst>
            <a:ext uri="{FF2B5EF4-FFF2-40B4-BE49-F238E27FC236}">
              <a16:creationId xmlns:a16="http://schemas.microsoft.com/office/drawing/2014/main" id="{00000000-0008-0000-0400-0000AC010000}"/>
            </a:ext>
          </a:extLst>
        </xdr:cNvPr>
        <xdr:cNvSpPr txBox="1"/>
      </xdr:nvSpPr>
      <xdr:spPr>
        <a:xfrm>
          <a:off x="16598900" y="13764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76708</xdr:rowOff>
    </xdr:from>
    <xdr:to>
      <xdr:col>82</xdr:col>
      <xdr:colOff>196850</xdr:colOff>
      <xdr:row>80</xdr:row>
      <xdr:rowOff>76708</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6421100" y="13792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105935</xdr:rowOff>
    </xdr:from>
    <xdr:ext cx="762000" cy="259045"/>
    <xdr:sp macro="" textlink="">
      <xdr:nvSpPr>
        <xdr:cNvPr id="430" name="公債費以外最大値テキスト">
          <a:extLst>
            <a:ext uri="{FF2B5EF4-FFF2-40B4-BE49-F238E27FC236}">
              <a16:creationId xmlns:a16="http://schemas.microsoft.com/office/drawing/2014/main" id="{00000000-0008-0000-0400-0000AE010000}"/>
            </a:ext>
          </a:extLst>
        </xdr:cNvPr>
        <xdr:cNvSpPr txBox="1"/>
      </xdr:nvSpPr>
      <xdr:spPr>
        <a:xfrm>
          <a:off x="16598900" y="12621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75</xdr:row>
      <xdr:rowOff>19558</xdr:rowOff>
    </xdr:from>
    <xdr:to>
      <xdr:col>82</xdr:col>
      <xdr:colOff>196850</xdr:colOff>
      <xdr:row>75</xdr:row>
      <xdr:rowOff>19558</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6421100" y="12878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90424</xdr:rowOff>
    </xdr:from>
    <xdr:to>
      <xdr:col>82</xdr:col>
      <xdr:colOff>107950</xdr:colOff>
      <xdr:row>77</xdr:row>
      <xdr:rowOff>120142</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5671800" y="13120624"/>
          <a:ext cx="838200" cy="201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107714</xdr:rowOff>
    </xdr:from>
    <xdr:ext cx="762000" cy="259045"/>
    <xdr:sp macro="" textlink="">
      <xdr:nvSpPr>
        <xdr:cNvPr id="433" name="公債費以外平均値テキスト">
          <a:extLst>
            <a:ext uri="{FF2B5EF4-FFF2-40B4-BE49-F238E27FC236}">
              <a16:creationId xmlns:a16="http://schemas.microsoft.com/office/drawing/2014/main" id="{00000000-0008-0000-0400-0000B1010000}"/>
            </a:ext>
          </a:extLst>
        </xdr:cNvPr>
        <xdr:cNvSpPr txBox="1"/>
      </xdr:nvSpPr>
      <xdr:spPr>
        <a:xfrm>
          <a:off x="16598900" y="131379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135637</xdr:rowOff>
    </xdr:from>
    <xdr:to>
      <xdr:col>82</xdr:col>
      <xdr:colOff>158750</xdr:colOff>
      <xdr:row>77</xdr:row>
      <xdr:rowOff>65787</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64592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120142</xdr:rowOff>
    </xdr:from>
    <xdr:to>
      <xdr:col>78</xdr:col>
      <xdr:colOff>69850</xdr:colOff>
      <xdr:row>77</xdr:row>
      <xdr:rowOff>143002</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flipV="1">
          <a:off x="14782800" y="1332179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110489</xdr:rowOff>
    </xdr:from>
    <xdr:to>
      <xdr:col>78</xdr:col>
      <xdr:colOff>120650</xdr:colOff>
      <xdr:row>78</xdr:row>
      <xdr:rowOff>40639</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5621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25416</xdr:rowOff>
    </xdr:from>
    <xdr:ext cx="7366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5290800" y="133985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138430</xdr:rowOff>
    </xdr:from>
    <xdr:to>
      <xdr:col>73</xdr:col>
      <xdr:colOff>180975</xdr:colOff>
      <xdr:row>77</xdr:row>
      <xdr:rowOff>143002</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a:off x="13893800" y="1334008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101346</xdr:rowOff>
    </xdr:from>
    <xdr:to>
      <xdr:col>74</xdr:col>
      <xdr:colOff>31750</xdr:colOff>
      <xdr:row>78</xdr:row>
      <xdr:rowOff>31496</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47320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16273</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4401800" y="1338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140715</xdr:rowOff>
    </xdr:from>
    <xdr:to>
      <xdr:col>69</xdr:col>
      <xdr:colOff>92075</xdr:colOff>
      <xdr:row>77</xdr:row>
      <xdr:rowOff>138430</xdr:rowOff>
    </xdr:to>
    <xdr:cxnSp macro="">
      <xdr:nvCxnSpPr>
        <xdr:cNvPr id="441" name="直線コネクタ 440">
          <a:extLst>
            <a:ext uri="{FF2B5EF4-FFF2-40B4-BE49-F238E27FC236}">
              <a16:creationId xmlns:a16="http://schemas.microsoft.com/office/drawing/2014/main" id="{00000000-0008-0000-0400-0000B9010000}"/>
            </a:ext>
          </a:extLst>
        </xdr:cNvPr>
        <xdr:cNvCxnSpPr/>
      </xdr:nvCxnSpPr>
      <xdr:spPr>
        <a:xfrm>
          <a:off x="13004800" y="13170915"/>
          <a:ext cx="889000" cy="169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64770</xdr:rowOff>
    </xdr:from>
    <xdr:to>
      <xdr:col>69</xdr:col>
      <xdr:colOff>142875</xdr:colOff>
      <xdr:row>77</xdr:row>
      <xdr:rowOff>166370</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3843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5097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512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46482</xdr:rowOff>
    </xdr:from>
    <xdr:to>
      <xdr:col>65</xdr:col>
      <xdr:colOff>53975</xdr:colOff>
      <xdr:row>77</xdr:row>
      <xdr:rowOff>148082</xdr:rowOff>
    </xdr:to>
    <xdr:sp macro="" textlink="">
      <xdr:nvSpPr>
        <xdr:cNvPr id="444" name="フローチャート: 判断 443">
          <a:extLst>
            <a:ext uri="{FF2B5EF4-FFF2-40B4-BE49-F238E27FC236}">
              <a16:creationId xmlns:a16="http://schemas.microsoft.com/office/drawing/2014/main" id="{00000000-0008-0000-0400-0000BC010000}"/>
            </a:ext>
          </a:extLst>
        </xdr:cNvPr>
        <xdr:cNvSpPr/>
      </xdr:nvSpPr>
      <xdr:spPr>
        <a:xfrm>
          <a:off x="12954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132859</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623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39624</xdr:rowOff>
    </xdr:from>
    <xdr:to>
      <xdr:col>82</xdr:col>
      <xdr:colOff>158750</xdr:colOff>
      <xdr:row>76</xdr:row>
      <xdr:rowOff>141224</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6459200" y="13069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56151</xdr:rowOff>
    </xdr:from>
    <xdr:ext cx="762000" cy="259045"/>
    <xdr:sp macro="" textlink="">
      <xdr:nvSpPr>
        <xdr:cNvPr id="452" name="公債費以外該当値テキスト">
          <a:extLst>
            <a:ext uri="{FF2B5EF4-FFF2-40B4-BE49-F238E27FC236}">
              <a16:creationId xmlns:a16="http://schemas.microsoft.com/office/drawing/2014/main" id="{00000000-0008-0000-0400-0000C4010000}"/>
            </a:ext>
          </a:extLst>
        </xdr:cNvPr>
        <xdr:cNvSpPr txBox="1"/>
      </xdr:nvSpPr>
      <xdr:spPr>
        <a:xfrm>
          <a:off x="16598900" y="12914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69342</xdr:rowOff>
    </xdr:from>
    <xdr:to>
      <xdr:col>78</xdr:col>
      <xdr:colOff>120650</xdr:colOff>
      <xdr:row>77</xdr:row>
      <xdr:rowOff>170942</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5621000" y="13270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9669</xdr:rowOff>
    </xdr:from>
    <xdr:ext cx="7366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5290800" y="130398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92202</xdr:rowOff>
    </xdr:from>
    <xdr:to>
      <xdr:col>74</xdr:col>
      <xdr:colOff>31750</xdr:colOff>
      <xdr:row>78</xdr:row>
      <xdr:rowOff>22352</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4732000" y="1329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32529</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4401800" y="13062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87630</xdr:rowOff>
    </xdr:from>
    <xdr:to>
      <xdr:col>69</xdr:col>
      <xdr:colOff>142875</xdr:colOff>
      <xdr:row>78</xdr:row>
      <xdr:rowOff>17780</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3843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2557</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3512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89915</xdr:rowOff>
    </xdr:from>
    <xdr:to>
      <xdr:col>65</xdr:col>
      <xdr:colOff>53975</xdr:colOff>
      <xdr:row>77</xdr:row>
      <xdr:rowOff>20065</xdr:rowOff>
    </xdr:to>
    <xdr:sp macro="" textlink="">
      <xdr:nvSpPr>
        <xdr:cNvPr id="459" name="楕円 458">
          <a:extLst>
            <a:ext uri="{FF2B5EF4-FFF2-40B4-BE49-F238E27FC236}">
              <a16:creationId xmlns:a16="http://schemas.microsoft.com/office/drawing/2014/main" id="{00000000-0008-0000-0400-0000CB010000}"/>
            </a:ext>
          </a:extLst>
        </xdr:cNvPr>
        <xdr:cNvSpPr/>
      </xdr:nvSpPr>
      <xdr:spPr>
        <a:xfrm>
          <a:off x="12954000" y="131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30243</xdr:rowOff>
    </xdr:from>
    <xdr:ext cx="762000" cy="259045"/>
    <xdr:sp macro="" textlink="">
      <xdr:nvSpPr>
        <xdr:cNvPr id="460" name="テキスト ボックス 459">
          <a:extLst>
            <a:ext uri="{FF2B5EF4-FFF2-40B4-BE49-F238E27FC236}">
              <a16:creationId xmlns:a16="http://schemas.microsoft.com/office/drawing/2014/main" id="{00000000-0008-0000-0400-0000CC010000}"/>
            </a:ext>
          </a:extLst>
        </xdr:cNvPr>
        <xdr:cNvSpPr txBox="1"/>
      </xdr:nvSpPr>
      <xdr:spPr>
        <a:xfrm>
          <a:off x="12623800" y="1288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沖縄県那覇市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83368</xdr:rowOff>
    </xdr:from>
    <xdr:to>
      <xdr:col>29</xdr:col>
      <xdr:colOff>127000</xdr:colOff>
      <xdr:row>19</xdr:row>
      <xdr:rowOff>150256</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016943"/>
          <a:ext cx="0" cy="143848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122333</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427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150256</xdr:rowOff>
    </xdr:from>
    <xdr:to>
      <xdr:col>30</xdr:col>
      <xdr:colOff>25400</xdr:colOff>
      <xdr:row>19</xdr:row>
      <xdr:rowOff>150256</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4554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169745</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17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83368</xdr:rowOff>
    </xdr:from>
    <xdr:to>
      <xdr:col>30</xdr:col>
      <xdr:colOff>25400</xdr:colOff>
      <xdr:row>11</xdr:row>
      <xdr:rowOff>83368</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01694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47889</xdr:rowOff>
    </xdr:from>
    <xdr:to>
      <xdr:col>29</xdr:col>
      <xdr:colOff>127000</xdr:colOff>
      <xdr:row>16</xdr:row>
      <xdr:rowOff>109291</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flipV="1">
          <a:off x="5003800" y="2838714"/>
          <a:ext cx="647700" cy="614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150959</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5988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134432</xdr:rowOff>
    </xdr:from>
    <xdr:to>
      <xdr:col>29</xdr:col>
      <xdr:colOff>177800</xdr:colOff>
      <xdr:row>16</xdr:row>
      <xdr:rowOff>64582</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27538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109291</xdr:rowOff>
    </xdr:from>
    <xdr:to>
      <xdr:col>26</xdr:col>
      <xdr:colOff>50800</xdr:colOff>
      <xdr:row>17</xdr:row>
      <xdr:rowOff>66452</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4305300" y="2900116"/>
          <a:ext cx="698500" cy="1286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164516</xdr:rowOff>
    </xdr:from>
    <xdr:to>
      <xdr:col>26</xdr:col>
      <xdr:colOff>101600</xdr:colOff>
      <xdr:row>16</xdr:row>
      <xdr:rowOff>94666</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27838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104843</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25527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66452</xdr:rowOff>
    </xdr:from>
    <xdr:to>
      <xdr:col>22</xdr:col>
      <xdr:colOff>114300</xdr:colOff>
      <xdr:row>17</xdr:row>
      <xdr:rowOff>88397</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3606800" y="3028727"/>
          <a:ext cx="698500" cy="219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60457</xdr:rowOff>
    </xdr:from>
    <xdr:to>
      <xdr:col>22</xdr:col>
      <xdr:colOff>165100</xdr:colOff>
      <xdr:row>16</xdr:row>
      <xdr:rowOff>162057</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28512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784</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2620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88397</xdr:rowOff>
    </xdr:from>
    <xdr:to>
      <xdr:col>18</xdr:col>
      <xdr:colOff>177800</xdr:colOff>
      <xdr:row>17</xdr:row>
      <xdr:rowOff>122733</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2908300" y="3050672"/>
          <a:ext cx="698500" cy="343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107503</xdr:rowOff>
    </xdr:from>
    <xdr:to>
      <xdr:col>19</xdr:col>
      <xdr:colOff>38100</xdr:colOff>
      <xdr:row>17</xdr:row>
      <xdr:rowOff>37653</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28983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47830</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2667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126797</xdr:rowOff>
    </xdr:from>
    <xdr:to>
      <xdr:col>15</xdr:col>
      <xdr:colOff>101600</xdr:colOff>
      <xdr:row>17</xdr:row>
      <xdr:rowOff>56947</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29176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67124</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2686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168539</xdr:rowOff>
    </xdr:from>
    <xdr:to>
      <xdr:col>29</xdr:col>
      <xdr:colOff>177800</xdr:colOff>
      <xdr:row>16</xdr:row>
      <xdr:rowOff>98689</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27879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140616</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2759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58491</xdr:rowOff>
    </xdr:from>
    <xdr:to>
      <xdr:col>26</xdr:col>
      <xdr:colOff>101600</xdr:colOff>
      <xdr:row>16</xdr:row>
      <xdr:rowOff>160091</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28493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144868</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2935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15652</xdr:rowOff>
    </xdr:from>
    <xdr:to>
      <xdr:col>22</xdr:col>
      <xdr:colOff>165100</xdr:colOff>
      <xdr:row>17</xdr:row>
      <xdr:rowOff>117252</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29779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102029</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3064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37597</xdr:rowOff>
    </xdr:from>
    <xdr:to>
      <xdr:col>19</xdr:col>
      <xdr:colOff>38100</xdr:colOff>
      <xdr:row>17</xdr:row>
      <xdr:rowOff>139197</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29998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123974</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3086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71933</xdr:rowOff>
    </xdr:from>
    <xdr:to>
      <xdr:col>15</xdr:col>
      <xdr:colOff>101600</xdr:colOff>
      <xdr:row>18</xdr:row>
      <xdr:rowOff>2083</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30342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158310</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3120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a:extLst>
            <a:ext uri="{FF2B5EF4-FFF2-40B4-BE49-F238E27FC236}">
              <a16:creationId xmlns:a16="http://schemas.microsoft.com/office/drawing/2014/main" id="{00000000-0008-0000-0500-000067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201371</xdr:rowOff>
    </xdr:from>
    <xdr:to>
      <xdr:col>29</xdr:col>
      <xdr:colOff>127000</xdr:colOff>
      <xdr:row>37</xdr:row>
      <xdr:rowOff>212001</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flipV="1">
          <a:off x="5651500" y="6125921"/>
          <a:ext cx="0" cy="121078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184078</xdr:rowOff>
    </xdr:from>
    <xdr:ext cx="762000" cy="259045"/>
    <xdr:sp macro="" textlink="">
      <xdr:nvSpPr>
        <xdr:cNvPr id="105" name="人口1人当たり決算額の推移最小値テキスト445">
          <a:extLst>
            <a:ext uri="{FF2B5EF4-FFF2-40B4-BE49-F238E27FC236}">
              <a16:creationId xmlns:a16="http://schemas.microsoft.com/office/drawing/2014/main" id="{00000000-0008-0000-0500-000069000000}"/>
            </a:ext>
          </a:extLst>
        </xdr:cNvPr>
        <xdr:cNvSpPr txBox="1"/>
      </xdr:nvSpPr>
      <xdr:spPr>
        <a:xfrm>
          <a:off x="5740400" y="7308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212001</xdr:rowOff>
    </xdr:from>
    <xdr:to>
      <xdr:col>30</xdr:col>
      <xdr:colOff>25400</xdr:colOff>
      <xdr:row>37</xdr:row>
      <xdr:rowOff>212001</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5562600" y="73367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116298</xdr:rowOff>
    </xdr:from>
    <xdr:ext cx="762000" cy="259045"/>
    <xdr:sp macro="" textlink="">
      <xdr:nvSpPr>
        <xdr:cNvPr id="107" name="人口1人当たり決算額の推移最大値テキスト445">
          <a:extLst>
            <a:ext uri="{FF2B5EF4-FFF2-40B4-BE49-F238E27FC236}">
              <a16:creationId xmlns:a16="http://schemas.microsoft.com/office/drawing/2014/main" id="{00000000-0008-0000-0500-00006B000000}"/>
            </a:ext>
          </a:extLst>
        </xdr:cNvPr>
        <xdr:cNvSpPr txBox="1"/>
      </xdr:nvSpPr>
      <xdr:spPr>
        <a:xfrm>
          <a:off x="5740400" y="5869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201371</xdr:rowOff>
    </xdr:from>
    <xdr:to>
      <xdr:col>30</xdr:col>
      <xdr:colOff>25400</xdr:colOff>
      <xdr:row>33</xdr:row>
      <xdr:rowOff>201371</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61259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236500</xdr:rowOff>
    </xdr:from>
    <xdr:to>
      <xdr:col>29</xdr:col>
      <xdr:colOff>127000</xdr:colOff>
      <xdr:row>34</xdr:row>
      <xdr:rowOff>288316</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003800" y="6503950"/>
          <a:ext cx="647700" cy="518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94873</xdr:rowOff>
    </xdr:from>
    <xdr:ext cx="762000" cy="259045"/>
    <xdr:sp macro="" textlink="">
      <xdr:nvSpPr>
        <xdr:cNvPr id="110" name="人口1人当たり決算額の推移平均値テキスト445">
          <a:extLst>
            <a:ext uri="{FF2B5EF4-FFF2-40B4-BE49-F238E27FC236}">
              <a16:creationId xmlns:a16="http://schemas.microsoft.com/office/drawing/2014/main" id="{00000000-0008-0000-0500-00006E000000}"/>
            </a:ext>
          </a:extLst>
        </xdr:cNvPr>
        <xdr:cNvSpPr txBox="1"/>
      </xdr:nvSpPr>
      <xdr:spPr>
        <a:xfrm>
          <a:off x="5740400" y="67052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122796</xdr:rowOff>
    </xdr:from>
    <xdr:to>
      <xdr:col>29</xdr:col>
      <xdr:colOff>177800</xdr:colOff>
      <xdr:row>35</xdr:row>
      <xdr:rowOff>224396</xdr:rowOff>
    </xdr:to>
    <xdr:sp macro="" textlink="">
      <xdr:nvSpPr>
        <xdr:cNvPr id="111" name="フローチャート: 判断 110">
          <a:extLst>
            <a:ext uri="{FF2B5EF4-FFF2-40B4-BE49-F238E27FC236}">
              <a16:creationId xmlns:a16="http://schemas.microsoft.com/office/drawing/2014/main" id="{00000000-0008-0000-0500-00006F000000}"/>
            </a:ext>
          </a:extLst>
        </xdr:cNvPr>
        <xdr:cNvSpPr/>
      </xdr:nvSpPr>
      <xdr:spPr bwMode="auto">
        <a:xfrm>
          <a:off x="5600700" y="67331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211087</xdr:rowOff>
    </xdr:from>
    <xdr:to>
      <xdr:col>26</xdr:col>
      <xdr:colOff>50800</xdr:colOff>
      <xdr:row>34</xdr:row>
      <xdr:rowOff>236500</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4305300" y="6478537"/>
          <a:ext cx="698500" cy="254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129578</xdr:rowOff>
    </xdr:from>
    <xdr:to>
      <xdr:col>26</xdr:col>
      <xdr:colOff>101600</xdr:colOff>
      <xdr:row>35</xdr:row>
      <xdr:rowOff>231178</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4953000" y="67399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215955</xdr:rowOff>
    </xdr:from>
    <xdr:ext cx="736600" cy="259045"/>
    <xdr:sp macro="" textlink="">
      <xdr:nvSpPr>
        <xdr:cNvPr id="114" name="テキスト ボックス 113">
          <a:extLst>
            <a:ext uri="{FF2B5EF4-FFF2-40B4-BE49-F238E27FC236}">
              <a16:creationId xmlns:a16="http://schemas.microsoft.com/office/drawing/2014/main" id="{00000000-0008-0000-0500-000072000000}"/>
            </a:ext>
          </a:extLst>
        </xdr:cNvPr>
        <xdr:cNvSpPr txBox="1"/>
      </xdr:nvSpPr>
      <xdr:spPr>
        <a:xfrm>
          <a:off x="4622800" y="6826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114503</xdr:rowOff>
    </xdr:from>
    <xdr:to>
      <xdr:col>22</xdr:col>
      <xdr:colOff>114300</xdr:colOff>
      <xdr:row>34</xdr:row>
      <xdr:rowOff>211087</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3606800" y="6381953"/>
          <a:ext cx="698500" cy="965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117463</xdr:rowOff>
    </xdr:from>
    <xdr:to>
      <xdr:col>22</xdr:col>
      <xdr:colOff>165100</xdr:colOff>
      <xdr:row>35</xdr:row>
      <xdr:rowOff>219063</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254500" y="67278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203840</xdr:rowOff>
    </xdr:from>
    <xdr:ext cx="7620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3924300" y="6814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80670</xdr:rowOff>
    </xdr:from>
    <xdr:to>
      <xdr:col>18</xdr:col>
      <xdr:colOff>177800</xdr:colOff>
      <xdr:row>34</xdr:row>
      <xdr:rowOff>114503</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2908300" y="6348120"/>
          <a:ext cx="698500" cy="338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113005</xdr:rowOff>
    </xdr:from>
    <xdr:to>
      <xdr:col>19</xdr:col>
      <xdr:colOff>38100</xdr:colOff>
      <xdr:row>35</xdr:row>
      <xdr:rowOff>214605</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3556000" y="67233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199382</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225800" y="6809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107976</xdr:rowOff>
    </xdr:from>
    <xdr:to>
      <xdr:col>15</xdr:col>
      <xdr:colOff>101600</xdr:colOff>
      <xdr:row>35</xdr:row>
      <xdr:rowOff>209576</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2857500" y="67183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194353</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2527300" y="6804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237516</xdr:rowOff>
    </xdr:from>
    <xdr:to>
      <xdr:col>29</xdr:col>
      <xdr:colOff>177800</xdr:colOff>
      <xdr:row>34</xdr:row>
      <xdr:rowOff>339116</xdr:rowOff>
    </xdr:to>
    <xdr:sp macro="" textlink="">
      <xdr:nvSpPr>
        <xdr:cNvPr id="128" name="楕円 127">
          <a:extLst>
            <a:ext uri="{FF2B5EF4-FFF2-40B4-BE49-F238E27FC236}">
              <a16:creationId xmlns:a16="http://schemas.microsoft.com/office/drawing/2014/main" id="{00000000-0008-0000-0500-000080000000}"/>
            </a:ext>
          </a:extLst>
        </xdr:cNvPr>
        <xdr:cNvSpPr/>
      </xdr:nvSpPr>
      <xdr:spPr bwMode="auto">
        <a:xfrm>
          <a:off x="5600700" y="65049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82592</xdr:rowOff>
    </xdr:from>
    <xdr:ext cx="762000" cy="259045"/>
    <xdr:sp macro="" textlink="">
      <xdr:nvSpPr>
        <xdr:cNvPr id="129" name="人口1人当たり決算額の推移該当値テキスト445">
          <a:extLst>
            <a:ext uri="{FF2B5EF4-FFF2-40B4-BE49-F238E27FC236}">
              <a16:creationId xmlns:a16="http://schemas.microsoft.com/office/drawing/2014/main" id="{00000000-0008-0000-0500-000081000000}"/>
            </a:ext>
          </a:extLst>
        </xdr:cNvPr>
        <xdr:cNvSpPr txBox="1"/>
      </xdr:nvSpPr>
      <xdr:spPr>
        <a:xfrm>
          <a:off x="5740400" y="6350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185700</xdr:rowOff>
    </xdr:from>
    <xdr:to>
      <xdr:col>26</xdr:col>
      <xdr:colOff>101600</xdr:colOff>
      <xdr:row>34</xdr:row>
      <xdr:rowOff>287300</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4953000" y="64531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297477</xdr:rowOff>
    </xdr:from>
    <xdr:ext cx="7366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622800" y="6222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160287</xdr:rowOff>
    </xdr:from>
    <xdr:to>
      <xdr:col>22</xdr:col>
      <xdr:colOff>165100</xdr:colOff>
      <xdr:row>34</xdr:row>
      <xdr:rowOff>261886</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254500" y="6427737"/>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272064</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924300" y="6196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63703</xdr:rowOff>
    </xdr:from>
    <xdr:to>
      <xdr:col>19</xdr:col>
      <xdr:colOff>38100</xdr:colOff>
      <xdr:row>34</xdr:row>
      <xdr:rowOff>165303</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3556000" y="63311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175480</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225800" y="61000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29870</xdr:rowOff>
    </xdr:from>
    <xdr:to>
      <xdr:col>15</xdr:col>
      <xdr:colOff>101600</xdr:colOff>
      <xdr:row>34</xdr:row>
      <xdr:rowOff>131470</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2857500" y="62973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141647</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2527300" y="606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沖縄県那覇市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318,339
313,761
41.42
182,556,310
171,159,091
6,478,256
74,090,639
136,672,177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52.4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19489</xdr:rowOff>
    </xdr:from>
    <xdr:to>
      <xdr:col>24</xdr:col>
      <xdr:colOff>62865</xdr:colOff>
      <xdr:row>38</xdr:row>
      <xdr:rowOff>84607</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334439"/>
          <a:ext cx="1270" cy="1265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88434</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603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84607</xdr:rowOff>
    </xdr:from>
    <xdr:to>
      <xdr:col>24</xdr:col>
      <xdr:colOff>152400</xdr:colOff>
      <xdr:row>38</xdr:row>
      <xdr:rowOff>84607</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599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137616</xdr:rowOff>
    </xdr:from>
    <xdr:ext cx="534377"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109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84,431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19489</xdr:rowOff>
    </xdr:from>
    <xdr:to>
      <xdr:col>24</xdr:col>
      <xdr:colOff>152400</xdr:colOff>
      <xdr:row>31</xdr:row>
      <xdr:rowOff>19489</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334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160405</xdr:rowOff>
    </xdr:from>
    <xdr:to>
      <xdr:col>24</xdr:col>
      <xdr:colOff>63500</xdr:colOff>
      <xdr:row>35</xdr:row>
      <xdr:rowOff>40063</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5989705"/>
          <a:ext cx="838200" cy="51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134503</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9638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156076</xdr:rowOff>
    </xdr:from>
    <xdr:to>
      <xdr:col>24</xdr:col>
      <xdr:colOff>114300</xdr:colOff>
      <xdr:row>35</xdr:row>
      <xdr:rowOff>86226</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5985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40063</xdr:rowOff>
    </xdr:from>
    <xdr:to>
      <xdr:col>19</xdr:col>
      <xdr:colOff>177800</xdr:colOff>
      <xdr:row>36</xdr:row>
      <xdr:rowOff>57273</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040813"/>
          <a:ext cx="889000" cy="188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6767</xdr:rowOff>
    </xdr:from>
    <xdr:to>
      <xdr:col>20</xdr:col>
      <xdr:colOff>38100</xdr:colOff>
      <xdr:row>35</xdr:row>
      <xdr:rowOff>108367</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007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99494</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6100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57273</xdr:rowOff>
    </xdr:from>
    <xdr:to>
      <xdr:col>15</xdr:col>
      <xdr:colOff>50800</xdr:colOff>
      <xdr:row>36</xdr:row>
      <xdr:rowOff>71349</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229473"/>
          <a:ext cx="88900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143666</xdr:rowOff>
    </xdr:from>
    <xdr:to>
      <xdr:col>15</xdr:col>
      <xdr:colOff>101600</xdr:colOff>
      <xdr:row>36</xdr:row>
      <xdr:rowOff>73816</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14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90343</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5919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64458</xdr:rowOff>
    </xdr:from>
    <xdr:to>
      <xdr:col>10</xdr:col>
      <xdr:colOff>114300</xdr:colOff>
      <xdr:row>36</xdr:row>
      <xdr:rowOff>71349</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a:off x="1130300" y="6236658"/>
          <a:ext cx="889000" cy="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148565</xdr:rowOff>
    </xdr:from>
    <xdr:to>
      <xdr:col>10</xdr:col>
      <xdr:colOff>165100</xdr:colOff>
      <xdr:row>36</xdr:row>
      <xdr:rowOff>78715</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149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95242</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5924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152581</xdr:rowOff>
    </xdr:from>
    <xdr:to>
      <xdr:col>6</xdr:col>
      <xdr:colOff>38100</xdr:colOff>
      <xdr:row>36</xdr:row>
      <xdr:rowOff>82731</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153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99258</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5928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109605</xdr:rowOff>
    </xdr:from>
    <xdr:to>
      <xdr:col>24</xdr:col>
      <xdr:colOff>114300</xdr:colOff>
      <xdr:row>35</xdr:row>
      <xdr:rowOff>39755</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593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132482</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5790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160713</xdr:rowOff>
    </xdr:from>
    <xdr:to>
      <xdr:col>20</xdr:col>
      <xdr:colOff>38100</xdr:colOff>
      <xdr:row>35</xdr:row>
      <xdr:rowOff>90863</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5990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107390</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5765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6473</xdr:rowOff>
    </xdr:from>
    <xdr:to>
      <xdr:col>15</xdr:col>
      <xdr:colOff>101600</xdr:colOff>
      <xdr:row>36</xdr:row>
      <xdr:rowOff>108073</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178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99200</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271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20549</xdr:rowOff>
    </xdr:from>
    <xdr:to>
      <xdr:col>10</xdr:col>
      <xdr:colOff>165100</xdr:colOff>
      <xdr:row>36</xdr:row>
      <xdr:rowOff>122149</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192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113276</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285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13658</xdr:rowOff>
    </xdr:from>
    <xdr:to>
      <xdr:col>6</xdr:col>
      <xdr:colOff>38100</xdr:colOff>
      <xdr:row>36</xdr:row>
      <xdr:rowOff>115258</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185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106385</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278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151085</xdr:rowOff>
    </xdr:from>
    <xdr:to>
      <xdr:col>24</xdr:col>
      <xdr:colOff>62865</xdr:colOff>
      <xdr:row>58</xdr:row>
      <xdr:rowOff>8712</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895035"/>
          <a:ext cx="1270" cy="1057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12539</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9956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8712</xdr:rowOff>
    </xdr:from>
    <xdr:to>
      <xdr:col>24</xdr:col>
      <xdr:colOff>152400</xdr:colOff>
      <xdr:row>58</xdr:row>
      <xdr:rowOff>8712</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9952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97762</xdr:rowOff>
    </xdr:from>
    <xdr:ext cx="534377"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670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151085</xdr:rowOff>
    </xdr:from>
    <xdr:to>
      <xdr:col>24</xdr:col>
      <xdr:colOff>152400</xdr:colOff>
      <xdr:row>51</xdr:row>
      <xdr:rowOff>151085</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895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48968</xdr:rowOff>
    </xdr:from>
    <xdr:to>
      <xdr:col>24</xdr:col>
      <xdr:colOff>63500</xdr:colOff>
      <xdr:row>57</xdr:row>
      <xdr:rowOff>111879</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821618"/>
          <a:ext cx="838200" cy="62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126224</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3845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103347</xdr:rowOff>
    </xdr:from>
    <xdr:to>
      <xdr:col>24</xdr:col>
      <xdr:colOff>114300</xdr:colOff>
      <xdr:row>56</xdr:row>
      <xdr:rowOff>33497</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533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111879</xdr:rowOff>
    </xdr:from>
    <xdr:to>
      <xdr:col>19</xdr:col>
      <xdr:colOff>177800</xdr:colOff>
      <xdr:row>58</xdr:row>
      <xdr:rowOff>101341</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884529"/>
          <a:ext cx="889000" cy="160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95072</xdr:rowOff>
    </xdr:from>
    <xdr:to>
      <xdr:col>20</xdr:col>
      <xdr:colOff>38100</xdr:colOff>
      <xdr:row>57</xdr:row>
      <xdr:rowOff>25222</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696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41749</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9471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101341</xdr:rowOff>
    </xdr:from>
    <xdr:to>
      <xdr:col>15</xdr:col>
      <xdr:colOff>50800</xdr:colOff>
      <xdr:row>59</xdr:row>
      <xdr:rowOff>19114</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10045441"/>
          <a:ext cx="889000" cy="89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166304</xdr:rowOff>
    </xdr:from>
    <xdr:to>
      <xdr:col>15</xdr:col>
      <xdr:colOff>101600</xdr:colOff>
      <xdr:row>57</xdr:row>
      <xdr:rowOff>96454</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767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112981</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9542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12004</xdr:rowOff>
    </xdr:from>
    <xdr:to>
      <xdr:col>10</xdr:col>
      <xdr:colOff>114300</xdr:colOff>
      <xdr:row>59</xdr:row>
      <xdr:rowOff>19114</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a:off x="1130300" y="10127554"/>
          <a:ext cx="889000" cy="7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44255</xdr:rowOff>
    </xdr:from>
    <xdr:to>
      <xdr:col>10</xdr:col>
      <xdr:colOff>165100</xdr:colOff>
      <xdr:row>57</xdr:row>
      <xdr:rowOff>145855</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816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162382</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9592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96786</xdr:rowOff>
    </xdr:from>
    <xdr:to>
      <xdr:col>6</xdr:col>
      <xdr:colOff>38100</xdr:colOff>
      <xdr:row>58</xdr:row>
      <xdr:rowOff>26936</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86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43463</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9644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169618</xdr:rowOff>
    </xdr:from>
    <xdr:to>
      <xdr:col>24</xdr:col>
      <xdr:colOff>114300</xdr:colOff>
      <xdr:row>57</xdr:row>
      <xdr:rowOff>99768</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770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148045</xdr:rowOff>
    </xdr:from>
    <xdr:ext cx="534377"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749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61079</xdr:rowOff>
    </xdr:from>
    <xdr:to>
      <xdr:col>20</xdr:col>
      <xdr:colOff>38100</xdr:colOff>
      <xdr:row>57</xdr:row>
      <xdr:rowOff>162679</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833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153806</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9926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50541</xdr:rowOff>
    </xdr:from>
    <xdr:to>
      <xdr:col>15</xdr:col>
      <xdr:colOff>101600</xdr:colOff>
      <xdr:row>58</xdr:row>
      <xdr:rowOff>152141</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994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143268</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10087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139764</xdr:rowOff>
    </xdr:from>
    <xdr:to>
      <xdr:col>10</xdr:col>
      <xdr:colOff>165100</xdr:colOff>
      <xdr:row>59</xdr:row>
      <xdr:rowOff>69914</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10083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61041</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10176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132654</xdr:rowOff>
    </xdr:from>
    <xdr:to>
      <xdr:col>6</xdr:col>
      <xdr:colOff>38100</xdr:colOff>
      <xdr:row>59</xdr:row>
      <xdr:rowOff>62804</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10076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53931</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10169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70480</xdr:rowOff>
    </xdr:from>
    <xdr:to>
      <xdr:col>24</xdr:col>
      <xdr:colOff>62865</xdr:colOff>
      <xdr:row>78</xdr:row>
      <xdr:rowOff>128453</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414880"/>
          <a:ext cx="1270" cy="1086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132280</xdr:rowOff>
    </xdr:from>
    <xdr:ext cx="378565"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5053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128453</xdr:rowOff>
    </xdr:from>
    <xdr:to>
      <xdr:col>24</xdr:col>
      <xdr:colOff>152400</xdr:colOff>
      <xdr:row>78</xdr:row>
      <xdr:rowOff>128453</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501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17157</xdr:rowOff>
    </xdr:from>
    <xdr:ext cx="534377"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2190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70480</xdr:rowOff>
    </xdr:from>
    <xdr:to>
      <xdr:col>24</xdr:col>
      <xdr:colOff>152400</xdr:colOff>
      <xdr:row>72</xdr:row>
      <xdr:rowOff>70480</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414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120224</xdr:rowOff>
    </xdr:from>
    <xdr:to>
      <xdr:col>24</xdr:col>
      <xdr:colOff>63500</xdr:colOff>
      <xdr:row>77</xdr:row>
      <xdr:rowOff>131882</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3797300" y="13321874"/>
          <a:ext cx="838200" cy="11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50970</xdr:rowOff>
    </xdr:from>
    <xdr:ext cx="469744"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0811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28093</xdr:rowOff>
    </xdr:from>
    <xdr:to>
      <xdr:col>24</xdr:col>
      <xdr:colOff>114300</xdr:colOff>
      <xdr:row>77</xdr:row>
      <xdr:rowOff>129693</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229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127355</xdr:rowOff>
    </xdr:from>
    <xdr:to>
      <xdr:col>19</xdr:col>
      <xdr:colOff>177800</xdr:colOff>
      <xdr:row>77</xdr:row>
      <xdr:rowOff>131882</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2908300" y="13329005"/>
          <a:ext cx="889000" cy="4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35911</xdr:rowOff>
    </xdr:from>
    <xdr:to>
      <xdr:col>20</xdr:col>
      <xdr:colOff>38100</xdr:colOff>
      <xdr:row>77</xdr:row>
      <xdr:rowOff>137511</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237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154038</xdr:rowOff>
    </xdr:from>
    <xdr:ext cx="469744"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62428" y="13012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127355</xdr:rowOff>
    </xdr:from>
    <xdr:to>
      <xdr:col>15</xdr:col>
      <xdr:colOff>50800</xdr:colOff>
      <xdr:row>77</xdr:row>
      <xdr:rowOff>141117</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019300" y="13329005"/>
          <a:ext cx="889000" cy="13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72944</xdr:rowOff>
    </xdr:from>
    <xdr:to>
      <xdr:col>15</xdr:col>
      <xdr:colOff>101600</xdr:colOff>
      <xdr:row>78</xdr:row>
      <xdr:rowOff>3094</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274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19621</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73428" y="13049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141117</xdr:rowOff>
    </xdr:from>
    <xdr:to>
      <xdr:col>10</xdr:col>
      <xdr:colOff>114300</xdr:colOff>
      <xdr:row>78</xdr:row>
      <xdr:rowOff>54843</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1130300" y="13342767"/>
          <a:ext cx="889000" cy="85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63342</xdr:rowOff>
    </xdr:from>
    <xdr:to>
      <xdr:col>10</xdr:col>
      <xdr:colOff>165100</xdr:colOff>
      <xdr:row>77</xdr:row>
      <xdr:rowOff>164942</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264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10019</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84428" y="13040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67137</xdr:rowOff>
    </xdr:from>
    <xdr:to>
      <xdr:col>6</xdr:col>
      <xdr:colOff>38100</xdr:colOff>
      <xdr:row>77</xdr:row>
      <xdr:rowOff>168737</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268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13814</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95428" y="13044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69424</xdr:rowOff>
    </xdr:from>
    <xdr:to>
      <xdr:col>24</xdr:col>
      <xdr:colOff>114300</xdr:colOff>
      <xdr:row>77</xdr:row>
      <xdr:rowOff>171024</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271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47851</xdr:rowOff>
    </xdr:from>
    <xdr:ext cx="469744"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249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81082</xdr:rowOff>
    </xdr:from>
    <xdr:to>
      <xdr:col>20</xdr:col>
      <xdr:colOff>38100</xdr:colOff>
      <xdr:row>78</xdr:row>
      <xdr:rowOff>11232</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282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2359</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62428" y="13375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76555</xdr:rowOff>
    </xdr:from>
    <xdr:to>
      <xdr:col>15</xdr:col>
      <xdr:colOff>101600</xdr:colOff>
      <xdr:row>78</xdr:row>
      <xdr:rowOff>6705</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278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169282</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73428" y="13370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90317</xdr:rowOff>
    </xdr:from>
    <xdr:to>
      <xdr:col>10</xdr:col>
      <xdr:colOff>165100</xdr:colOff>
      <xdr:row>78</xdr:row>
      <xdr:rowOff>20467</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291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11594</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84428" y="13384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4043</xdr:rowOff>
    </xdr:from>
    <xdr:to>
      <xdr:col>6</xdr:col>
      <xdr:colOff>38100</xdr:colOff>
      <xdr:row>78</xdr:row>
      <xdr:rowOff>105643</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377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96770</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95428" y="13469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a:extLst>
            <a:ext uri="{FF2B5EF4-FFF2-40B4-BE49-F238E27FC236}">
              <a16:creationId xmlns:a16="http://schemas.microsoft.com/office/drawing/2014/main" id="{00000000-0008-0000-06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19977</xdr:rowOff>
    </xdr:from>
    <xdr:to>
      <xdr:col>24</xdr:col>
      <xdr:colOff>62865</xdr:colOff>
      <xdr:row>98</xdr:row>
      <xdr:rowOff>91300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flipV="1">
          <a:off x="4633595" y="15450477"/>
          <a:ext cx="1270" cy="14429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95127</xdr:rowOff>
    </xdr:from>
    <xdr:ext cx="534377" cy="259045"/>
    <xdr:sp macro="" textlink="">
      <xdr:nvSpPr>
        <xdr:cNvPr id="228" name="扶助費最小値テキスト">
          <a:extLst>
            <a:ext uri="{FF2B5EF4-FFF2-40B4-BE49-F238E27FC236}">
              <a16:creationId xmlns:a16="http://schemas.microsoft.com/office/drawing/2014/main" id="{00000000-0008-0000-0600-0000E4000000}"/>
            </a:ext>
          </a:extLst>
        </xdr:cNvPr>
        <xdr:cNvSpPr txBox="1"/>
      </xdr:nvSpPr>
      <xdr:spPr>
        <a:xfrm>
          <a:off x="4686300" y="16897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91300</xdr:rowOff>
    </xdr:from>
    <xdr:to>
      <xdr:col>24</xdr:col>
      <xdr:colOff>152400</xdr:colOff>
      <xdr:row>98</xdr:row>
      <xdr:rowOff>91300</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4546600" y="1689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138104</xdr:rowOff>
    </xdr:from>
    <xdr:ext cx="599010" cy="259045"/>
    <xdr:sp macro="" textlink="">
      <xdr:nvSpPr>
        <xdr:cNvPr id="230" name="扶助費最大値テキスト">
          <a:extLst>
            <a:ext uri="{FF2B5EF4-FFF2-40B4-BE49-F238E27FC236}">
              <a16:creationId xmlns:a16="http://schemas.microsoft.com/office/drawing/2014/main" id="{00000000-0008-0000-0600-0000E6000000}"/>
            </a:ext>
          </a:extLst>
        </xdr:cNvPr>
        <xdr:cNvSpPr txBox="1"/>
      </xdr:nvSpPr>
      <xdr:spPr>
        <a:xfrm>
          <a:off x="4686300" y="15225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19977</xdr:rowOff>
    </xdr:from>
    <xdr:to>
      <xdr:col>24</xdr:col>
      <xdr:colOff>152400</xdr:colOff>
      <xdr:row>90</xdr:row>
      <xdr:rowOff>19977</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54504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90</xdr:row>
      <xdr:rowOff>19977</xdr:rowOff>
    </xdr:from>
    <xdr:to>
      <xdr:col>24</xdr:col>
      <xdr:colOff>63500</xdr:colOff>
      <xdr:row>91</xdr:row>
      <xdr:rowOff>165709</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3797300" y="15450477"/>
          <a:ext cx="838200" cy="317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152277</xdr:rowOff>
    </xdr:from>
    <xdr:ext cx="599010" cy="259045"/>
    <xdr:sp macro="" textlink="">
      <xdr:nvSpPr>
        <xdr:cNvPr id="233" name="扶助費平均値テキスト">
          <a:extLst>
            <a:ext uri="{FF2B5EF4-FFF2-40B4-BE49-F238E27FC236}">
              <a16:creationId xmlns:a16="http://schemas.microsoft.com/office/drawing/2014/main" id="{00000000-0008-0000-0600-0000E9000000}"/>
            </a:ext>
          </a:extLst>
        </xdr:cNvPr>
        <xdr:cNvSpPr txBox="1"/>
      </xdr:nvSpPr>
      <xdr:spPr>
        <a:xfrm>
          <a:off x="4686300" y="162685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2400</xdr:rowOff>
    </xdr:from>
    <xdr:to>
      <xdr:col>24</xdr:col>
      <xdr:colOff>114300</xdr:colOff>
      <xdr:row>95</xdr:row>
      <xdr:rowOff>104000</xdr:rowOff>
    </xdr:to>
    <xdr:sp macro="" textlink="">
      <xdr:nvSpPr>
        <xdr:cNvPr id="234" name="フローチャート: 判断 233">
          <a:extLst>
            <a:ext uri="{FF2B5EF4-FFF2-40B4-BE49-F238E27FC236}">
              <a16:creationId xmlns:a16="http://schemas.microsoft.com/office/drawing/2014/main" id="{00000000-0008-0000-0600-0000EA000000}"/>
            </a:ext>
          </a:extLst>
        </xdr:cNvPr>
        <xdr:cNvSpPr/>
      </xdr:nvSpPr>
      <xdr:spPr>
        <a:xfrm>
          <a:off x="4584700" y="1629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91</xdr:row>
      <xdr:rowOff>165709</xdr:rowOff>
    </xdr:from>
    <xdr:to>
      <xdr:col>19</xdr:col>
      <xdr:colOff>177800</xdr:colOff>
      <xdr:row>92</xdr:row>
      <xdr:rowOff>72606</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2908300" y="15767659"/>
          <a:ext cx="889000" cy="78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152121</xdr:rowOff>
    </xdr:from>
    <xdr:to>
      <xdr:col>20</xdr:col>
      <xdr:colOff>38100</xdr:colOff>
      <xdr:row>97</xdr:row>
      <xdr:rowOff>82271</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3746500" y="16611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73398</xdr:rowOff>
    </xdr:from>
    <xdr:ext cx="599010"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3497795" y="16704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92</xdr:row>
      <xdr:rowOff>72606</xdr:rowOff>
    </xdr:from>
    <xdr:to>
      <xdr:col>15</xdr:col>
      <xdr:colOff>50800</xdr:colOff>
      <xdr:row>93</xdr:row>
      <xdr:rowOff>24828</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019300" y="15846006"/>
          <a:ext cx="889000" cy="123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34289</xdr:rowOff>
    </xdr:from>
    <xdr:to>
      <xdr:col>15</xdr:col>
      <xdr:colOff>101600</xdr:colOff>
      <xdr:row>97</xdr:row>
      <xdr:rowOff>135889</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2857500" y="1666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127016</xdr:rowOff>
    </xdr:from>
    <xdr:ext cx="599010"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2608795" y="16757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24828</xdr:rowOff>
    </xdr:from>
    <xdr:to>
      <xdr:col>10</xdr:col>
      <xdr:colOff>114300</xdr:colOff>
      <xdr:row>93</xdr:row>
      <xdr:rowOff>54648</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1130300" y="15969678"/>
          <a:ext cx="889000" cy="29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97295</xdr:rowOff>
    </xdr:from>
    <xdr:to>
      <xdr:col>10</xdr:col>
      <xdr:colOff>165100</xdr:colOff>
      <xdr:row>98</xdr:row>
      <xdr:rowOff>27445</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1968500" y="16727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98</xdr:row>
      <xdr:rowOff>18572</xdr:rowOff>
    </xdr:from>
    <xdr:ext cx="59901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1719795" y="16820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88685</xdr:rowOff>
    </xdr:from>
    <xdr:to>
      <xdr:col>6</xdr:col>
      <xdr:colOff>38100</xdr:colOff>
      <xdr:row>98</xdr:row>
      <xdr:rowOff>18835</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079500" y="16719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98</xdr:row>
      <xdr:rowOff>9962</xdr:rowOff>
    </xdr:from>
    <xdr:ext cx="59901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830795" y="16812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89</xdr:row>
      <xdr:rowOff>140627</xdr:rowOff>
    </xdr:from>
    <xdr:to>
      <xdr:col>24</xdr:col>
      <xdr:colOff>114300</xdr:colOff>
      <xdr:row>90</xdr:row>
      <xdr:rowOff>70777</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4584700" y="15399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89</xdr:row>
      <xdr:rowOff>93654</xdr:rowOff>
    </xdr:from>
    <xdr:ext cx="599010" cy="259045"/>
    <xdr:sp macro="" textlink="">
      <xdr:nvSpPr>
        <xdr:cNvPr id="252" name="扶助費該当値テキスト">
          <a:extLst>
            <a:ext uri="{FF2B5EF4-FFF2-40B4-BE49-F238E27FC236}">
              <a16:creationId xmlns:a16="http://schemas.microsoft.com/office/drawing/2014/main" id="{00000000-0008-0000-0600-0000FC000000}"/>
            </a:ext>
          </a:extLst>
        </xdr:cNvPr>
        <xdr:cNvSpPr txBox="1"/>
      </xdr:nvSpPr>
      <xdr:spPr>
        <a:xfrm>
          <a:off x="4686300" y="15352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91</xdr:row>
      <xdr:rowOff>114909</xdr:rowOff>
    </xdr:from>
    <xdr:to>
      <xdr:col>20</xdr:col>
      <xdr:colOff>38100</xdr:colOff>
      <xdr:row>92</xdr:row>
      <xdr:rowOff>45059</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3746500" y="15716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90</xdr:row>
      <xdr:rowOff>61586</xdr:rowOff>
    </xdr:from>
    <xdr:ext cx="59901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3497795" y="15492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92</xdr:row>
      <xdr:rowOff>21806</xdr:rowOff>
    </xdr:from>
    <xdr:to>
      <xdr:col>15</xdr:col>
      <xdr:colOff>101600</xdr:colOff>
      <xdr:row>92</xdr:row>
      <xdr:rowOff>123406</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2857500" y="15795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90</xdr:row>
      <xdr:rowOff>139933</xdr:rowOff>
    </xdr:from>
    <xdr:ext cx="59901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2608795" y="15570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92</xdr:row>
      <xdr:rowOff>145478</xdr:rowOff>
    </xdr:from>
    <xdr:to>
      <xdr:col>10</xdr:col>
      <xdr:colOff>165100</xdr:colOff>
      <xdr:row>93</xdr:row>
      <xdr:rowOff>75628</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1968500" y="15918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91</xdr:row>
      <xdr:rowOff>92155</xdr:rowOff>
    </xdr:from>
    <xdr:ext cx="59901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1719795" y="15694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3848</xdr:rowOff>
    </xdr:from>
    <xdr:to>
      <xdr:col>6</xdr:col>
      <xdr:colOff>38100</xdr:colOff>
      <xdr:row>93</xdr:row>
      <xdr:rowOff>105448</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079500" y="15948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91</xdr:row>
      <xdr:rowOff>121975</xdr:rowOff>
    </xdr:from>
    <xdr:ext cx="599010"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830795" y="15723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a:extLst>
            <a:ext uri="{FF2B5EF4-FFF2-40B4-BE49-F238E27FC236}">
              <a16:creationId xmlns:a16="http://schemas.microsoft.com/office/drawing/2014/main" id="{00000000-0008-0000-06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71936</xdr:rowOff>
    </xdr:from>
    <xdr:to>
      <xdr:col>54</xdr:col>
      <xdr:colOff>189865</xdr:colOff>
      <xdr:row>38</xdr:row>
      <xdr:rowOff>69651</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10475595" y="5558336"/>
          <a:ext cx="1270" cy="1026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73478</xdr:rowOff>
    </xdr:from>
    <xdr:ext cx="534377" cy="259045"/>
    <xdr:sp macro="" textlink="">
      <xdr:nvSpPr>
        <xdr:cNvPr id="287" name="補助費等最小値テキスト">
          <a:extLst>
            <a:ext uri="{FF2B5EF4-FFF2-40B4-BE49-F238E27FC236}">
              <a16:creationId xmlns:a16="http://schemas.microsoft.com/office/drawing/2014/main" id="{00000000-0008-0000-0600-00001F010000}"/>
            </a:ext>
          </a:extLst>
        </xdr:cNvPr>
        <xdr:cNvSpPr txBox="1"/>
      </xdr:nvSpPr>
      <xdr:spPr>
        <a:xfrm>
          <a:off x="10528300" y="6588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69651</xdr:rowOff>
    </xdr:from>
    <xdr:to>
      <xdr:col>55</xdr:col>
      <xdr:colOff>88900</xdr:colOff>
      <xdr:row>38</xdr:row>
      <xdr:rowOff>69651</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6584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18613</xdr:rowOff>
    </xdr:from>
    <xdr:ext cx="599010" cy="259045"/>
    <xdr:sp macro="" textlink="">
      <xdr:nvSpPr>
        <xdr:cNvPr id="289" name="補助費等最大値テキスト">
          <a:extLst>
            <a:ext uri="{FF2B5EF4-FFF2-40B4-BE49-F238E27FC236}">
              <a16:creationId xmlns:a16="http://schemas.microsoft.com/office/drawing/2014/main" id="{00000000-0008-0000-0600-000021010000}"/>
            </a:ext>
          </a:extLst>
        </xdr:cNvPr>
        <xdr:cNvSpPr txBox="1"/>
      </xdr:nvSpPr>
      <xdr:spPr>
        <a:xfrm>
          <a:off x="10528300" y="5333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71936</xdr:rowOff>
    </xdr:from>
    <xdr:to>
      <xdr:col>55</xdr:col>
      <xdr:colOff>88900</xdr:colOff>
      <xdr:row>32</xdr:row>
      <xdr:rowOff>71936</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555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30</xdr:row>
      <xdr:rowOff>150880</xdr:rowOff>
    </xdr:from>
    <xdr:to>
      <xdr:col>55</xdr:col>
      <xdr:colOff>0</xdr:colOff>
      <xdr:row>37</xdr:row>
      <xdr:rowOff>93261</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9639300" y="5294380"/>
          <a:ext cx="838200" cy="1142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160730</xdr:rowOff>
    </xdr:from>
    <xdr:ext cx="534377" cy="259045"/>
    <xdr:sp macro="" textlink="">
      <xdr:nvSpPr>
        <xdr:cNvPr id="292" name="補助費等平均値テキスト">
          <a:extLst>
            <a:ext uri="{FF2B5EF4-FFF2-40B4-BE49-F238E27FC236}">
              <a16:creationId xmlns:a16="http://schemas.microsoft.com/office/drawing/2014/main" id="{00000000-0008-0000-0600-000024010000}"/>
            </a:ext>
          </a:extLst>
        </xdr:cNvPr>
        <xdr:cNvSpPr txBox="1"/>
      </xdr:nvSpPr>
      <xdr:spPr>
        <a:xfrm>
          <a:off x="10528300" y="61614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137853</xdr:rowOff>
    </xdr:from>
    <xdr:to>
      <xdr:col>55</xdr:col>
      <xdr:colOff>50800</xdr:colOff>
      <xdr:row>37</xdr:row>
      <xdr:rowOff>68003</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10426700" y="6310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150880</xdr:rowOff>
    </xdr:from>
    <xdr:to>
      <xdr:col>50</xdr:col>
      <xdr:colOff>114300</xdr:colOff>
      <xdr:row>37</xdr:row>
      <xdr:rowOff>165085</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8750300" y="5294380"/>
          <a:ext cx="889000" cy="1214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30</xdr:row>
      <xdr:rowOff>81062</xdr:rowOff>
    </xdr:from>
    <xdr:to>
      <xdr:col>50</xdr:col>
      <xdr:colOff>165100</xdr:colOff>
      <xdr:row>31</xdr:row>
      <xdr:rowOff>11212</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9588500" y="5224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29</xdr:row>
      <xdr:rowOff>27739</xdr:rowOff>
    </xdr:from>
    <xdr:ext cx="599010"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9339795" y="49997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99891</xdr:rowOff>
    </xdr:from>
    <xdr:to>
      <xdr:col>45</xdr:col>
      <xdr:colOff>177800</xdr:colOff>
      <xdr:row>37</xdr:row>
      <xdr:rowOff>165085</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7861300" y="6443541"/>
          <a:ext cx="889000" cy="65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47948</xdr:rowOff>
    </xdr:from>
    <xdr:to>
      <xdr:col>46</xdr:col>
      <xdr:colOff>38100</xdr:colOff>
      <xdr:row>37</xdr:row>
      <xdr:rowOff>149548</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8699500" y="639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166075</xdr:rowOff>
    </xdr:from>
    <xdr:ext cx="534377"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8483111" y="6166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99891</xdr:rowOff>
    </xdr:from>
    <xdr:to>
      <xdr:col>41</xdr:col>
      <xdr:colOff>50800</xdr:colOff>
      <xdr:row>37</xdr:row>
      <xdr:rowOff>155495</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flipV="1">
          <a:off x="6972300" y="6443541"/>
          <a:ext cx="889000" cy="55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66345</xdr:rowOff>
    </xdr:from>
    <xdr:to>
      <xdr:col>41</xdr:col>
      <xdr:colOff>101600</xdr:colOff>
      <xdr:row>37</xdr:row>
      <xdr:rowOff>167945</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7810500" y="640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159072</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7594111" y="6502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85983</xdr:rowOff>
    </xdr:from>
    <xdr:to>
      <xdr:col>36</xdr:col>
      <xdr:colOff>165100</xdr:colOff>
      <xdr:row>38</xdr:row>
      <xdr:rowOff>16132</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6921500" y="642963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32660</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05111" y="6204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42461</xdr:rowOff>
    </xdr:from>
    <xdr:to>
      <xdr:col>55</xdr:col>
      <xdr:colOff>50800</xdr:colOff>
      <xdr:row>37</xdr:row>
      <xdr:rowOff>144061</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10426700" y="6386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20888</xdr:rowOff>
    </xdr:from>
    <xdr:ext cx="534377" cy="259045"/>
    <xdr:sp macro="" textlink="">
      <xdr:nvSpPr>
        <xdr:cNvPr id="311" name="補助費等該当値テキスト">
          <a:extLst>
            <a:ext uri="{FF2B5EF4-FFF2-40B4-BE49-F238E27FC236}">
              <a16:creationId xmlns:a16="http://schemas.microsoft.com/office/drawing/2014/main" id="{00000000-0008-0000-0600-000037010000}"/>
            </a:ext>
          </a:extLst>
        </xdr:cNvPr>
        <xdr:cNvSpPr txBox="1"/>
      </xdr:nvSpPr>
      <xdr:spPr>
        <a:xfrm>
          <a:off x="10528300" y="6364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30</xdr:row>
      <xdr:rowOff>100080</xdr:rowOff>
    </xdr:from>
    <xdr:to>
      <xdr:col>50</xdr:col>
      <xdr:colOff>165100</xdr:colOff>
      <xdr:row>31</xdr:row>
      <xdr:rowOff>30230</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9588500" y="524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21357</xdr:rowOff>
    </xdr:from>
    <xdr:ext cx="59901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9339795" y="5336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114286</xdr:rowOff>
    </xdr:from>
    <xdr:to>
      <xdr:col>46</xdr:col>
      <xdr:colOff>38100</xdr:colOff>
      <xdr:row>38</xdr:row>
      <xdr:rowOff>44436</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8699500" y="645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35562</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8483111" y="6550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49091</xdr:rowOff>
    </xdr:from>
    <xdr:to>
      <xdr:col>41</xdr:col>
      <xdr:colOff>101600</xdr:colOff>
      <xdr:row>37</xdr:row>
      <xdr:rowOff>150691</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7810500" y="6392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167218</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7594111" y="6167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104695</xdr:rowOff>
    </xdr:from>
    <xdr:to>
      <xdr:col>36</xdr:col>
      <xdr:colOff>165100</xdr:colOff>
      <xdr:row>38</xdr:row>
      <xdr:rowOff>34845</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6921500" y="6448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25972</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6705111" y="6541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a:extLst>
            <a:ext uri="{FF2B5EF4-FFF2-40B4-BE49-F238E27FC236}">
              <a16:creationId xmlns:a16="http://schemas.microsoft.com/office/drawing/2014/main" id="{00000000-0008-0000-06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154407</xdr:rowOff>
    </xdr:from>
    <xdr:to>
      <xdr:col>54</xdr:col>
      <xdr:colOff>189865</xdr:colOff>
      <xdr:row>59</xdr:row>
      <xdr:rowOff>28981</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flipV="1">
          <a:off x="10475595" y="8726907"/>
          <a:ext cx="1270" cy="1417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32808</xdr:rowOff>
    </xdr:from>
    <xdr:ext cx="534377" cy="259045"/>
    <xdr:sp macro="" textlink="">
      <xdr:nvSpPr>
        <xdr:cNvPr id="345" name="普通建設事業費最小値テキスト">
          <a:extLst>
            <a:ext uri="{FF2B5EF4-FFF2-40B4-BE49-F238E27FC236}">
              <a16:creationId xmlns:a16="http://schemas.microsoft.com/office/drawing/2014/main" id="{00000000-0008-0000-0600-000059010000}"/>
            </a:ext>
          </a:extLst>
        </xdr:cNvPr>
        <xdr:cNvSpPr txBox="1"/>
      </xdr:nvSpPr>
      <xdr:spPr>
        <a:xfrm>
          <a:off x="10528300" y="10148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28981</xdr:rowOff>
    </xdr:from>
    <xdr:to>
      <xdr:col>55</xdr:col>
      <xdr:colOff>88900</xdr:colOff>
      <xdr:row>59</xdr:row>
      <xdr:rowOff>28981</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10144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101084</xdr:rowOff>
    </xdr:from>
    <xdr:ext cx="534377" cy="259045"/>
    <xdr:sp macro="" textlink="">
      <xdr:nvSpPr>
        <xdr:cNvPr id="347" name="普通建設事業費最大値テキスト">
          <a:extLst>
            <a:ext uri="{FF2B5EF4-FFF2-40B4-BE49-F238E27FC236}">
              <a16:creationId xmlns:a16="http://schemas.microsoft.com/office/drawing/2014/main" id="{00000000-0008-0000-0600-00005B010000}"/>
            </a:ext>
          </a:extLst>
        </xdr:cNvPr>
        <xdr:cNvSpPr txBox="1"/>
      </xdr:nvSpPr>
      <xdr:spPr>
        <a:xfrm>
          <a:off x="10528300" y="8502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154407</xdr:rowOff>
    </xdr:from>
    <xdr:to>
      <xdr:col>55</xdr:col>
      <xdr:colOff>88900</xdr:colOff>
      <xdr:row>50</xdr:row>
      <xdr:rowOff>154407</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8726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81559</xdr:rowOff>
    </xdr:from>
    <xdr:to>
      <xdr:col>55</xdr:col>
      <xdr:colOff>0</xdr:colOff>
      <xdr:row>54</xdr:row>
      <xdr:rowOff>164674</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9639300" y="9168409"/>
          <a:ext cx="838200" cy="254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122477</xdr:rowOff>
    </xdr:from>
    <xdr:ext cx="534377" cy="259045"/>
    <xdr:sp macro="" textlink="">
      <xdr:nvSpPr>
        <xdr:cNvPr id="350" name="普通建設事業費平均値テキスト">
          <a:extLst>
            <a:ext uri="{FF2B5EF4-FFF2-40B4-BE49-F238E27FC236}">
              <a16:creationId xmlns:a16="http://schemas.microsoft.com/office/drawing/2014/main" id="{00000000-0008-0000-0600-00005E010000}"/>
            </a:ext>
          </a:extLst>
        </xdr:cNvPr>
        <xdr:cNvSpPr txBox="1"/>
      </xdr:nvSpPr>
      <xdr:spPr>
        <a:xfrm>
          <a:off x="10528300" y="95522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144050</xdr:rowOff>
    </xdr:from>
    <xdr:to>
      <xdr:col>55</xdr:col>
      <xdr:colOff>50800</xdr:colOff>
      <xdr:row>56</xdr:row>
      <xdr:rowOff>74200</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10426700" y="95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81559</xdr:rowOff>
    </xdr:from>
    <xdr:to>
      <xdr:col>50</xdr:col>
      <xdr:colOff>114300</xdr:colOff>
      <xdr:row>53</xdr:row>
      <xdr:rowOff>169646</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8750300" y="9168409"/>
          <a:ext cx="889000" cy="88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66211</xdr:rowOff>
    </xdr:from>
    <xdr:to>
      <xdr:col>50</xdr:col>
      <xdr:colOff>165100</xdr:colOff>
      <xdr:row>55</xdr:row>
      <xdr:rowOff>167811</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9588500" y="949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158938</xdr:rowOff>
    </xdr:from>
    <xdr:ext cx="534377"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9372111" y="9588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169646</xdr:rowOff>
    </xdr:from>
    <xdr:to>
      <xdr:col>45</xdr:col>
      <xdr:colOff>177800</xdr:colOff>
      <xdr:row>55</xdr:row>
      <xdr:rowOff>69500</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flipV="1">
          <a:off x="7861300" y="9256496"/>
          <a:ext cx="889000" cy="242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72727</xdr:rowOff>
    </xdr:from>
    <xdr:to>
      <xdr:col>46</xdr:col>
      <xdr:colOff>38100</xdr:colOff>
      <xdr:row>56</xdr:row>
      <xdr:rowOff>2877</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8699500" y="9502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165454</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8483111" y="9595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7969</xdr:rowOff>
    </xdr:from>
    <xdr:to>
      <xdr:col>41</xdr:col>
      <xdr:colOff>50800</xdr:colOff>
      <xdr:row>55</xdr:row>
      <xdr:rowOff>69500</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a:off x="6972300" y="9266269"/>
          <a:ext cx="889000" cy="23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3994</xdr:rowOff>
    </xdr:from>
    <xdr:to>
      <xdr:col>41</xdr:col>
      <xdr:colOff>101600</xdr:colOff>
      <xdr:row>56</xdr:row>
      <xdr:rowOff>105594</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7810500" y="9605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96721</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594111" y="9697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144373</xdr:rowOff>
    </xdr:from>
    <xdr:to>
      <xdr:col>36</xdr:col>
      <xdr:colOff>165100</xdr:colOff>
      <xdr:row>56</xdr:row>
      <xdr:rowOff>74523</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6921500" y="9574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65650</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6705111" y="9666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113874</xdr:rowOff>
    </xdr:from>
    <xdr:to>
      <xdr:col>55</xdr:col>
      <xdr:colOff>50800</xdr:colOff>
      <xdr:row>55</xdr:row>
      <xdr:rowOff>44024</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10426700" y="9372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136751</xdr:rowOff>
    </xdr:from>
    <xdr:ext cx="534377" cy="259045"/>
    <xdr:sp macro="" textlink="">
      <xdr:nvSpPr>
        <xdr:cNvPr id="369" name="普通建設事業費該当値テキスト">
          <a:extLst>
            <a:ext uri="{FF2B5EF4-FFF2-40B4-BE49-F238E27FC236}">
              <a16:creationId xmlns:a16="http://schemas.microsoft.com/office/drawing/2014/main" id="{00000000-0008-0000-0600-000071010000}"/>
            </a:ext>
          </a:extLst>
        </xdr:cNvPr>
        <xdr:cNvSpPr txBox="1"/>
      </xdr:nvSpPr>
      <xdr:spPr>
        <a:xfrm>
          <a:off x="10528300" y="9223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30759</xdr:rowOff>
    </xdr:from>
    <xdr:to>
      <xdr:col>50</xdr:col>
      <xdr:colOff>165100</xdr:colOff>
      <xdr:row>53</xdr:row>
      <xdr:rowOff>132359</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9588500" y="9117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51</xdr:row>
      <xdr:rowOff>148886</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9372111" y="8892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118846</xdr:rowOff>
    </xdr:from>
    <xdr:to>
      <xdr:col>46</xdr:col>
      <xdr:colOff>38100</xdr:colOff>
      <xdr:row>54</xdr:row>
      <xdr:rowOff>48996</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8699500" y="920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65523</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8483111" y="8980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18700</xdr:rowOff>
    </xdr:from>
    <xdr:to>
      <xdr:col>41</xdr:col>
      <xdr:colOff>101600</xdr:colOff>
      <xdr:row>55</xdr:row>
      <xdr:rowOff>120300</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7810500" y="9448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136827</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7594111" y="9223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128619</xdr:rowOff>
    </xdr:from>
    <xdr:to>
      <xdr:col>36</xdr:col>
      <xdr:colOff>165100</xdr:colOff>
      <xdr:row>54</xdr:row>
      <xdr:rowOff>58769</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6921500" y="9215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75296</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6705111" y="8990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a:extLst>
            <a:ext uri="{FF2B5EF4-FFF2-40B4-BE49-F238E27FC236}">
              <a16:creationId xmlns:a16="http://schemas.microsoft.com/office/drawing/2014/main" id="{00000000-0008-0000-06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45941</xdr:rowOff>
    </xdr:from>
    <xdr:to>
      <xdr:col>54</xdr:col>
      <xdr:colOff>189865</xdr:colOff>
      <xdr:row>79</xdr:row>
      <xdr:rowOff>92511</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10475595" y="12047441"/>
          <a:ext cx="1270" cy="1589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96338</xdr:rowOff>
    </xdr:from>
    <xdr:ext cx="378565" cy="259045"/>
    <xdr:sp macro="" textlink="">
      <xdr:nvSpPr>
        <xdr:cNvPr id="404" name="普通建設事業費 （ うち新規整備　）最小値テキスト">
          <a:extLst>
            <a:ext uri="{FF2B5EF4-FFF2-40B4-BE49-F238E27FC236}">
              <a16:creationId xmlns:a16="http://schemas.microsoft.com/office/drawing/2014/main" id="{00000000-0008-0000-0600-000094010000}"/>
            </a:ext>
          </a:extLst>
        </xdr:cNvPr>
        <xdr:cNvSpPr txBox="1"/>
      </xdr:nvSpPr>
      <xdr:spPr>
        <a:xfrm>
          <a:off x="10528300" y="136408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92511</xdr:rowOff>
    </xdr:from>
    <xdr:to>
      <xdr:col>55</xdr:col>
      <xdr:colOff>88900</xdr:colOff>
      <xdr:row>79</xdr:row>
      <xdr:rowOff>92511</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3637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164068</xdr:rowOff>
    </xdr:from>
    <xdr:ext cx="534377" cy="259045"/>
    <xdr:sp macro="" textlink="">
      <xdr:nvSpPr>
        <xdr:cNvPr id="406" name="普通建設事業費 （ うち新規整備　）最大値テキスト">
          <a:extLst>
            <a:ext uri="{FF2B5EF4-FFF2-40B4-BE49-F238E27FC236}">
              <a16:creationId xmlns:a16="http://schemas.microsoft.com/office/drawing/2014/main" id="{00000000-0008-0000-0600-000096010000}"/>
            </a:ext>
          </a:extLst>
        </xdr:cNvPr>
        <xdr:cNvSpPr txBox="1"/>
      </xdr:nvSpPr>
      <xdr:spPr>
        <a:xfrm>
          <a:off x="10528300" y="11822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45941</xdr:rowOff>
    </xdr:from>
    <xdr:to>
      <xdr:col>55</xdr:col>
      <xdr:colOff>88900</xdr:colOff>
      <xdr:row>70</xdr:row>
      <xdr:rowOff>45941</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10388600" y="12047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120335</xdr:rowOff>
    </xdr:from>
    <xdr:to>
      <xdr:col>55</xdr:col>
      <xdr:colOff>0</xdr:colOff>
      <xdr:row>76</xdr:row>
      <xdr:rowOff>171117</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9639300" y="12807635"/>
          <a:ext cx="838200" cy="393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115594</xdr:rowOff>
    </xdr:from>
    <xdr:ext cx="534377" cy="259045"/>
    <xdr:sp macro="" textlink="">
      <xdr:nvSpPr>
        <xdr:cNvPr id="409" name="普通建設事業費 （ うち新規整備　）平均値テキスト">
          <a:extLst>
            <a:ext uri="{FF2B5EF4-FFF2-40B4-BE49-F238E27FC236}">
              <a16:creationId xmlns:a16="http://schemas.microsoft.com/office/drawing/2014/main" id="{00000000-0008-0000-0600-000099010000}"/>
            </a:ext>
          </a:extLst>
        </xdr:cNvPr>
        <xdr:cNvSpPr txBox="1"/>
      </xdr:nvSpPr>
      <xdr:spPr>
        <a:xfrm>
          <a:off x="10528300" y="131457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137167</xdr:rowOff>
    </xdr:from>
    <xdr:to>
      <xdr:col>55</xdr:col>
      <xdr:colOff>50800</xdr:colOff>
      <xdr:row>77</xdr:row>
      <xdr:rowOff>67317</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10426700" y="13167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120335</xdr:rowOff>
    </xdr:from>
    <xdr:to>
      <xdr:col>50</xdr:col>
      <xdr:colOff>114300</xdr:colOff>
      <xdr:row>76</xdr:row>
      <xdr:rowOff>158249</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8750300" y="12807635"/>
          <a:ext cx="889000" cy="380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111629</xdr:rowOff>
    </xdr:from>
    <xdr:to>
      <xdr:col>50</xdr:col>
      <xdr:colOff>165100</xdr:colOff>
      <xdr:row>77</xdr:row>
      <xdr:rowOff>41779</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9588500" y="13141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32906</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372111" y="13234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158249</xdr:rowOff>
    </xdr:from>
    <xdr:to>
      <xdr:col>45</xdr:col>
      <xdr:colOff>177800</xdr:colOff>
      <xdr:row>78</xdr:row>
      <xdr:rowOff>145904</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flipV="1">
          <a:off x="7861300" y="13188449"/>
          <a:ext cx="889000" cy="330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149904</xdr:rowOff>
    </xdr:from>
    <xdr:to>
      <xdr:col>46</xdr:col>
      <xdr:colOff>38100</xdr:colOff>
      <xdr:row>77</xdr:row>
      <xdr:rowOff>80054</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8699500" y="1318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71181</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483111" y="13272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87774</xdr:rowOff>
    </xdr:from>
    <xdr:to>
      <xdr:col>41</xdr:col>
      <xdr:colOff>50800</xdr:colOff>
      <xdr:row>78</xdr:row>
      <xdr:rowOff>145904</xdr:rowOff>
    </xdr:to>
    <xdr:cxnSp macro="">
      <xdr:nvCxnSpPr>
        <xdr:cNvPr id="417" name="直線コネクタ 416">
          <a:extLst>
            <a:ext uri="{FF2B5EF4-FFF2-40B4-BE49-F238E27FC236}">
              <a16:creationId xmlns:a16="http://schemas.microsoft.com/office/drawing/2014/main" id="{00000000-0008-0000-0600-0000A1010000}"/>
            </a:ext>
          </a:extLst>
        </xdr:cNvPr>
        <xdr:cNvCxnSpPr/>
      </xdr:nvCxnSpPr>
      <xdr:spPr>
        <a:xfrm>
          <a:off x="6972300" y="13460874"/>
          <a:ext cx="889000" cy="58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61337</xdr:rowOff>
    </xdr:from>
    <xdr:to>
      <xdr:col>41</xdr:col>
      <xdr:colOff>101600</xdr:colOff>
      <xdr:row>77</xdr:row>
      <xdr:rowOff>162937</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7810500" y="13262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8014</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594111" y="13038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22019</xdr:rowOff>
    </xdr:from>
    <xdr:to>
      <xdr:col>36</xdr:col>
      <xdr:colOff>165100</xdr:colOff>
      <xdr:row>77</xdr:row>
      <xdr:rowOff>123619</xdr:rowOff>
    </xdr:to>
    <xdr:sp macro="" textlink="">
      <xdr:nvSpPr>
        <xdr:cNvPr id="420" name="フローチャート: 判断 419">
          <a:extLst>
            <a:ext uri="{FF2B5EF4-FFF2-40B4-BE49-F238E27FC236}">
              <a16:creationId xmlns:a16="http://schemas.microsoft.com/office/drawing/2014/main" id="{00000000-0008-0000-0600-0000A4010000}"/>
            </a:ext>
          </a:extLst>
        </xdr:cNvPr>
        <xdr:cNvSpPr/>
      </xdr:nvSpPr>
      <xdr:spPr>
        <a:xfrm>
          <a:off x="6921500" y="13223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140146</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05111" y="12998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120317</xdr:rowOff>
    </xdr:from>
    <xdr:to>
      <xdr:col>55</xdr:col>
      <xdr:colOff>50800</xdr:colOff>
      <xdr:row>77</xdr:row>
      <xdr:rowOff>50467</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10426700" y="13150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143194</xdr:rowOff>
    </xdr:from>
    <xdr:ext cx="534377" cy="259045"/>
    <xdr:sp macro="" textlink="">
      <xdr:nvSpPr>
        <xdr:cNvPr id="428" name="普通建設事業費 （ うち新規整備　）該当値テキスト">
          <a:extLst>
            <a:ext uri="{FF2B5EF4-FFF2-40B4-BE49-F238E27FC236}">
              <a16:creationId xmlns:a16="http://schemas.microsoft.com/office/drawing/2014/main" id="{00000000-0008-0000-0600-0000AC010000}"/>
            </a:ext>
          </a:extLst>
        </xdr:cNvPr>
        <xdr:cNvSpPr txBox="1"/>
      </xdr:nvSpPr>
      <xdr:spPr>
        <a:xfrm>
          <a:off x="10528300" y="13001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69535</xdr:rowOff>
    </xdr:from>
    <xdr:to>
      <xdr:col>50</xdr:col>
      <xdr:colOff>165100</xdr:colOff>
      <xdr:row>74</xdr:row>
      <xdr:rowOff>171135</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9588500" y="12756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16212</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9372111" y="12532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107449</xdr:rowOff>
    </xdr:from>
    <xdr:to>
      <xdr:col>46</xdr:col>
      <xdr:colOff>38100</xdr:colOff>
      <xdr:row>77</xdr:row>
      <xdr:rowOff>37599</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8699500" y="13137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54126</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8483111" y="12912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95104</xdr:rowOff>
    </xdr:from>
    <xdr:to>
      <xdr:col>41</xdr:col>
      <xdr:colOff>101600</xdr:colOff>
      <xdr:row>79</xdr:row>
      <xdr:rowOff>25254</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7810500" y="13468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16381</xdr:rowOff>
    </xdr:from>
    <xdr:ext cx="469744"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7626428" y="13560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36974</xdr:rowOff>
    </xdr:from>
    <xdr:to>
      <xdr:col>36</xdr:col>
      <xdr:colOff>165100</xdr:colOff>
      <xdr:row>78</xdr:row>
      <xdr:rowOff>138574</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6921500" y="13410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129701</xdr:rowOff>
    </xdr:from>
    <xdr:ext cx="469744"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737428" y="13502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普通建設事業費 （ うち更新整備　）グラフ枠">
          <a:extLst>
            <a:ext uri="{FF2B5EF4-FFF2-40B4-BE49-F238E27FC236}">
              <a16:creationId xmlns:a16="http://schemas.microsoft.com/office/drawing/2014/main" id="{00000000-0008-0000-06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121813</xdr:rowOff>
    </xdr:from>
    <xdr:to>
      <xdr:col>54</xdr:col>
      <xdr:colOff>189865</xdr:colOff>
      <xdr:row>98</xdr:row>
      <xdr:rowOff>149664</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10475595" y="15723763"/>
          <a:ext cx="1270" cy="1228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153491</xdr:rowOff>
    </xdr:from>
    <xdr:ext cx="469744" cy="259045"/>
    <xdr:sp macro="" textlink="">
      <xdr:nvSpPr>
        <xdr:cNvPr id="461" name="普通建設事業費 （ うち更新整備　）最小値テキスト">
          <a:extLst>
            <a:ext uri="{FF2B5EF4-FFF2-40B4-BE49-F238E27FC236}">
              <a16:creationId xmlns:a16="http://schemas.microsoft.com/office/drawing/2014/main" id="{00000000-0008-0000-0600-0000CD010000}"/>
            </a:ext>
          </a:extLst>
        </xdr:cNvPr>
        <xdr:cNvSpPr txBox="1"/>
      </xdr:nvSpPr>
      <xdr:spPr>
        <a:xfrm>
          <a:off x="10528300" y="16955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149664</xdr:rowOff>
    </xdr:from>
    <xdr:to>
      <xdr:col>55</xdr:col>
      <xdr:colOff>88900</xdr:colOff>
      <xdr:row>98</xdr:row>
      <xdr:rowOff>149664</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10388600" y="16951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68490</xdr:rowOff>
    </xdr:from>
    <xdr:ext cx="534377" cy="259045"/>
    <xdr:sp macro="" textlink="">
      <xdr:nvSpPr>
        <xdr:cNvPr id="463" name="普通建設事業費 （ うち更新整備　）最大値テキスト">
          <a:extLst>
            <a:ext uri="{FF2B5EF4-FFF2-40B4-BE49-F238E27FC236}">
              <a16:creationId xmlns:a16="http://schemas.microsoft.com/office/drawing/2014/main" id="{00000000-0008-0000-0600-0000CF010000}"/>
            </a:ext>
          </a:extLst>
        </xdr:cNvPr>
        <xdr:cNvSpPr txBox="1"/>
      </xdr:nvSpPr>
      <xdr:spPr>
        <a:xfrm>
          <a:off x="10528300" y="15498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121813</xdr:rowOff>
    </xdr:from>
    <xdr:to>
      <xdr:col>55</xdr:col>
      <xdr:colOff>88900</xdr:colOff>
      <xdr:row>91</xdr:row>
      <xdr:rowOff>121813</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10388600" y="15723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159513</xdr:rowOff>
    </xdr:from>
    <xdr:to>
      <xdr:col>55</xdr:col>
      <xdr:colOff>0</xdr:colOff>
      <xdr:row>95</xdr:row>
      <xdr:rowOff>26963</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9639300" y="16275813"/>
          <a:ext cx="838200" cy="3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168712</xdr:rowOff>
    </xdr:from>
    <xdr:ext cx="534377" cy="259045"/>
    <xdr:sp macro="" textlink="">
      <xdr:nvSpPr>
        <xdr:cNvPr id="466" name="普通建設事業費 （ うち更新整備　）平均値テキスト">
          <a:extLst>
            <a:ext uri="{FF2B5EF4-FFF2-40B4-BE49-F238E27FC236}">
              <a16:creationId xmlns:a16="http://schemas.microsoft.com/office/drawing/2014/main" id="{00000000-0008-0000-0600-0000D2010000}"/>
            </a:ext>
          </a:extLst>
        </xdr:cNvPr>
        <xdr:cNvSpPr txBox="1"/>
      </xdr:nvSpPr>
      <xdr:spPr>
        <a:xfrm>
          <a:off x="10528300" y="164564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18835</xdr:rowOff>
    </xdr:from>
    <xdr:to>
      <xdr:col>55</xdr:col>
      <xdr:colOff>50800</xdr:colOff>
      <xdr:row>96</xdr:row>
      <xdr:rowOff>120435</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10426700" y="16478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117945</xdr:rowOff>
    </xdr:from>
    <xdr:to>
      <xdr:col>50</xdr:col>
      <xdr:colOff>114300</xdr:colOff>
      <xdr:row>95</xdr:row>
      <xdr:rowOff>26963</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8750300" y="16234245"/>
          <a:ext cx="889000" cy="80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153708</xdr:rowOff>
    </xdr:from>
    <xdr:to>
      <xdr:col>50</xdr:col>
      <xdr:colOff>165100</xdr:colOff>
      <xdr:row>96</xdr:row>
      <xdr:rowOff>83858</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9588500" y="16441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74985</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372111" y="16534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117945</xdr:rowOff>
    </xdr:from>
    <xdr:to>
      <xdr:col>45</xdr:col>
      <xdr:colOff>177800</xdr:colOff>
      <xdr:row>94</xdr:row>
      <xdr:rowOff>129508</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flipV="1">
          <a:off x="7861300" y="16234245"/>
          <a:ext cx="889000" cy="11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136125</xdr:rowOff>
    </xdr:from>
    <xdr:to>
      <xdr:col>46</xdr:col>
      <xdr:colOff>38100</xdr:colOff>
      <xdr:row>96</xdr:row>
      <xdr:rowOff>66275</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8699500" y="1642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57402</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483111" y="16516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108934</xdr:rowOff>
    </xdr:from>
    <xdr:to>
      <xdr:col>41</xdr:col>
      <xdr:colOff>50800</xdr:colOff>
      <xdr:row>94</xdr:row>
      <xdr:rowOff>129508</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a:off x="6972300" y="16225234"/>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13081</xdr:rowOff>
    </xdr:from>
    <xdr:to>
      <xdr:col>41</xdr:col>
      <xdr:colOff>101600</xdr:colOff>
      <xdr:row>96</xdr:row>
      <xdr:rowOff>114681</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7810500" y="1647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105808</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594111" y="16565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32493</xdr:rowOff>
    </xdr:from>
    <xdr:to>
      <xdr:col>36</xdr:col>
      <xdr:colOff>165100</xdr:colOff>
      <xdr:row>96</xdr:row>
      <xdr:rowOff>134093</xdr:rowOff>
    </xdr:to>
    <xdr:sp macro="" textlink="">
      <xdr:nvSpPr>
        <xdr:cNvPr id="477" name="フローチャート: 判断 476">
          <a:extLst>
            <a:ext uri="{FF2B5EF4-FFF2-40B4-BE49-F238E27FC236}">
              <a16:creationId xmlns:a16="http://schemas.microsoft.com/office/drawing/2014/main" id="{00000000-0008-0000-0600-0000DD010000}"/>
            </a:ext>
          </a:extLst>
        </xdr:cNvPr>
        <xdr:cNvSpPr/>
      </xdr:nvSpPr>
      <xdr:spPr>
        <a:xfrm>
          <a:off x="6921500" y="1649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125220</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6705111" y="16584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108713</xdr:rowOff>
    </xdr:from>
    <xdr:to>
      <xdr:col>55</xdr:col>
      <xdr:colOff>50800</xdr:colOff>
      <xdr:row>95</xdr:row>
      <xdr:rowOff>38863</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10426700" y="1622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131590</xdr:rowOff>
    </xdr:from>
    <xdr:ext cx="534377" cy="259045"/>
    <xdr:sp macro="" textlink="">
      <xdr:nvSpPr>
        <xdr:cNvPr id="485" name="普通建設事業費 （ うち更新整備　）該当値テキスト">
          <a:extLst>
            <a:ext uri="{FF2B5EF4-FFF2-40B4-BE49-F238E27FC236}">
              <a16:creationId xmlns:a16="http://schemas.microsoft.com/office/drawing/2014/main" id="{00000000-0008-0000-0600-0000E5010000}"/>
            </a:ext>
          </a:extLst>
        </xdr:cNvPr>
        <xdr:cNvSpPr txBox="1"/>
      </xdr:nvSpPr>
      <xdr:spPr>
        <a:xfrm>
          <a:off x="10528300" y="16076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147613</xdr:rowOff>
    </xdr:from>
    <xdr:to>
      <xdr:col>50</xdr:col>
      <xdr:colOff>165100</xdr:colOff>
      <xdr:row>95</xdr:row>
      <xdr:rowOff>77763</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9588500" y="16263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94290</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9372111" y="16039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67145</xdr:rowOff>
    </xdr:from>
    <xdr:to>
      <xdr:col>46</xdr:col>
      <xdr:colOff>38100</xdr:colOff>
      <xdr:row>94</xdr:row>
      <xdr:rowOff>168745</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8699500" y="16183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13822</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8483111" y="15958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78708</xdr:rowOff>
    </xdr:from>
    <xdr:to>
      <xdr:col>41</xdr:col>
      <xdr:colOff>101600</xdr:colOff>
      <xdr:row>95</xdr:row>
      <xdr:rowOff>8858</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7810500" y="16195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25385</xdr:rowOff>
    </xdr:from>
    <xdr:ext cx="534377"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7594111" y="15970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58134</xdr:rowOff>
    </xdr:from>
    <xdr:to>
      <xdr:col>36</xdr:col>
      <xdr:colOff>165100</xdr:colOff>
      <xdr:row>94</xdr:row>
      <xdr:rowOff>159734</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6921500" y="16174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4811</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6705111" y="15949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災害復旧事業費グラフ枠">
          <a:extLst>
            <a:ext uri="{FF2B5EF4-FFF2-40B4-BE49-F238E27FC236}">
              <a16:creationId xmlns:a16="http://schemas.microsoft.com/office/drawing/2014/main" id="{00000000-0008-0000-0600-000002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45837</xdr:rowOff>
    </xdr:from>
    <xdr:to>
      <xdr:col>85</xdr:col>
      <xdr:colOff>126364</xdr:colOff>
      <xdr:row>38</xdr:row>
      <xdr:rowOff>139700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flipV="1">
          <a:off x="16317595" y="5532237"/>
          <a:ext cx="1269" cy="1122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16" name="災害復旧事業費最小値テキスト">
          <a:extLst>
            <a:ext uri="{FF2B5EF4-FFF2-40B4-BE49-F238E27FC236}">
              <a16:creationId xmlns:a16="http://schemas.microsoft.com/office/drawing/2014/main" id="{00000000-0008-0000-0600-00000402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163964</xdr:rowOff>
    </xdr:from>
    <xdr:ext cx="534377" cy="259045"/>
    <xdr:sp macro="" textlink="">
      <xdr:nvSpPr>
        <xdr:cNvPr id="518" name="災害復旧事業費最大値テキスト">
          <a:extLst>
            <a:ext uri="{FF2B5EF4-FFF2-40B4-BE49-F238E27FC236}">
              <a16:creationId xmlns:a16="http://schemas.microsoft.com/office/drawing/2014/main" id="{00000000-0008-0000-0600-000006020000}"/>
            </a:ext>
          </a:extLst>
        </xdr:cNvPr>
        <xdr:cNvSpPr txBox="1"/>
      </xdr:nvSpPr>
      <xdr:spPr>
        <a:xfrm>
          <a:off x="16370300" y="5307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45837</xdr:rowOff>
    </xdr:from>
    <xdr:to>
      <xdr:col>86</xdr:col>
      <xdr:colOff>25400</xdr:colOff>
      <xdr:row>32</xdr:row>
      <xdr:rowOff>45837</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6230600" y="5532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38</xdr:row>
      <xdr:rowOff>139700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50238</xdr:rowOff>
    </xdr:from>
    <xdr:ext cx="469744" cy="259045"/>
    <xdr:sp macro="" textlink="">
      <xdr:nvSpPr>
        <xdr:cNvPr id="521" name="災害復旧事業費平均値テキスト">
          <a:extLst>
            <a:ext uri="{FF2B5EF4-FFF2-40B4-BE49-F238E27FC236}">
              <a16:creationId xmlns:a16="http://schemas.microsoft.com/office/drawing/2014/main" id="{00000000-0008-0000-0600-000009020000}"/>
            </a:ext>
          </a:extLst>
        </xdr:cNvPr>
        <xdr:cNvSpPr txBox="1"/>
      </xdr:nvSpPr>
      <xdr:spPr>
        <a:xfrm>
          <a:off x="16370300" y="63938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27361</xdr:rowOff>
    </xdr:from>
    <xdr:to>
      <xdr:col>85</xdr:col>
      <xdr:colOff>177800</xdr:colOff>
      <xdr:row>38</xdr:row>
      <xdr:rowOff>128961</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6268700" y="6542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139700</xdr:rowOff>
    </xdr:from>
    <xdr:to>
      <xdr:col>81</xdr:col>
      <xdr:colOff>50800</xdr:colOff>
      <xdr:row>38</xdr:row>
      <xdr:rowOff>139700</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123282</xdr:rowOff>
    </xdr:from>
    <xdr:to>
      <xdr:col>81</xdr:col>
      <xdr:colOff>101600</xdr:colOff>
      <xdr:row>38</xdr:row>
      <xdr:rowOff>53432</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5430500" y="6466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69959</xdr:rowOff>
    </xdr:from>
    <xdr:ext cx="469744"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5246428" y="6242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139700</xdr:rowOff>
    </xdr:from>
    <xdr:to>
      <xdr:col>76</xdr:col>
      <xdr:colOff>114300</xdr:colOff>
      <xdr:row>38</xdr:row>
      <xdr:rowOff>139700</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142438</xdr:rowOff>
    </xdr:from>
    <xdr:to>
      <xdr:col>76</xdr:col>
      <xdr:colOff>165100</xdr:colOff>
      <xdr:row>38</xdr:row>
      <xdr:rowOff>72588</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4541500" y="6486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89115</xdr:rowOff>
    </xdr:from>
    <xdr:ext cx="469744"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4357428" y="6261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132431</xdr:rowOff>
    </xdr:from>
    <xdr:to>
      <xdr:col>71</xdr:col>
      <xdr:colOff>177800</xdr:colOff>
      <xdr:row>38</xdr:row>
      <xdr:rowOff>139700</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a:off x="12814300" y="6647531"/>
          <a:ext cx="889000" cy="7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162327</xdr:rowOff>
    </xdr:from>
    <xdr:to>
      <xdr:col>72</xdr:col>
      <xdr:colOff>38100</xdr:colOff>
      <xdr:row>38</xdr:row>
      <xdr:rowOff>92477</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3652500" y="650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109003</xdr:rowOff>
    </xdr:from>
    <xdr:ext cx="469744"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3468428" y="6281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25852</xdr:rowOff>
    </xdr:from>
    <xdr:to>
      <xdr:col>67</xdr:col>
      <xdr:colOff>101600</xdr:colOff>
      <xdr:row>38</xdr:row>
      <xdr:rowOff>127452</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2763500" y="6540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143979</xdr:rowOff>
    </xdr:from>
    <xdr:ext cx="469744"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2579428" y="6316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5788</xdr:rowOff>
    </xdr:from>
    <xdr:ext cx="249299" cy="259045"/>
    <xdr:sp macro="" textlink="">
      <xdr:nvSpPr>
        <xdr:cNvPr id="540" name="災害復旧事業費該当値テキスト">
          <a:extLst>
            <a:ext uri="{FF2B5EF4-FFF2-40B4-BE49-F238E27FC236}">
              <a16:creationId xmlns:a16="http://schemas.microsoft.com/office/drawing/2014/main" id="{00000000-0008-0000-0600-00001C020000}"/>
            </a:ext>
          </a:extLst>
        </xdr:cNvPr>
        <xdr:cNvSpPr txBox="1"/>
      </xdr:nvSpPr>
      <xdr:spPr>
        <a:xfrm>
          <a:off x="16370300" y="652088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81631</xdr:rowOff>
    </xdr:from>
    <xdr:to>
      <xdr:col>67</xdr:col>
      <xdr:colOff>101600</xdr:colOff>
      <xdr:row>39</xdr:row>
      <xdr:rowOff>11781</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2763500" y="6596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2908</xdr:rowOff>
    </xdr:from>
    <xdr:ext cx="378565"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2625017" y="66894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失業対策事業費グラフ枠">
          <a:extLst>
            <a:ext uri="{FF2B5EF4-FFF2-40B4-BE49-F238E27FC236}">
              <a16:creationId xmlns:a16="http://schemas.microsoft.com/office/drawing/2014/main" id="{00000000-0008-0000-0600-000033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5" name="失業対策事業費最小値テキスト">
          <a:extLst>
            <a:ext uri="{FF2B5EF4-FFF2-40B4-BE49-F238E27FC236}">
              <a16:creationId xmlns:a16="http://schemas.microsoft.com/office/drawing/2014/main" id="{00000000-0008-0000-0600-000035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7" name="失業対策事業費最大値テキスト">
          <a:extLst>
            <a:ext uri="{FF2B5EF4-FFF2-40B4-BE49-F238E27FC236}">
              <a16:creationId xmlns:a16="http://schemas.microsoft.com/office/drawing/2014/main" id="{00000000-0008-0000-0600-000037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0" name="失業対策事業費平均値テキスト">
          <a:extLst>
            <a:ext uri="{FF2B5EF4-FFF2-40B4-BE49-F238E27FC236}">
              <a16:creationId xmlns:a16="http://schemas.microsoft.com/office/drawing/2014/main" id="{00000000-0008-0000-0600-00003A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9" name="失業対策事業費該当値テキスト">
          <a:extLst>
            <a:ext uri="{FF2B5EF4-FFF2-40B4-BE49-F238E27FC236}">
              <a16:creationId xmlns:a16="http://schemas.microsoft.com/office/drawing/2014/main" id="{00000000-0008-0000-0600-00004D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139700</xdr:rowOff>
    </xdr:from>
    <xdr:to>
      <xdr:col>89</xdr:col>
      <xdr:colOff>177800</xdr:colOff>
      <xdr:row>79</xdr:row>
      <xdr:rowOff>139700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168927</xdr:rowOff>
    </xdr:from>
    <xdr:ext cx="531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914701" y="13542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25400</xdr:rowOff>
    </xdr:from>
    <xdr:to>
      <xdr:col>89</xdr:col>
      <xdr:colOff>177800</xdr:colOff>
      <xdr:row>78</xdr:row>
      <xdr:rowOff>25400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54627</xdr:rowOff>
    </xdr:from>
    <xdr:ext cx="53129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914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82550</xdr:rowOff>
    </xdr:from>
    <xdr:to>
      <xdr:col>89</xdr:col>
      <xdr:colOff>177800</xdr:colOff>
      <xdr:row>76</xdr:row>
      <xdr:rowOff>82550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111777</xdr:rowOff>
    </xdr:from>
    <xdr:ext cx="53129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914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25400</xdr:rowOff>
    </xdr:from>
    <xdr:to>
      <xdr:col>89</xdr:col>
      <xdr:colOff>177800</xdr:colOff>
      <xdr:row>73</xdr:row>
      <xdr:rowOff>25400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54627</xdr:rowOff>
    </xdr:from>
    <xdr:ext cx="53129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914701" y="1239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70</xdr:row>
      <xdr:rowOff>111777</xdr:rowOff>
    </xdr:from>
    <xdr:ext cx="53129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914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69</xdr:row>
      <xdr:rowOff>139700</xdr:rowOff>
    </xdr:from>
    <xdr:to>
      <xdr:col>89</xdr:col>
      <xdr:colOff>177800</xdr:colOff>
      <xdr:row>69</xdr:row>
      <xdr:rowOff>139700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68</xdr:row>
      <xdr:rowOff>168927</xdr:rowOff>
    </xdr:from>
    <xdr:ext cx="53129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914701" y="11827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公債費グラフ枠">
          <a:extLst>
            <a:ext uri="{FF2B5EF4-FFF2-40B4-BE49-F238E27FC236}">
              <a16:creationId xmlns:a16="http://schemas.microsoft.com/office/drawing/2014/main" id="{00000000-0008-0000-0600-00007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102695</xdr:rowOff>
    </xdr:from>
    <xdr:to>
      <xdr:col>85</xdr:col>
      <xdr:colOff>126364</xdr:colOff>
      <xdr:row>78</xdr:row>
      <xdr:rowOff>146214</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6317595" y="12104195"/>
          <a:ext cx="1269" cy="14151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150041</xdr:rowOff>
    </xdr:from>
    <xdr:ext cx="534377" cy="259045"/>
    <xdr:sp macro="" textlink="">
      <xdr:nvSpPr>
        <xdr:cNvPr id="627" name="公債費最小値テキスト">
          <a:extLst>
            <a:ext uri="{FF2B5EF4-FFF2-40B4-BE49-F238E27FC236}">
              <a16:creationId xmlns:a16="http://schemas.microsoft.com/office/drawing/2014/main" id="{00000000-0008-0000-0600-000073020000}"/>
            </a:ext>
          </a:extLst>
        </xdr:cNvPr>
        <xdr:cNvSpPr txBox="1"/>
      </xdr:nvSpPr>
      <xdr:spPr>
        <a:xfrm>
          <a:off x="16370300" y="13523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146214</xdr:rowOff>
    </xdr:from>
    <xdr:to>
      <xdr:col>86</xdr:col>
      <xdr:colOff>25400</xdr:colOff>
      <xdr:row>78</xdr:row>
      <xdr:rowOff>146214</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6230600" y="13519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49372</xdr:rowOff>
    </xdr:from>
    <xdr:ext cx="534377" cy="259045"/>
    <xdr:sp macro="" textlink="">
      <xdr:nvSpPr>
        <xdr:cNvPr id="629" name="公債費最大値テキスト">
          <a:extLst>
            <a:ext uri="{FF2B5EF4-FFF2-40B4-BE49-F238E27FC236}">
              <a16:creationId xmlns:a16="http://schemas.microsoft.com/office/drawing/2014/main" id="{00000000-0008-0000-0600-000075020000}"/>
            </a:ext>
          </a:extLst>
        </xdr:cNvPr>
        <xdr:cNvSpPr txBox="1"/>
      </xdr:nvSpPr>
      <xdr:spPr>
        <a:xfrm>
          <a:off x="16370300" y="11879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102695</xdr:rowOff>
    </xdr:from>
    <xdr:to>
      <xdr:col>86</xdr:col>
      <xdr:colOff>25400</xdr:colOff>
      <xdr:row>70</xdr:row>
      <xdr:rowOff>102695</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6230600" y="12104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114954</xdr:rowOff>
    </xdr:from>
    <xdr:to>
      <xdr:col>85</xdr:col>
      <xdr:colOff>127000</xdr:colOff>
      <xdr:row>75</xdr:row>
      <xdr:rowOff>60261</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5481300" y="12802254"/>
          <a:ext cx="838200" cy="116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140079</xdr:rowOff>
    </xdr:from>
    <xdr:ext cx="534377" cy="259045"/>
    <xdr:sp macro="" textlink="">
      <xdr:nvSpPr>
        <xdr:cNvPr id="632" name="公債費平均値テキスト">
          <a:extLst>
            <a:ext uri="{FF2B5EF4-FFF2-40B4-BE49-F238E27FC236}">
              <a16:creationId xmlns:a16="http://schemas.microsoft.com/office/drawing/2014/main" id="{00000000-0008-0000-0600-000078020000}"/>
            </a:ext>
          </a:extLst>
        </xdr:cNvPr>
        <xdr:cNvSpPr txBox="1"/>
      </xdr:nvSpPr>
      <xdr:spPr>
        <a:xfrm>
          <a:off x="16370300" y="128273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161652</xdr:rowOff>
    </xdr:from>
    <xdr:to>
      <xdr:col>85</xdr:col>
      <xdr:colOff>177800</xdr:colOff>
      <xdr:row>75</xdr:row>
      <xdr:rowOff>91802</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6268700" y="12848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40859</xdr:rowOff>
    </xdr:from>
    <xdr:to>
      <xdr:col>81</xdr:col>
      <xdr:colOff>50800</xdr:colOff>
      <xdr:row>75</xdr:row>
      <xdr:rowOff>60261</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a:off x="14592300" y="12899609"/>
          <a:ext cx="889000" cy="19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10861</xdr:rowOff>
    </xdr:from>
    <xdr:to>
      <xdr:col>81</xdr:col>
      <xdr:colOff>101600</xdr:colOff>
      <xdr:row>75</xdr:row>
      <xdr:rowOff>112461</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5430500" y="12869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103588</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5214111" y="12962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163475</xdr:rowOff>
    </xdr:from>
    <xdr:to>
      <xdr:col>76</xdr:col>
      <xdr:colOff>114300</xdr:colOff>
      <xdr:row>75</xdr:row>
      <xdr:rowOff>40859</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a:off x="13703300" y="12850775"/>
          <a:ext cx="889000" cy="48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162881</xdr:rowOff>
    </xdr:from>
    <xdr:to>
      <xdr:col>76</xdr:col>
      <xdr:colOff>165100</xdr:colOff>
      <xdr:row>75</xdr:row>
      <xdr:rowOff>93031</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4541500" y="12850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84158</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4325111" y="12942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151158</xdr:rowOff>
    </xdr:from>
    <xdr:to>
      <xdr:col>71</xdr:col>
      <xdr:colOff>177800</xdr:colOff>
      <xdr:row>74</xdr:row>
      <xdr:rowOff>163475</xdr:rowOff>
    </xdr:to>
    <xdr:cxnSp macro="">
      <xdr:nvCxnSpPr>
        <xdr:cNvPr id="640" name="直線コネクタ 639">
          <a:extLst>
            <a:ext uri="{FF2B5EF4-FFF2-40B4-BE49-F238E27FC236}">
              <a16:creationId xmlns:a16="http://schemas.microsoft.com/office/drawing/2014/main" id="{00000000-0008-0000-0600-000080020000}"/>
            </a:ext>
          </a:extLst>
        </xdr:cNvPr>
        <xdr:cNvCxnSpPr/>
      </xdr:nvCxnSpPr>
      <xdr:spPr>
        <a:xfrm>
          <a:off x="12814300" y="12838458"/>
          <a:ext cx="889000" cy="12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145964</xdr:rowOff>
    </xdr:from>
    <xdr:to>
      <xdr:col>72</xdr:col>
      <xdr:colOff>38100</xdr:colOff>
      <xdr:row>75</xdr:row>
      <xdr:rowOff>76114</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3652500" y="1283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67241</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436111" y="12925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144793</xdr:rowOff>
    </xdr:from>
    <xdr:to>
      <xdr:col>67</xdr:col>
      <xdr:colOff>101600</xdr:colOff>
      <xdr:row>75</xdr:row>
      <xdr:rowOff>74943</xdr:rowOff>
    </xdr:to>
    <xdr:sp macro="" textlink="">
      <xdr:nvSpPr>
        <xdr:cNvPr id="643" name="フローチャート: 判断 642">
          <a:extLst>
            <a:ext uri="{FF2B5EF4-FFF2-40B4-BE49-F238E27FC236}">
              <a16:creationId xmlns:a16="http://schemas.microsoft.com/office/drawing/2014/main" id="{00000000-0008-0000-0600-000083020000}"/>
            </a:ext>
          </a:extLst>
        </xdr:cNvPr>
        <xdr:cNvSpPr/>
      </xdr:nvSpPr>
      <xdr:spPr>
        <a:xfrm>
          <a:off x="12763500" y="1283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66070</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547111" y="12924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64154</xdr:rowOff>
    </xdr:from>
    <xdr:to>
      <xdr:col>85</xdr:col>
      <xdr:colOff>177800</xdr:colOff>
      <xdr:row>74</xdr:row>
      <xdr:rowOff>165754</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6268700" y="12751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87031</xdr:rowOff>
    </xdr:from>
    <xdr:ext cx="534377" cy="259045"/>
    <xdr:sp macro="" textlink="">
      <xdr:nvSpPr>
        <xdr:cNvPr id="651" name="公債費該当値テキスト">
          <a:extLst>
            <a:ext uri="{FF2B5EF4-FFF2-40B4-BE49-F238E27FC236}">
              <a16:creationId xmlns:a16="http://schemas.microsoft.com/office/drawing/2014/main" id="{00000000-0008-0000-0600-00008B020000}"/>
            </a:ext>
          </a:extLst>
        </xdr:cNvPr>
        <xdr:cNvSpPr txBox="1"/>
      </xdr:nvSpPr>
      <xdr:spPr>
        <a:xfrm>
          <a:off x="16370300" y="12602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9461</xdr:rowOff>
    </xdr:from>
    <xdr:to>
      <xdr:col>81</xdr:col>
      <xdr:colOff>101600</xdr:colOff>
      <xdr:row>75</xdr:row>
      <xdr:rowOff>111061</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5430500" y="12868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127588</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5214111" y="12643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161509</xdr:rowOff>
    </xdr:from>
    <xdr:to>
      <xdr:col>76</xdr:col>
      <xdr:colOff>165100</xdr:colOff>
      <xdr:row>75</xdr:row>
      <xdr:rowOff>91659</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4541500" y="12848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108186</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4325111" y="12624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112675</xdr:rowOff>
    </xdr:from>
    <xdr:to>
      <xdr:col>72</xdr:col>
      <xdr:colOff>38100</xdr:colOff>
      <xdr:row>75</xdr:row>
      <xdr:rowOff>42825</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3652500" y="12799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59352</xdr:rowOff>
    </xdr:from>
    <xdr:ext cx="534377"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3436111" y="12575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100358</xdr:rowOff>
    </xdr:from>
    <xdr:to>
      <xdr:col>67</xdr:col>
      <xdr:colOff>101600</xdr:colOff>
      <xdr:row>75</xdr:row>
      <xdr:rowOff>30508</xdr:rowOff>
    </xdr:to>
    <xdr:sp macro="" textlink="">
      <xdr:nvSpPr>
        <xdr:cNvPr id="658" name="楕円 657">
          <a:extLst>
            <a:ext uri="{FF2B5EF4-FFF2-40B4-BE49-F238E27FC236}">
              <a16:creationId xmlns:a16="http://schemas.microsoft.com/office/drawing/2014/main" id="{00000000-0008-0000-0600-000092020000}"/>
            </a:ext>
          </a:extLst>
        </xdr:cNvPr>
        <xdr:cNvSpPr/>
      </xdr:nvSpPr>
      <xdr:spPr>
        <a:xfrm>
          <a:off x="12763500" y="12787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47035</xdr:rowOff>
    </xdr:from>
    <xdr:ext cx="534377"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547111" y="12562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積立金グラフ枠">
          <a:extLst>
            <a:ext uri="{FF2B5EF4-FFF2-40B4-BE49-F238E27FC236}">
              <a16:creationId xmlns:a16="http://schemas.microsoft.com/office/drawing/2014/main" id="{00000000-0008-0000-0600-0000AA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169494</xdr:rowOff>
    </xdr:from>
    <xdr:to>
      <xdr:col>85</xdr:col>
      <xdr:colOff>126364</xdr:colOff>
      <xdr:row>99</xdr:row>
      <xdr:rowOff>1778</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6317595" y="15599994"/>
          <a:ext cx="1269" cy="1375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5605</xdr:rowOff>
    </xdr:from>
    <xdr:ext cx="469744" cy="259045"/>
    <xdr:sp macro="" textlink="">
      <xdr:nvSpPr>
        <xdr:cNvPr id="684" name="積立金最小値テキスト">
          <a:extLst>
            <a:ext uri="{FF2B5EF4-FFF2-40B4-BE49-F238E27FC236}">
              <a16:creationId xmlns:a16="http://schemas.microsoft.com/office/drawing/2014/main" id="{00000000-0008-0000-0600-0000AC020000}"/>
            </a:ext>
          </a:extLst>
        </xdr:cNvPr>
        <xdr:cNvSpPr txBox="1"/>
      </xdr:nvSpPr>
      <xdr:spPr>
        <a:xfrm>
          <a:off x="16370300" y="16979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1778</xdr:rowOff>
    </xdr:from>
    <xdr:to>
      <xdr:col>86</xdr:col>
      <xdr:colOff>25400</xdr:colOff>
      <xdr:row>99</xdr:row>
      <xdr:rowOff>1778</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6230600" y="16975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116171</xdr:rowOff>
    </xdr:from>
    <xdr:ext cx="534377" cy="259045"/>
    <xdr:sp macro="" textlink="">
      <xdr:nvSpPr>
        <xdr:cNvPr id="686" name="積立金最大値テキスト">
          <a:extLst>
            <a:ext uri="{FF2B5EF4-FFF2-40B4-BE49-F238E27FC236}">
              <a16:creationId xmlns:a16="http://schemas.microsoft.com/office/drawing/2014/main" id="{00000000-0008-0000-0600-0000AE020000}"/>
            </a:ext>
          </a:extLst>
        </xdr:cNvPr>
        <xdr:cNvSpPr txBox="1"/>
      </xdr:nvSpPr>
      <xdr:spPr>
        <a:xfrm>
          <a:off x="16370300" y="15375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169494</xdr:rowOff>
    </xdr:from>
    <xdr:to>
      <xdr:col>86</xdr:col>
      <xdr:colOff>25400</xdr:colOff>
      <xdr:row>90</xdr:row>
      <xdr:rowOff>169494</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6230600" y="15599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102667</xdr:rowOff>
    </xdr:from>
    <xdr:to>
      <xdr:col>85</xdr:col>
      <xdr:colOff>127000</xdr:colOff>
      <xdr:row>97</xdr:row>
      <xdr:rowOff>108114</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flipV="1">
          <a:off x="15481300" y="16047517"/>
          <a:ext cx="838200" cy="691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2367</xdr:rowOff>
    </xdr:from>
    <xdr:ext cx="534377" cy="259045"/>
    <xdr:sp macro="" textlink="">
      <xdr:nvSpPr>
        <xdr:cNvPr id="689" name="積立金平均値テキスト">
          <a:extLst>
            <a:ext uri="{FF2B5EF4-FFF2-40B4-BE49-F238E27FC236}">
              <a16:creationId xmlns:a16="http://schemas.microsoft.com/office/drawing/2014/main" id="{00000000-0008-0000-0600-0000B1020000}"/>
            </a:ext>
          </a:extLst>
        </xdr:cNvPr>
        <xdr:cNvSpPr txBox="1"/>
      </xdr:nvSpPr>
      <xdr:spPr>
        <a:xfrm>
          <a:off x="16370300" y="164615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23940</xdr:rowOff>
    </xdr:from>
    <xdr:to>
      <xdr:col>85</xdr:col>
      <xdr:colOff>177800</xdr:colOff>
      <xdr:row>96</xdr:row>
      <xdr:rowOff>125540</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6268700" y="164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36868</xdr:rowOff>
    </xdr:from>
    <xdr:to>
      <xdr:col>81</xdr:col>
      <xdr:colOff>50800</xdr:colOff>
      <xdr:row>97</xdr:row>
      <xdr:rowOff>108114</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a:off x="14592300" y="16324618"/>
          <a:ext cx="889000" cy="414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47256</xdr:rowOff>
    </xdr:from>
    <xdr:to>
      <xdr:col>81</xdr:col>
      <xdr:colOff>101600</xdr:colOff>
      <xdr:row>97</xdr:row>
      <xdr:rowOff>148856</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5430500" y="16677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95</xdr:row>
      <xdr:rowOff>165383</xdr:rowOff>
    </xdr:from>
    <xdr:ext cx="469744"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5246428" y="16453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36868</xdr:rowOff>
    </xdr:from>
    <xdr:to>
      <xdr:col>76</xdr:col>
      <xdr:colOff>114300</xdr:colOff>
      <xdr:row>97</xdr:row>
      <xdr:rowOff>36068</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flipV="1">
          <a:off x="13703300" y="16324618"/>
          <a:ext cx="889000" cy="342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105359</xdr:rowOff>
    </xdr:from>
    <xdr:to>
      <xdr:col>76</xdr:col>
      <xdr:colOff>165100</xdr:colOff>
      <xdr:row>98</xdr:row>
      <xdr:rowOff>35509</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4541500" y="16736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26636</xdr:rowOff>
    </xdr:from>
    <xdr:ext cx="469744"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4357428" y="16828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36068</xdr:rowOff>
    </xdr:from>
    <xdr:to>
      <xdr:col>71</xdr:col>
      <xdr:colOff>177800</xdr:colOff>
      <xdr:row>97</xdr:row>
      <xdr:rowOff>129718</xdr:rowOff>
    </xdr:to>
    <xdr:cxnSp macro="">
      <xdr:nvCxnSpPr>
        <xdr:cNvPr id="697" name="直線コネクタ 696">
          <a:extLst>
            <a:ext uri="{FF2B5EF4-FFF2-40B4-BE49-F238E27FC236}">
              <a16:creationId xmlns:a16="http://schemas.microsoft.com/office/drawing/2014/main" id="{00000000-0008-0000-0600-0000B9020000}"/>
            </a:ext>
          </a:extLst>
        </xdr:cNvPr>
        <xdr:cNvCxnSpPr/>
      </xdr:nvCxnSpPr>
      <xdr:spPr>
        <a:xfrm flipV="1">
          <a:off x="12814300" y="16666718"/>
          <a:ext cx="889000" cy="93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111227</xdr:rowOff>
    </xdr:from>
    <xdr:to>
      <xdr:col>72</xdr:col>
      <xdr:colOff>38100</xdr:colOff>
      <xdr:row>98</xdr:row>
      <xdr:rowOff>41377</xdr:rowOff>
    </xdr:to>
    <xdr:sp macro="" textlink="">
      <xdr:nvSpPr>
        <xdr:cNvPr id="698" name="フローチャート: 判断 697">
          <a:extLst>
            <a:ext uri="{FF2B5EF4-FFF2-40B4-BE49-F238E27FC236}">
              <a16:creationId xmlns:a16="http://schemas.microsoft.com/office/drawing/2014/main" id="{00000000-0008-0000-0600-0000BA020000}"/>
            </a:ext>
          </a:extLst>
        </xdr:cNvPr>
        <xdr:cNvSpPr/>
      </xdr:nvSpPr>
      <xdr:spPr>
        <a:xfrm>
          <a:off x="13652500" y="16741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32504</xdr:rowOff>
    </xdr:from>
    <xdr:ext cx="469744"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468428" y="16834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121819</xdr:rowOff>
    </xdr:from>
    <xdr:to>
      <xdr:col>67</xdr:col>
      <xdr:colOff>101600</xdr:colOff>
      <xdr:row>98</xdr:row>
      <xdr:rowOff>51969</xdr:rowOff>
    </xdr:to>
    <xdr:sp macro="" textlink="">
      <xdr:nvSpPr>
        <xdr:cNvPr id="700" name="フローチャート: 判断 699">
          <a:extLst>
            <a:ext uri="{FF2B5EF4-FFF2-40B4-BE49-F238E27FC236}">
              <a16:creationId xmlns:a16="http://schemas.microsoft.com/office/drawing/2014/main" id="{00000000-0008-0000-0600-0000BC020000}"/>
            </a:ext>
          </a:extLst>
        </xdr:cNvPr>
        <xdr:cNvSpPr/>
      </xdr:nvSpPr>
      <xdr:spPr>
        <a:xfrm>
          <a:off x="12763500" y="16752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43096</xdr:rowOff>
    </xdr:from>
    <xdr:ext cx="469744"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579428" y="16845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51867</xdr:rowOff>
    </xdr:from>
    <xdr:to>
      <xdr:col>85</xdr:col>
      <xdr:colOff>177800</xdr:colOff>
      <xdr:row>93</xdr:row>
      <xdr:rowOff>153467</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6268700" y="15996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74744</xdr:rowOff>
    </xdr:from>
    <xdr:ext cx="534377" cy="259045"/>
    <xdr:sp macro="" textlink="">
      <xdr:nvSpPr>
        <xdr:cNvPr id="708" name="積立金該当値テキスト">
          <a:extLst>
            <a:ext uri="{FF2B5EF4-FFF2-40B4-BE49-F238E27FC236}">
              <a16:creationId xmlns:a16="http://schemas.microsoft.com/office/drawing/2014/main" id="{00000000-0008-0000-0600-0000C4020000}"/>
            </a:ext>
          </a:extLst>
        </xdr:cNvPr>
        <xdr:cNvSpPr txBox="1"/>
      </xdr:nvSpPr>
      <xdr:spPr>
        <a:xfrm>
          <a:off x="16370300" y="15848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57314</xdr:rowOff>
    </xdr:from>
    <xdr:to>
      <xdr:col>81</xdr:col>
      <xdr:colOff>101600</xdr:colOff>
      <xdr:row>97</xdr:row>
      <xdr:rowOff>158914</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5430500" y="16687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97</xdr:row>
      <xdr:rowOff>150041</xdr:rowOff>
    </xdr:from>
    <xdr:ext cx="469744"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5246428" y="16780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157518</xdr:rowOff>
    </xdr:from>
    <xdr:to>
      <xdr:col>76</xdr:col>
      <xdr:colOff>165100</xdr:colOff>
      <xdr:row>95</xdr:row>
      <xdr:rowOff>87668</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4541500" y="16273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104195</xdr:rowOff>
    </xdr:from>
    <xdr:ext cx="534377"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4325111" y="16049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156718</xdr:rowOff>
    </xdr:from>
    <xdr:to>
      <xdr:col>72</xdr:col>
      <xdr:colOff>38100</xdr:colOff>
      <xdr:row>97</xdr:row>
      <xdr:rowOff>86868</xdr:rowOff>
    </xdr:to>
    <xdr:sp macro="" textlink="">
      <xdr:nvSpPr>
        <xdr:cNvPr id="713" name="楕円 712">
          <a:extLst>
            <a:ext uri="{FF2B5EF4-FFF2-40B4-BE49-F238E27FC236}">
              <a16:creationId xmlns:a16="http://schemas.microsoft.com/office/drawing/2014/main" id="{00000000-0008-0000-0600-0000C9020000}"/>
            </a:ext>
          </a:extLst>
        </xdr:cNvPr>
        <xdr:cNvSpPr/>
      </xdr:nvSpPr>
      <xdr:spPr>
        <a:xfrm>
          <a:off x="13652500" y="16615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95</xdr:row>
      <xdr:rowOff>103395</xdr:rowOff>
    </xdr:from>
    <xdr:ext cx="469744"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3468428" y="16391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78918</xdr:rowOff>
    </xdr:from>
    <xdr:to>
      <xdr:col>67</xdr:col>
      <xdr:colOff>101600</xdr:colOff>
      <xdr:row>98</xdr:row>
      <xdr:rowOff>9068</xdr:rowOff>
    </xdr:to>
    <xdr:sp macro="" textlink="">
      <xdr:nvSpPr>
        <xdr:cNvPr id="715" name="楕円 714">
          <a:extLst>
            <a:ext uri="{FF2B5EF4-FFF2-40B4-BE49-F238E27FC236}">
              <a16:creationId xmlns:a16="http://schemas.microsoft.com/office/drawing/2014/main" id="{00000000-0008-0000-0600-0000CB020000}"/>
            </a:ext>
          </a:extLst>
        </xdr:cNvPr>
        <xdr:cNvSpPr/>
      </xdr:nvSpPr>
      <xdr:spPr>
        <a:xfrm>
          <a:off x="12763500" y="1670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96</xdr:row>
      <xdr:rowOff>25595</xdr:rowOff>
    </xdr:from>
    <xdr:ext cx="469744"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2579428" y="16484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投資及び出資金グラフ枠">
          <a:extLst>
            <a:ext uri="{FF2B5EF4-FFF2-40B4-BE49-F238E27FC236}">
              <a16:creationId xmlns:a16="http://schemas.microsoft.com/office/drawing/2014/main" id="{00000000-0008-0000-0600-0000E5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162887</xdr:rowOff>
    </xdr:from>
    <xdr:to>
      <xdr:col>116</xdr:col>
      <xdr:colOff>62864</xdr:colOff>
      <xdr:row>39</xdr:row>
      <xdr:rowOff>98878</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flipV="1">
          <a:off x="22159595" y="5306387"/>
          <a:ext cx="1269" cy="14790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3" name="投資及び出資金最小値テキスト">
          <a:extLst>
            <a:ext uri="{FF2B5EF4-FFF2-40B4-BE49-F238E27FC236}">
              <a16:creationId xmlns:a16="http://schemas.microsoft.com/office/drawing/2014/main" id="{00000000-0008-0000-0600-0000E7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109564</xdr:rowOff>
    </xdr:from>
    <xdr:ext cx="469744" cy="259045"/>
    <xdr:sp macro="" textlink="">
      <xdr:nvSpPr>
        <xdr:cNvPr id="745" name="投資及び出資金最大値テキスト">
          <a:extLst>
            <a:ext uri="{FF2B5EF4-FFF2-40B4-BE49-F238E27FC236}">
              <a16:creationId xmlns:a16="http://schemas.microsoft.com/office/drawing/2014/main" id="{00000000-0008-0000-0600-0000E9020000}"/>
            </a:ext>
          </a:extLst>
        </xdr:cNvPr>
        <xdr:cNvSpPr txBox="1"/>
      </xdr:nvSpPr>
      <xdr:spPr>
        <a:xfrm>
          <a:off x="22212300" y="5081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162887</xdr:rowOff>
    </xdr:from>
    <xdr:to>
      <xdr:col>116</xdr:col>
      <xdr:colOff>152400</xdr:colOff>
      <xdr:row>30</xdr:row>
      <xdr:rowOff>162887</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22072600" y="5306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100020</xdr:rowOff>
    </xdr:from>
    <xdr:ext cx="469744" cy="259045"/>
    <xdr:sp macro="" textlink="">
      <xdr:nvSpPr>
        <xdr:cNvPr id="748" name="投資及び出資金平均値テキスト">
          <a:extLst>
            <a:ext uri="{FF2B5EF4-FFF2-40B4-BE49-F238E27FC236}">
              <a16:creationId xmlns:a16="http://schemas.microsoft.com/office/drawing/2014/main" id="{00000000-0008-0000-0600-0000EC020000}"/>
            </a:ext>
          </a:extLst>
        </xdr:cNvPr>
        <xdr:cNvSpPr txBox="1"/>
      </xdr:nvSpPr>
      <xdr:spPr>
        <a:xfrm>
          <a:off x="22212300" y="62722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77143</xdr:rowOff>
    </xdr:from>
    <xdr:to>
      <xdr:col>116</xdr:col>
      <xdr:colOff>114300</xdr:colOff>
      <xdr:row>38</xdr:row>
      <xdr:rowOff>7293</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22110700" y="6420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68344</xdr:rowOff>
    </xdr:from>
    <xdr:to>
      <xdr:col>111</xdr:col>
      <xdr:colOff>177800</xdr:colOff>
      <xdr:row>39</xdr:row>
      <xdr:rowOff>98878</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20434300" y="6754894"/>
          <a:ext cx="889000" cy="30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77633</xdr:rowOff>
    </xdr:from>
    <xdr:to>
      <xdr:col>112</xdr:col>
      <xdr:colOff>38100</xdr:colOff>
      <xdr:row>38</xdr:row>
      <xdr:rowOff>7783</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21272500" y="642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24310</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088428" y="6196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101328</xdr:rowOff>
    </xdr:from>
    <xdr:to>
      <xdr:col>107</xdr:col>
      <xdr:colOff>50800</xdr:colOff>
      <xdr:row>39</xdr:row>
      <xdr:rowOff>68344</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a:off x="19545300" y="6616428"/>
          <a:ext cx="889000" cy="138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56080</xdr:rowOff>
    </xdr:from>
    <xdr:to>
      <xdr:col>107</xdr:col>
      <xdr:colOff>101600</xdr:colOff>
      <xdr:row>37</xdr:row>
      <xdr:rowOff>157680</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20383500" y="6399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2757</xdr:rowOff>
    </xdr:from>
    <xdr:ext cx="469744"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0199428" y="6174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101328</xdr:rowOff>
    </xdr:from>
    <xdr:to>
      <xdr:col>102</xdr:col>
      <xdr:colOff>114300</xdr:colOff>
      <xdr:row>38</xdr:row>
      <xdr:rowOff>149823</xdr:rowOff>
    </xdr:to>
    <xdr:cxnSp macro="">
      <xdr:nvCxnSpPr>
        <xdr:cNvPr id="756" name="直線コネクタ 755">
          <a:extLst>
            <a:ext uri="{FF2B5EF4-FFF2-40B4-BE49-F238E27FC236}">
              <a16:creationId xmlns:a16="http://schemas.microsoft.com/office/drawing/2014/main" id="{00000000-0008-0000-0600-0000F4020000}"/>
            </a:ext>
          </a:extLst>
        </xdr:cNvPr>
        <xdr:cNvCxnSpPr/>
      </xdr:nvCxnSpPr>
      <xdr:spPr>
        <a:xfrm flipV="1">
          <a:off x="18656300" y="6616428"/>
          <a:ext cx="889000" cy="48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51181</xdr:rowOff>
    </xdr:from>
    <xdr:to>
      <xdr:col>102</xdr:col>
      <xdr:colOff>165100</xdr:colOff>
      <xdr:row>37</xdr:row>
      <xdr:rowOff>152781</xdr:rowOff>
    </xdr:to>
    <xdr:sp macro="" textlink="">
      <xdr:nvSpPr>
        <xdr:cNvPr id="757" name="フローチャート: 判断 756">
          <a:extLst>
            <a:ext uri="{FF2B5EF4-FFF2-40B4-BE49-F238E27FC236}">
              <a16:creationId xmlns:a16="http://schemas.microsoft.com/office/drawing/2014/main" id="{00000000-0008-0000-0600-0000F5020000}"/>
            </a:ext>
          </a:extLst>
        </xdr:cNvPr>
        <xdr:cNvSpPr/>
      </xdr:nvSpPr>
      <xdr:spPr>
        <a:xfrm>
          <a:off x="19494500" y="6394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169308</xdr:rowOff>
    </xdr:from>
    <xdr:ext cx="469744"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9310428" y="6170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74531</xdr:rowOff>
    </xdr:from>
    <xdr:to>
      <xdr:col>98</xdr:col>
      <xdr:colOff>38100</xdr:colOff>
      <xdr:row>38</xdr:row>
      <xdr:rowOff>4680</xdr:rowOff>
    </xdr:to>
    <xdr:sp macro="" textlink="">
      <xdr:nvSpPr>
        <xdr:cNvPr id="759" name="フローチャート: 判断 758">
          <a:extLst>
            <a:ext uri="{FF2B5EF4-FFF2-40B4-BE49-F238E27FC236}">
              <a16:creationId xmlns:a16="http://schemas.microsoft.com/office/drawing/2014/main" id="{00000000-0008-0000-0600-0000F7020000}"/>
            </a:ext>
          </a:extLst>
        </xdr:cNvPr>
        <xdr:cNvSpPr/>
      </xdr:nvSpPr>
      <xdr:spPr>
        <a:xfrm>
          <a:off x="18605500" y="641818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21208</xdr:rowOff>
    </xdr:from>
    <xdr:ext cx="469744"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8421428" y="6193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67" name="投資及び出資金該当値テキスト">
          <a:extLst>
            <a:ext uri="{FF2B5EF4-FFF2-40B4-BE49-F238E27FC236}">
              <a16:creationId xmlns:a16="http://schemas.microsoft.com/office/drawing/2014/main" id="{00000000-0008-0000-0600-0000FF02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17544</xdr:rowOff>
    </xdr:from>
    <xdr:to>
      <xdr:col>107</xdr:col>
      <xdr:colOff>101600</xdr:colOff>
      <xdr:row>39</xdr:row>
      <xdr:rowOff>119144</xdr:rowOff>
    </xdr:to>
    <xdr:sp macro="" textlink="">
      <xdr:nvSpPr>
        <xdr:cNvPr id="770" name="楕円 769">
          <a:extLst>
            <a:ext uri="{FF2B5EF4-FFF2-40B4-BE49-F238E27FC236}">
              <a16:creationId xmlns:a16="http://schemas.microsoft.com/office/drawing/2014/main" id="{00000000-0008-0000-0600-000002030000}"/>
            </a:ext>
          </a:extLst>
        </xdr:cNvPr>
        <xdr:cNvSpPr/>
      </xdr:nvSpPr>
      <xdr:spPr>
        <a:xfrm>
          <a:off x="20383500" y="6704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110271</xdr:rowOff>
    </xdr:from>
    <xdr:ext cx="378565"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20245017" y="67968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50528</xdr:rowOff>
    </xdr:from>
    <xdr:to>
      <xdr:col>102</xdr:col>
      <xdr:colOff>165100</xdr:colOff>
      <xdr:row>38</xdr:row>
      <xdr:rowOff>152128</xdr:rowOff>
    </xdr:to>
    <xdr:sp macro="" textlink="">
      <xdr:nvSpPr>
        <xdr:cNvPr id="772" name="楕円 771">
          <a:extLst>
            <a:ext uri="{FF2B5EF4-FFF2-40B4-BE49-F238E27FC236}">
              <a16:creationId xmlns:a16="http://schemas.microsoft.com/office/drawing/2014/main" id="{00000000-0008-0000-0600-000004030000}"/>
            </a:ext>
          </a:extLst>
        </xdr:cNvPr>
        <xdr:cNvSpPr/>
      </xdr:nvSpPr>
      <xdr:spPr>
        <a:xfrm>
          <a:off x="19494500" y="6565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143255</xdr:rowOff>
    </xdr:from>
    <xdr:ext cx="469744"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9310428" y="6658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99023</xdr:rowOff>
    </xdr:from>
    <xdr:to>
      <xdr:col>98</xdr:col>
      <xdr:colOff>38100</xdr:colOff>
      <xdr:row>39</xdr:row>
      <xdr:rowOff>29173</xdr:rowOff>
    </xdr:to>
    <xdr:sp macro="" textlink="">
      <xdr:nvSpPr>
        <xdr:cNvPr id="774" name="楕円 773">
          <a:extLst>
            <a:ext uri="{FF2B5EF4-FFF2-40B4-BE49-F238E27FC236}">
              <a16:creationId xmlns:a16="http://schemas.microsoft.com/office/drawing/2014/main" id="{00000000-0008-0000-0600-000006030000}"/>
            </a:ext>
          </a:extLst>
        </xdr:cNvPr>
        <xdr:cNvSpPr/>
      </xdr:nvSpPr>
      <xdr:spPr>
        <a:xfrm>
          <a:off x="18605500" y="6614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20300</xdr:rowOff>
    </xdr:from>
    <xdr:ext cx="378565"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8467017" y="67068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a:extLst>
            <a:ext uri="{FF2B5EF4-FFF2-40B4-BE49-F238E27FC236}">
              <a16:creationId xmlns:a16="http://schemas.microsoft.com/office/drawing/2014/main" id="{00000000-0008-0000-0600-00000E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a:extLst>
            <a:ext uri="{FF2B5EF4-FFF2-40B4-BE49-F238E27FC236}">
              <a16:creationId xmlns:a16="http://schemas.microsoft.com/office/drawing/2014/main" id="{00000000-0008-0000-0600-00000F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8" name="貸付金グラフ枠">
          <a:extLst>
            <a:ext uri="{FF2B5EF4-FFF2-40B4-BE49-F238E27FC236}">
              <a16:creationId xmlns:a16="http://schemas.microsoft.com/office/drawing/2014/main" id="{00000000-0008-0000-0600-00001E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141300</xdr:rowOff>
    </xdr:from>
    <xdr:to>
      <xdr:col>116</xdr:col>
      <xdr:colOff>62864</xdr:colOff>
      <xdr:row>59</xdr:row>
      <xdr:rowOff>43650</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flipV="1">
          <a:off x="22159595" y="8542350"/>
          <a:ext cx="1269" cy="161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47477</xdr:rowOff>
    </xdr:from>
    <xdr:ext cx="313932" cy="259045"/>
    <xdr:sp macro="" textlink="">
      <xdr:nvSpPr>
        <xdr:cNvPr id="800" name="貸付金最小値テキスト">
          <a:extLst>
            <a:ext uri="{FF2B5EF4-FFF2-40B4-BE49-F238E27FC236}">
              <a16:creationId xmlns:a16="http://schemas.microsoft.com/office/drawing/2014/main" id="{00000000-0008-0000-0600-000020030000}"/>
            </a:ext>
          </a:extLst>
        </xdr:cNvPr>
        <xdr:cNvSpPr txBox="1"/>
      </xdr:nvSpPr>
      <xdr:spPr>
        <a:xfrm>
          <a:off x="22212300" y="101630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43650</xdr:rowOff>
    </xdr:from>
    <xdr:to>
      <xdr:col>116</xdr:col>
      <xdr:colOff>152400</xdr:colOff>
      <xdr:row>59</xdr:row>
      <xdr:rowOff>43650</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22072600" y="10159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87977</xdr:rowOff>
    </xdr:from>
    <xdr:ext cx="534377" cy="259045"/>
    <xdr:sp macro="" textlink="">
      <xdr:nvSpPr>
        <xdr:cNvPr id="802" name="貸付金最大値テキスト">
          <a:extLst>
            <a:ext uri="{FF2B5EF4-FFF2-40B4-BE49-F238E27FC236}">
              <a16:creationId xmlns:a16="http://schemas.microsoft.com/office/drawing/2014/main" id="{00000000-0008-0000-0600-000022030000}"/>
            </a:ext>
          </a:extLst>
        </xdr:cNvPr>
        <xdr:cNvSpPr txBox="1"/>
      </xdr:nvSpPr>
      <xdr:spPr>
        <a:xfrm>
          <a:off x="22212300" y="8317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141300</xdr:rowOff>
    </xdr:from>
    <xdr:to>
      <xdr:col>116</xdr:col>
      <xdr:colOff>152400</xdr:colOff>
      <xdr:row>49</xdr:row>
      <xdr:rowOff>141300</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22072600" y="8542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64719</xdr:rowOff>
    </xdr:from>
    <xdr:to>
      <xdr:col>116</xdr:col>
      <xdr:colOff>63500</xdr:colOff>
      <xdr:row>59</xdr:row>
      <xdr:rowOff>4121</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flipV="1">
          <a:off x="21323300" y="10008819"/>
          <a:ext cx="838200" cy="110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32358</xdr:rowOff>
    </xdr:from>
    <xdr:ext cx="469744" cy="259045"/>
    <xdr:sp macro="" textlink="">
      <xdr:nvSpPr>
        <xdr:cNvPr id="805" name="貸付金平均値テキスト">
          <a:extLst>
            <a:ext uri="{FF2B5EF4-FFF2-40B4-BE49-F238E27FC236}">
              <a16:creationId xmlns:a16="http://schemas.microsoft.com/office/drawing/2014/main" id="{00000000-0008-0000-0600-000025030000}"/>
            </a:ext>
          </a:extLst>
        </xdr:cNvPr>
        <xdr:cNvSpPr txBox="1"/>
      </xdr:nvSpPr>
      <xdr:spPr>
        <a:xfrm>
          <a:off x="22212300" y="98050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9481</xdr:rowOff>
    </xdr:from>
    <xdr:to>
      <xdr:col>116</xdr:col>
      <xdr:colOff>114300</xdr:colOff>
      <xdr:row>58</xdr:row>
      <xdr:rowOff>111081</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22110700" y="9953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4121</xdr:rowOff>
    </xdr:from>
    <xdr:to>
      <xdr:col>111</xdr:col>
      <xdr:colOff>177800</xdr:colOff>
      <xdr:row>59</xdr:row>
      <xdr:rowOff>25095</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flipV="1">
          <a:off x="20434300" y="10119671"/>
          <a:ext cx="889000" cy="20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160547</xdr:rowOff>
    </xdr:from>
    <xdr:to>
      <xdr:col>112</xdr:col>
      <xdr:colOff>38100</xdr:colOff>
      <xdr:row>58</xdr:row>
      <xdr:rowOff>90697</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21272500" y="9933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107224</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088428" y="9708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22181</xdr:rowOff>
    </xdr:from>
    <xdr:to>
      <xdr:col>107</xdr:col>
      <xdr:colOff>50800</xdr:colOff>
      <xdr:row>59</xdr:row>
      <xdr:rowOff>25095</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a:off x="19545300" y="10137731"/>
          <a:ext cx="889000" cy="2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44285</xdr:rowOff>
    </xdr:from>
    <xdr:to>
      <xdr:col>107</xdr:col>
      <xdr:colOff>101600</xdr:colOff>
      <xdr:row>58</xdr:row>
      <xdr:rowOff>145885</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20383500" y="998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162412</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0199428" y="9763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22181</xdr:rowOff>
    </xdr:from>
    <xdr:to>
      <xdr:col>102</xdr:col>
      <xdr:colOff>114300</xdr:colOff>
      <xdr:row>59</xdr:row>
      <xdr:rowOff>27039</xdr:rowOff>
    </xdr:to>
    <xdr:cxnSp macro="">
      <xdr:nvCxnSpPr>
        <xdr:cNvPr id="813" name="直線コネクタ 812">
          <a:extLst>
            <a:ext uri="{FF2B5EF4-FFF2-40B4-BE49-F238E27FC236}">
              <a16:creationId xmlns:a16="http://schemas.microsoft.com/office/drawing/2014/main" id="{00000000-0008-0000-0600-00002D030000}"/>
            </a:ext>
          </a:extLst>
        </xdr:cNvPr>
        <xdr:cNvCxnSpPr/>
      </xdr:nvCxnSpPr>
      <xdr:spPr>
        <a:xfrm flipV="1">
          <a:off x="18656300" y="10137731"/>
          <a:ext cx="889000" cy="4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37560</xdr:rowOff>
    </xdr:from>
    <xdr:to>
      <xdr:col>102</xdr:col>
      <xdr:colOff>165100</xdr:colOff>
      <xdr:row>58</xdr:row>
      <xdr:rowOff>139160</xdr:rowOff>
    </xdr:to>
    <xdr:sp macro="" textlink="">
      <xdr:nvSpPr>
        <xdr:cNvPr id="814" name="フローチャート: 判断 813">
          <a:extLst>
            <a:ext uri="{FF2B5EF4-FFF2-40B4-BE49-F238E27FC236}">
              <a16:creationId xmlns:a16="http://schemas.microsoft.com/office/drawing/2014/main" id="{00000000-0008-0000-0600-00002E030000}"/>
            </a:ext>
          </a:extLst>
        </xdr:cNvPr>
        <xdr:cNvSpPr/>
      </xdr:nvSpPr>
      <xdr:spPr>
        <a:xfrm>
          <a:off x="19494500" y="998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155687</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310428" y="9756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29597</xdr:rowOff>
    </xdr:from>
    <xdr:to>
      <xdr:col>98</xdr:col>
      <xdr:colOff>38100</xdr:colOff>
      <xdr:row>58</xdr:row>
      <xdr:rowOff>131197</xdr:rowOff>
    </xdr:to>
    <xdr:sp macro="" textlink="">
      <xdr:nvSpPr>
        <xdr:cNvPr id="816" name="フローチャート: 判断 815">
          <a:extLst>
            <a:ext uri="{FF2B5EF4-FFF2-40B4-BE49-F238E27FC236}">
              <a16:creationId xmlns:a16="http://schemas.microsoft.com/office/drawing/2014/main" id="{00000000-0008-0000-0600-000030030000}"/>
            </a:ext>
          </a:extLst>
        </xdr:cNvPr>
        <xdr:cNvSpPr/>
      </xdr:nvSpPr>
      <xdr:spPr>
        <a:xfrm>
          <a:off x="18605500" y="9973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147724</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421428" y="9748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13919</xdr:rowOff>
    </xdr:from>
    <xdr:to>
      <xdr:col>116</xdr:col>
      <xdr:colOff>114300</xdr:colOff>
      <xdr:row>58</xdr:row>
      <xdr:rowOff>115519</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22110700" y="9958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163796</xdr:rowOff>
    </xdr:from>
    <xdr:ext cx="469744" cy="259045"/>
    <xdr:sp macro="" textlink="">
      <xdr:nvSpPr>
        <xdr:cNvPr id="824" name="貸付金該当値テキスト">
          <a:extLst>
            <a:ext uri="{FF2B5EF4-FFF2-40B4-BE49-F238E27FC236}">
              <a16:creationId xmlns:a16="http://schemas.microsoft.com/office/drawing/2014/main" id="{00000000-0008-0000-0600-000038030000}"/>
            </a:ext>
          </a:extLst>
        </xdr:cNvPr>
        <xdr:cNvSpPr txBox="1"/>
      </xdr:nvSpPr>
      <xdr:spPr>
        <a:xfrm>
          <a:off x="22212300" y="9936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124771</xdr:rowOff>
    </xdr:from>
    <xdr:to>
      <xdr:col>112</xdr:col>
      <xdr:colOff>38100</xdr:colOff>
      <xdr:row>59</xdr:row>
      <xdr:rowOff>54921</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21272500" y="10068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46048</xdr:rowOff>
    </xdr:from>
    <xdr:ext cx="469744"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21088428" y="10161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145745</xdr:rowOff>
    </xdr:from>
    <xdr:to>
      <xdr:col>107</xdr:col>
      <xdr:colOff>101600</xdr:colOff>
      <xdr:row>59</xdr:row>
      <xdr:rowOff>75895</xdr:rowOff>
    </xdr:to>
    <xdr:sp macro="" textlink="">
      <xdr:nvSpPr>
        <xdr:cNvPr id="827" name="楕円 826">
          <a:extLst>
            <a:ext uri="{FF2B5EF4-FFF2-40B4-BE49-F238E27FC236}">
              <a16:creationId xmlns:a16="http://schemas.microsoft.com/office/drawing/2014/main" id="{00000000-0008-0000-0600-00003B030000}"/>
            </a:ext>
          </a:extLst>
        </xdr:cNvPr>
        <xdr:cNvSpPr/>
      </xdr:nvSpPr>
      <xdr:spPr>
        <a:xfrm>
          <a:off x="20383500" y="10089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67022</xdr:rowOff>
    </xdr:from>
    <xdr:ext cx="469744"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20199428" y="10182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142831</xdr:rowOff>
    </xdr:from>
    <xdr:to>
      <xdr:col>102</xdr:col>
      <xdr:colOff>165100</xdr:colOff>
      <xdr:row>59</xdr:row>
      <xdr:rowOff>72981</xdr:rowOff>
    </xdr:to>
    <xdr:sp macro="" textlink="">
      <xdr:nvSpPr>
        <xdr:cNvPr id="829" name="楕円 828">
          <a:extLst>
            <a:ext uri="{FF2B5EF4-FFF2-40B4-BE49-F238E27FC236}">
              <a16:creationId xmlns:a16="http://schemas.microsoft.com/office/drawing/2014/main" id="{00000000-0008-0000-0600-00003D030000}"/>
            </a:ext>
          </a:extLst>
        </xdr:cNvPr>
        <xdr:cNvSpPr/>
      </xdr:nvSpPr>
      <xdr:spPr>
        <a:xfrm>
          <a:off x="19494500" y="10086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64108</xdr:rowOff>
    </xdr:from>
    <xdr:ext cx="469744"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9310428" y="10179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147689</xdr:rowOff>
    </xdr:from>
    <xdr:to>
      <xdr:col>98</xdr:col>
      <xdr:colOff>38100</xdr:colOff>
      <xdr:row>59</xdr:row>
      <xdr:rowOff>77839</xdr:rowOff>
    </xdr:to>
    <xdr:sp macro="" textlink="">
      <xdr:nvSpPr>
        <xdr:cNvPr id="831" name="楕円 830">
          <a:extLst>
            <a:ext uri="{FF2B5EF4-FFF2-40B4-BE49-F238E27FC236}">
              <a16:creationId xmlns:a16="http://schemas.microsoft.com/office/drawing/2014/main" id="{00000000-0008-0000-0600-00003F030000}"/>
            </a:ext>
          </a:extLst>
        </xdr:cNvPr>
        <xdr:cNvSpPr/>
      </xdr:nvSpPr>
      <xdr:spPr>
        <a:xfrm>
          <a:off x="18605500" y="10091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68966</xdr:rowOff>
    </xdr:from>
    <xdr:ext cx="378565"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467017" y="101845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9" name="正方形/長方形 838">
          <a:extLst>
            <a:ext uri="{FF2B5EF4-FFF2-40B4-BE49-F238E27FC236}">
              <a16:creationId xmlns:a16="http://schemas.microsoft.com/office/drawing/2014/main" id="{00000000-0008-0000-0600-000047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0" name="正方形/長方形 839">
          <a:extLst>
            <a:ext uri="{FF2B5EF4-FFF2-40B4-BE49-F238E27FC236}">
              <a16:creationId xmlns:a16="http://schemas.microsoft.com/office/drawing/2014/main" id="{00000000-0008-0000-0600-000048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6" name="繰出金グラフ枠">
          <a:extLst>
            <a:ext uri="{FF2B5EF4-FFF2-40B4-BE49-F238E27FC236}">
              <a16:creationId xmlns:a16="http://schemas.microsoft.com/office/drawing/2014/main" id="{00000000-0008-0000-0600-000058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143281</xdr:rowOff>
    </xdr:from>
    <xdr:to>
      <xdr:col>116</xdr:col>
      <xdr:colOff>62864</xdr:colOff>
      <xdr:row>78</xdr:row>
      <xdr:rowOff>114897</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22159595" y="12316231"/>
          <a:ext cx="1269" cy="11717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118724</xdr:rowOff>
    </xdr:from>
    <xdr:ext cx="534377" cy="259045"/>
    <xdr:sp macro="" textlink="">
      <xdr:nvSpPr>
        <xdr:cNvPr id="858" name="繰出金最小値テキスト">
          <a:extLst>
            <a:ext uri="{FF2B5EF4-FFF2-40B4-BE49-F238E27FC236}">
              <a16:creationId xmlns:a16="http://schemas.microsoft.com/office/drawing/2014/main" id="{00000000-0008-0000-0600-00005A030000}"/>
            </a:ext>
          </a:extLst>
        </xdr:cNvPr>
        <xdr:cNvSpPr txBox="1"/>
      </xdr:nvSpPr>
      <xdr:spPr>
        <a:xfrm>
          <a:off x="22212300" y="13491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114897</xdr:rowOff>
    </xdr:from>
    <xdr:to>
      <xdr:col>116</xdr:col>
      <xdr:colOff>152400</xdr:colOff>
      <xdr:row>78</xdr:row>
      <xdr:rowOff>114897</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22072600" y="13487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89958</xdr:rowOff>
    </xdr:from>
    <xdr:ext cx="534377" cy="259045"/>
    <xdr:sp macro="" textlink="">
      <xdr:nvSpPr>
        <xdr:cNvPr id="860" name="繰出金最大値テキスト">
          <a:extLst>
            <a:ext uri="{FF2B5EF4-FFF2-40B4-BE49-F238E27FC236}">
              <a16:creationId xmlns:a16="http://schemas.microsoft.com/office/drawing/2014/main" id="{00000000-0008-0000-0600-00005C030000}"/>
            </a:ext>
          </a:extLst>
        </xdr:cNvPr>
        <xdr:cNvSpPr txBox="1"/>
      </xdr:nvSpPr>
      <xdr:spPr>
        <a:xfrm>
          <a:off x="22212300" y="12091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143281</xdr:rowOff>
    </xdr:from>
    <xdr:to>
      <xdr:col>116</xdr:col>
      <xdr:colOff>152400</xdr:colOff>
      <xdr:row>71</xdr:row>
      <xdr:rowOff>143281</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22072600" y="12316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168428</xdr:rowOff>
    </xdr:from>
    <xdr:to>
      <xdr:col>116</xdr:col>
      <xdr:colOff>63500</xdr:colOff>
      <xdr:row>75</xdr:row>
      <xdr:rowOff>21590</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flipV="1">
          <a:off x="21323300" y="12855728"/>
          <a:ext cx="838200" cy="24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25569</xdr:rowOff>
    </xdr:from>
    <xdr:ext cx="534377" cy="259045"/>
    <xdr:sp macro="" textlink="">
      <xdr:nvSpPr>
        <xdr:cNvPr id="863" name="繰出金平均値テキスト">
          <a:extLst>
            <a:ext uri="{FF2B5EF4-FFF2-40B4-BE49-F238E27FC236}">
              <a16:creationId xmlns:a16="http://schemas.microsoft.com/office/drawing/2014/main" id="{00000000-0008-0000-0600-00005F030000}"/>
            </a:ext>
          </a:extLst>
        </xdr:cNvPr>
        <xdr:cNvSpPr txBox="1"/>
      </xdr:nvSpPr>
      <xdr:spPr>
        <a:xfrm>
          <a:off x="22212300" y="128843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47142</xdr:rowOff>
    </xdr:from>
    <xdr:to>
      <xdr:col>116</xdr:col>
      <xdr:colOff>114300</xdr:colOff>
      <xdr:row>75</xdr:row>
      <xdr:rowOff>148741</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22110700" y="1290589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21590</xdr:rowOff>
    </xdr:from>
    <xdr:to>
      <xdr:col>111</xdr:col>
      <xdr:colOff>177800</xdr:colOff>
      <xdr:row>75</xdr:row>
      <xdr:rowOff>46545</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flipV="1">
          <a:off x="20434300" y="12880340"/>
          <a:ext cx="889000" cy="24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63830</xdr:rowOff>
    </xdr:from>
    <xdr:to>
      <xdr:col>112</xdr:col>
      <xdr:colOff>38100</xdr:colOff>
      <xdr:row>75</xdr:row>
      <xdr:rowOff>165430</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21272500" y="1292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156557</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056111" y="13015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46545</xdr:rowOff>
    </xdr:from>
    <xdr:to>
      <xdr:col>107</xdr:col>
      <xdr:colOff>50800</xdr:colOff>
      <xdr:row>75</xdr:row>
      <xdr:rowOff>113906</xdr:rowOff>
    </xdr:to>
    <xdr:cxnSp macro="">
      <xdr:nvCxnSpPr>
        <xdr:cNvPr id="868" name="直線コネクタ 867">
          <a:extLst>
            <a:ext uri="{FF2B5EF4-FFF2-40B4-BE49-F238E27FC236}">
              <a16:creationId xmlns:a16="http://schemas.microsoft.com/office/drawing/2014/main" id="{00000000-0008-0000-0600-000064030000}"/>
            </a:ext>
          </a:extLst>
        </xdr:cNvPr>
        <xdr:cNvCxnSpPr/>
      </xdr:nvCxnSpPr>
      <xdr:spPr>
        <a:xfrm flipV="1">
          <a:off x="19545300" y="12905295"/>
          <a:ext cx="889000" cy="67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69050</xdr:rowOff>
    </xdr:from>
    <xdr:to>
      <xdr:col>107</xdr:col>
      <xdr:colOff>101600</xdr:colOff>
      <xdr:row>75</xdr:row>
      <xdr:rowOff>170650</xdr:rowOff>
    </xdr:to>
    <xdr:sp macro="" textlink="">
      <xdr:nvSpPr>
        <xdr:cNvPr id="869" name="フローチャート: 判断 868">
          <a:extLst>
            <a:ext uri="{FF2B5EF4-FFF2-40B4-BE49-F238E27FC236}">
              <a16:creationId xmlns:a16="http://schemas.microsoft.com/office/drawing/2014/main" id="{00000000-0008-0000-0600-000065030000}"/>
            </a:ext>
          </a:extLst>
        </xdr:cNvPr>
        <xdr:cNvSpPr/>
      </xdr:nvSpPr>
      <xdr:spPr>
        <a:xfrm>
          <a:off x="20383500" y="1292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161777</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0167111" y="13020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109830</xdr:rowOff>
    </xdr:from>
    <xdr:to>
      <xdr:col>102</xdr:col>
      <xdr:colOff>114300</xdr:colOff>
      <xdr:row>75</xdr:row>
      <xdr:rowOff>113906</xdr:rowOff>
    </xdr:to>
    <xdr:cxnSp macro="">
      <xdr:nvCxnSpPr>
        <xdr:cNvPr id="871" name="直線コネクタ 870">
          <a:extLst>
            <a:ext uri="{FF2B5EF4-FFF2-40B4-BE49-F238E27FC236}">
              <a16:creationId xmlns:a16="http://schemas.microsoft.com/office/drawing/2014/main" id="{00000000-0008-0000-0600-000067030000}"/>
            </a:ext>
          </a:extLst>
        </xdr:cNvPr>
        <xdr:cNvCxnSpPr/>
      </xdr:nvCxnSpPr>
      <xdr:spPr>
        <a:xfrm>
          <a:off x="18656300" y="12797130"/>
          <a:ext cx="889000" cy="175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83223</xdr:rowOff>
    </xdr:from>
    <xdr:to>
      <xdr:col>102</xdr:col>
      <xdr:colOff>165100</xdr:colOff>
      <xdr:row>76</xdr:row>
      <xdr:rowOff>13373</xdr:rowOff>
    </xdr:to>
    <xdr:sp macro="" textlink="">
      <xdr:nvSpPr>
        <xdr:cNvPr id="872" name="フローチャート: 判断 871">
          <a:extLst>
            <a:ext uri="{FF2B5EF4-FFF2-40B4-BE49-F238E27FC236}">
              <a16:creationId xmlns:a16="http://schemas.microsoft.com/office/drawing/2014/main" id="{00000000-0008-0000-0600-000068030000}"/>
            </a:ext>
          </a:extLst>
        </xdr:cNvPr>
        <xdr:cNvSpPr/>
      </xdr:nvSpPr>
      <xdr:spPr>
        <a:xfrm>
          <a:off x="19494500" y="12941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4500</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9278111" y="13034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52057</xdr:rowOff>
    </xdr:from>
    <xdr:to>
      <xdr:col>98</xdr:col>
      <xdr:colOff>38100</xdr:colOff>
      <xdr:row>75</xdr:row>
      <xdr:rowOff>153657</xdr:rowOff>
    </xdr:to>
    <xdr:sp macro="" textlink="">
      <xdr:nvSpPr>
        <xdr:cNvPr id="874" name="フローチャート: 判断 873">
          <a:extLst>
            <a:ext uri="{FF2B5EF4-FFF2-40B4-BE49-F238E27FC236}">
              <a16:creationId xmlns:a16="http://schemas.microsoft.com/office/drawing/2014/main" id="{00000000-0008-0000-0600-00006A030000}"/>
            </a:ext>
          </a:extLst>
        </xdr:cNvPr>
        <xdr:cNvSpPr/>
      </xdr:nvSpPr>
      <xdr:spPr>
        <a:xfrm>
          <a:off x="18605500" y="12910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144784</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8389111" y="13003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117628</xdr:rowOff>
    </xdr:from>
    <xdr:to>
      <xdr:col>116</xdr:col>
      <xdr:colOff>114300</xdr:colOff>
      <xdr:row>75</xdr:row>
      <xdr:rowOff>47778</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22110700" y="12804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140505</xdr:rowOff>
    </xdr:from>
    <xdr:ext cx="534377" cy="259045"/>
    <xdr:sp macro="" textlink="">
      <xdr:nvSpPr>
        <xdr:cNvPr id="882" name="繰出金該当値テキスト">
          <a:extLst>
            <a:ext uri="{FF2B5EF4-FFF2-40B4-BE49-F238E27FC236}">
              <a16:creationId xmlns:a16="http://schemas.microsoft.com/office/drawing/2014/main" id="{00000000-0008-0000-0600-000072030000}"/>
            </a:ext>
          </a:extLst>
        </xdr:cNvPr>
        <xdr:cNvSpPr txBox="1"/>
      </xdr:nvSpPr>
      <xdr:spPr>
        <a:xfrm>
          <a:off x="22212300" y="12656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142240</xdr:rowOff>
    </xdr:from>
    <xdr:to>
      <xdr:col>112</xdr:col>
      <xdr:colOff>38100</xdr:colOff>
      <xdr:row>75</xdr:row>
      <xdr:rowOff>72390</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21272500" y="1282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88917</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21056111" y="12604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167195</xdr:rowOff>
    </xdr:from>
    <xdr:to>
      <xdr:col>107</xdr:col>
      <xdr:colOff>101600</xdr:colOff>
      <xdr:row>75</xdr:row>
      <xdr:rowOff>97345</xdr:rowOff>
    </xdr:to>
    <xdr:sp macro="" textlink="">
      <xdr:nvSpPr>
        <xdr:cNvPr id="885" name="楕円 884">
          <a:extLst>
            <a:ext uri="{FF2B5EF4-FFF2-40B4-BE49-F238E27FC236}">
              <a16:creationId xmlns:a16="http://schemas.microsoft.com/office/drawing/2014/main" id="{00000000-0008-0000-0600-000075030000}"/>
            </a:ext>
          </a:extLst>
        </xdr:cNvPr>
        <xdr:cNvSpPr/>
      </xdr:nvSpPr>
      <xdr:spPr>
        <a:xfrm>
          <a:off x="20383500" y="12854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113872</xdr:rowOff>
    </xdr:from>
    <xdr:ext cx="534377"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20167111" y="12629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63106</xdr:rowOff>
    </xdr:from>
    <xdr:to>
      <xdr:col>102</xdr:col>
      <xdr:colOff>165100</xdr:colOff>
      <xdr:row>75</xdr:row>
      <xdr:rowOff>164706</xdr:rowOff>
    </xdr:to>
    <xdr:sp macro="" textlink="">
      <xdr:nvSpPr>
        <xdr:cNvPr id="887" name="楕円 886">
          <a:extLst>
            <a:ext uri="{FF2B5EF4-FFF2-40B4-BE49-F238E27FC236}">
              <a16:creationId xmlns:a16="http://schemas.microsoft.com/office/drawing/2014/main" id="{00000000-0008-0000-0600-000077030000}"/>
            </a:ext>
          </a:extLst>
        </xdr:cNvPr>
        <xdr:cNvSpPr/>
      </xdr:nvSpPr>
      <xdr:spPr>
        <a:xfrm>
          <a:off x="19494500" y="12921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9783</xdr:rowOff>
    </xdr:from>
    <xdr:ext cx="534377"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9278111" y="12697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59030</xdr:rowOff>
    </xdr:from>
    <xdr:to>
      <xdr:col>98</xdr:col>
      <xdr:colOff>38100</xdr:colOff>
      <xdr:row>74</xdr:row>
      <xdr:rowOff>160630</xdr:rowOff>
    </xdr:to>
    <xdr:sp macro="" textlink="">
      <xdr:nvSpPr>
        <xdr:cNvPr id="889" name="楕円 888">
          <a:extLst>
            <a:ext uri="{FF2B5EF4-FFF2-40B4-BE49-F238E27FC236}">
              <a16:creationId xmlns:a16="http://schemas.microsoft.com/office/drawing/2014/main" id="{00000000-0008-0000-0600-000079030000}"/>
            </a:ext>
          </a:extLst>
        </xdr:cNvPr>
        <xdr:cNvSpPr/>
      </xdr:nvSpPr>
      <xdr:spPr>
        <a:xfrm>
          <a:off x="18605500" y="12746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5707</xdr:rowOff>
    </xdr:from>
    <xdr:ext cx="534377"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389111" y="12521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7" name="正方形/長方形 896">
          <a:extLst>
            <a:ext uri="{FF2B5EF4-FFF2-40B4-BE49-F238E27FC236}">
              <a16:creationId xmlns:a16="http://schemas.microsoft.com/office/drawing/2014/main" id="{00000000-0008-0000-0600-000081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8" name="正方形/長方形 897">
          <a:extLst>
            <a:ext uri="{FF2B5EF4-FFF2-40B4-BE49-F238E27FC236}">
              <a16:creationId xmlns:a16="http://schemas.microsoft.com/office/drawing/2014/main" id="{00000000-0008-0000-0600-000082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5" name="前年度繰上充用金グラフ枠">
          <a:extLst>
            <a:ext uri="{FF2B5EF4-FFF2-40B4-BE49-F238E27FC236}">
              <a16:creationId xmlns:a16="http://schemas.microsoft.com/office/drawing/2014/main" id="{00000000-0008-0000-0600-000089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7" name="前年度繰上充用金最小値テキスト">
          <a:extLst>
            <a:ext uri="{FF2B5EF4-FFF2-40B4-BE49-F238E27FC236}">
              <a16:creationId xmlns:a16="http://schemas.microsoft.com/office/drawing/2014/main" id="{00000000-0008-0000-0600-00008B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9" name="前年度繰上充用金最大値テキスト">
          <a:extLst>
            <a:ext uri="{FF2B5EF4-FFF2-40B4-BE49-F238E27FC236}">
              <a16:creationId xmlns:a16="http://schemas.microsoft.com/office/drawing/2014/main" id="{00000000-0008-0000-0600-00008D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2" name="前年度繰上充用金平均値テキスト">
          <a:extLst>
            <a:ext uri="{FF2B5EF4-FFF2-40B4-BE49-F238E27FC236}">
              <a16:creationId xmlns:a16="http://schemas.microsoft.com/office/drawing/2014/main" id="{00000000-0008-0000-0600-000090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7" name="直線コネクタ 916">
          <a:extLst>
            <a:ext uri="{FF2B5EF4-FFF2-40B4-BE49-F238E27FC236}">
              <a16:creationId xmlns:a16="http://schemas.microsoft.com/office/drawing/2014/main" id="{00000000-0008-0000-0600-000095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8" name="フローチャート: 判断 917">
          <a:extLst>
            <a:ext uri="{FF2B5EF4-FFF2-40B4-BE49-F238E27FC236}">
              <a16:creationId xmlns:a16="http://schemas.microsoft.com/office/drawing/2014/main" id="{00000000-0008-0000-0600-000096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0" name="直線コネクタ 919">
          <a:extLst>
            <a:ext uri="{FF2B5EF4-FFF2-40B4-BE49-F238E27FC236}">
              <a16:creationId xmlns:a16="http://schemas.microsoft.com/office/drawing/2014/main" id="{00000000-0008-0000-0600-000098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1" name="フローチャート: 判断 920">
          <a:extLst>
            <a:ext uri="{FF2B5EF4-FFF2-40B4-BE49-F238E27FC236}">
              <a16:creationId xmlns:a16="http://schemas.microsoft.com/office/drawing/2014/main" id="{00000000-0008-0000-0600-000099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3" name="フローチャート: 判断 922">
          <a:extLst>
            <a:ext uri="{FF2B5EF4-FFF2-40B4-BE49-F238E27FC236}">
              <a16:creationId xmlns:a16="http://schemas.microsoft.com/office/drawing/2014/main" id="{00000000-0008-0000-0600-00009B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1" name="前年度繰上充用金該当値テキスト">
          <a:extLst>
            <a:ext uri="{FF2B5EF4-FFF2-40B4-BE49-F238E27FC236}">
              <a16:creationId xmlns:a16="http://schemas.microsoft.com/office/drawing/2014/main" id="{00000000-0008-0000-0600-0000A3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6" name="楕円 935">
          <a:extLst>
            <a:ext uri="{FF2B5EF4-FFF2-40B4-BE49-F238E27FC236}">
              <a16:creationId xmlns:a16="http://schemas.microsoft.com/office/drawing/2014/main" id="{00000000-0008-0000-0600-0000A8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8" name="楕円 937">
          <a:extLst>
            <a:ext uri="{FF2B5EF4-FFF2-40B4-BE49-F238E27FC236}">
              <a16:creationId xmlns:a16="http://schemas.microsoft.com/office/drawing/2014/main" id="{00000000-0008-0000-0600-0000AA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0" name="正方形/長方形 939">
          <a:extLst>
            <a:ext uri="{FF2B5EF4-FFF2-40B4-BE49-F238E27FC236}">
              <a16:creationId xmlns:a16="http://schemas.microsoft.com/office/drawing/2014/main" id="{00000000-0008-0000-0600-0000A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1" name="正方形/長方形 940">
          <a:extLst>
            <a:ext uri="{FF2B5EF4-FFF2-40B4-BE49-F238E27FC236}">
              <a16:creationId xmlns:a16="http://schemas.microsoft.com/office/drawing/2014/main" id="{00000000-0008-0000-0600-0000A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2" name="テキスト ボックス 941">
          <a:extLst>
            <a:ext uri="{FF2B5EF4-FFF2-40B4-BE49-F238E27FC236}">
              <a16:creationId xmlns:a16="http://schemas.microsoft.com/office/drawing/2014/main" id="{00000000-0008-0000-0600-0000A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扶助費および普通建設事業費の住民一人当たりのコストが類似団体と比較して高い状況である。障がい福祉サービス等給付費、生活保護費、認定こども園施設型給付費等も毎年伸びており、一人当たり</a:t>
          </a:r>
          <a:r>
            <a:rPr kumimoji="1" lang="en-US" altLang="ja-JP" sz="1100">
              <a:solidFill>
                <a:schemeClr val="dk1"/>
              </a:solidFill>
              <a:effectLst/>
              <a:latin typeface="+mn-lt"/>
              <a:ea typeface="+mn-ea"/>
              <a:cs typeface="+mn-cs"/>
            </a:rPr>
            <a:t>24,975</a:t>
          </a:r>
          <a:r>
            <a:rPr kumimoji="1" lang="ja-JP" altLang="ja-JP" sz="1100">
              <a:solidFill>
                <a:schemeClr val="dk1"/>
              </a:solidFill>
              <a:effectLst/>
              <a:latin typeface="+mn-lt"/>
              <a:ea typeface="+mn-ea"/>
              <a:cs typeface="+mn-cs"/>
            </a:rPr>
            <a:t>円の増額となった。普通建設事業費については、新文化芸術発信拠点施設整備事業の終了などにより、前年度比で一人当たり</a:t>
          </a:r>
          <a:r>
            <a:rPr kumimoji="1" lang="en-US" altLang="ja-JP" sz="1100">
              <a:solidFill>
                <a:schemeClr val="dk1"/>
              </a:solidFill>
              <a:effectLst/>
              <a:latin typeface="+mn-lt"/>
              <a:ea typeface="+mn-ea"/>
              <a:cs typeface="+mn-cs"/>
            </a:rPr>
            <a:t>13,363</a:t>
          </a:r>
          <a:r>
            <a:rPr kumimoji="1" lang="ja-JP" altLang="ja-JP" sz="1100">
              <a:solidFill>
                <a:schemeClr val="dk1"/>
              </a:solidFill>
              <a:effectLst/>
              <a:latin typeface="+mn-lt"/>
              <a:ea typeface="+mn-ea"/>
              <a:cs typeface="+mn-cs"/>
            </a:rPr>
            <a:t>円の減となった。補助費等が一人当たり</a:t>
          </a:r>
          <a:r>
            <a:rPr kumimoji="1" lang="en-US" altLang="ja-JP" sz="1100">
              <a:solidFill>
                <a:schemeClr val="dk1"/>
              </a:solidFill>
              <a:effectLst/>
              <a:latin typeface="+mn-lt"/>
              <a:ea typeface="+mn-ea"/>
              <a:cs typeface="+mn-cs"/>
            </a:rPr>
            <a:t>104,957</a:t>
          </a:r>
          <a:r>
            <a:rPr kumimoji="1" lang="ja-JP" altLang="ja-JP" sz="1100">
              <a:solidFill>
                <a:schemeClr val="dk1"/>
              </a:solidFill>
              <a:effectLst/>
              <a:latin typeface="+mn-lt"/>
              <a:ea typeface="+mn-ea"/>
              <a:cs typeface="+mn-cs"/>
            </a:rPr>
            <a:t>円の減額となったの主な要因は、単年度事業である特別定額給付金事業の終了によるものである。積立金については、減債基金への積立等により一人当たり</a:t>
          </a:r>
          <a:r>
            <a:rPr kumimoji="1" lang="en-US" altLang="ja-JP" sz="1100">
              <a:solidFill>
                <a:schemeClr val="dk1"/>
              </a:solidFill>
              <a:effectLst/>
              <a:latin typeface="+mn-lt"/>
              <a:ea typeface="+mn-ea"/>
              <a:cs typeface="+mn-cs"/>
            </a:rPr>
            <a:t>18,143</a:t>
          </a:r>
          <a:r>
            <a:rPr kumimoji="1" lang="ja-JP" altLang="ja-JP" sz="1100">
              <a:solidFill>
                <a:schemeClr val="dk1"/>
              </a:solidFill>
              <a:effectLst/>
              <a:latin typeface="+mn-lt"/>
              <a:ea typeface="+mn-ea"/>
              <a:cs typeface="+mn-cs"/>
            </a:rPr>
            <a:t>円の増となった。</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沖縄県那覇市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318,339
313,761
41.42
182,556,310
171,159,091
6,478,256
74,090,639
136,672,177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52.4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20066</xdr:rowOff>
    </xdr:from>
    <xdr:to>
      <xdr:col>24</xdr:col>
      <xdr:colOff>62865</xdr:colOff>
      <xdr:row>38</xdr:row>
      <xdr:rowOff>17780</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335016"/>
          <a:ext cx="127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21607</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36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17780</xdr:rowOff>
    </xdr:from>
    <xdr:to>
      <xdr:col>24</xdr:col>
      <xdr:colOff>152400</xdr:colOff>
      <xdr:row>38</xdr:row>
      <xdr:rowOff>17780</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32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138193</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110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2,832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20066</xdr:rowOff>
    </xdr:from>
    <xdr:to>
      <xdr:col>24</xdr:col>
      <xdr:colOff>152400</xdr:colOff>
      <xdr:row>31</xdr:row>
      <xdr:rowOff>20066</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335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114554</xdr:rowOff>
    </xdr:from>
    <xdr:to>
      <xdr:col>24</xdr:col>
      <xdr:colOff>63500</xdr:colOff>
      <xdr:row>33</xdr:row>
      <xdr:rowOff>122936</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5772404"/>
          <a:ext cx="838200" cy="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34561</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353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56134</xdr:rowOff>
    </xdr:from>
    <xdr:to>
      <xdr:col>24</xdr:col>
      <xdr:colOff>114300</xdr:colOff>
      <xdr:row>35</xdr:row>
      <xdr:rowOff>157734</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56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45974</xdr:rowOff>
    </xdr:from>
    <xdr:to>
      <xdr:col>19</xdr:col>
      <xdr:colOff>177800</xdr:colOff>
      <xdr:row>33</xdr:row>
      <xdr:rowOff>114554</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5703824"/>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58420</xdr:rowOff>
    </xdr:from>
    <xdr:to>
      <xdr:col>20</xdr:col>
      <xdr:colOff>38100</xdr:colOff>
      <xdr:row>35</xdr:row>
      <xdr:rowOff>160020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59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151147</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151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29210</xdr:rowOff>
    </xdr:from>
    <xdr:to>
      <xdr:col>15</xdr:col>
      <xdr:colOff>50800</xdr:colOff>
      <xdr:row>33</xdr:row>
      <xdr:rowOff>45974</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5687060"/>
          <a:ext cx="889000" cy="16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21082</xdr:rowOff>
    </xdr:from>
    <xdr:to>
      <xdr:col>15</xdr:col>
      <xdr:colOff>101600</xdr:colOff>
      <xdr:row>35</xdr:row>
      <xdr:rowOff>122682</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2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113809</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114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29210</xdr:rowOff>
    </xdr:from>
    <xdr:to>
      <xdr:col>10</xdr:col>
      <xdr:colOff>114300</xdr:colOff>
      <xdr:row>33</xdr:row>
      <xdr:rowOff>110744</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5687060"/>
          <a:ext cx="889000" cy="81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29464</xdr:rowOff>
    </xdr:from>
    <xdr:to>
      <xdr:col>10</xdr:col>
      <xdr:colOff>165100</xdr:colOff>
      <xdr:row>35</xdr:row>
      <xdr:rowOff>131064</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3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122191</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122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25654</xdr:rowOff>
    </xdr:from>
    <xdr:to>
      <xdr:col>6</xdr:col>
      <xdr:colOff>38100</xdr:colOff>
      <xdr:row>35</xdr:row>
      <xdr:rowOff>127254</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2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118381</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119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72136</xdr:rowOff>
    </xdr:from>
    <xdr:to>
      <xdr:col>24</xdr:col>
      <xdr:colOff>114300</xdr:colOff>
      <xdr:row>34</xdr:row>
      <xdr:rowOff>2286</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729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95013</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581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63754</xdr:rowOff>
    </xdr:from>
    <xdr:to>
      <xdr:col>20</xdr:col>
      <xdr:colOff>38100</xdr:colOff>
      <xdr:row>33</xdr:row>
      <xdr:rowOff>165354</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721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10431</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496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166624</xdr:rowOff>
    </xdr:from>
    <xdr:to>
      <xdr:col>15</xdr:col>
      <xdr:colOff>101600</xdr:colOff>
      <xdr:row>33</xdr:row>
      <xdr:rowOff>96774</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653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113301</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428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149860</xdr:rowOff>
    </xdr:from>
    <xdr:to>
      <xdr:col>10</xdr:col>
      <xdr:colOff>165100</xdr:colOff>
      <xdr:row>33</xdr:row>
      <xdr:rowOff>80010</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63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96537</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411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59944</xdr:rowOff>
    </xdr:from>
    <xdr:to>
      <xdr:col>6</xdr:col>
      <xdr:colOff>38100</xdr:colOff>
      <xdr:row>33</xdr:row>
      <xdr:rowOff>161544</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717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6621</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493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139700</xdr:rowOff>
    </xdr:from>
    <xdr:to>
      <xdr:col>28</xdr:col>
      <xdr:colOff>114300</xdr:colOff>
      <xdr:row>59</xdr:row>
      <xdr:rowOff>139700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113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25400</xdr:rowOff>
    </xdr:from>
    <xdr:to>
      <xdr:col>28</xdr:col>
      <xdr:colOff>114300</xdr:colOff>
      <xdr:row>58</xdr:row>
      <xdr:rowOff>25400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54627</xdr:rowOff>
    </xdr:from>
    <xdr:ext cx="53129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230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82550</xdr:rowOff>
    </xdr:from>
    <xdr:to>
      <xdr:col>28</xdr:col>
      <xdr:colOff>114300</xdr:colOff>
      <xdr:row>56</xdr:row>
      <xdr:rowOff>82550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111777</xdr:rowOff>
    </xdr:from>
    <xdr:ext cx="53129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230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25400</xdr:rowOff>
    </xdr:from>
    <xdr:to>
      <xdr:col>28</xdr:col>
      <xdr:colOff>114300</xdr:colOff>
      <xdr:row>53</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82550</xdr:rowOff>
    </xdr:from>
    <xdr:to>
      <xdr:col>28</xdr:col>
      <xdr:colOff>114300</xdr:colOff>
      <xdr:row>51</xdr:row>
      <xdr:rowOff>82550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50</xdr:row>
      <xdr:rowOff>111777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49</xdr:row>
      <xdr:rowOff>139700</xdr:rowOff>
    </xdr:from>
    <xdr:to>
      <xdr:col>28</xdr:col>
      <xdr:colOff>114300</xdr:colOff>
      <xdr:row>49</xdr:row>
      <xdr:rowOff>139700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48</xdr:row>
      <xdr:rowOff>168927</xdr:rowOff>
    </xdr:from>
    <xdr:ext cx="595419"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166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a:extLst>
            <a:ext uri="{FF2B5EF4-FFF2-40B4-BE49-F238E27FC236}">
              <a16:creationId xmlns:a16="http://schemas.microsoft.com/office/drawing/2014/main" id="{00000000-0008-0000-0700-000073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a:extLst>
            <a:ext uri="{FF2B5EF4-FFF2-40B4-BE49-F238E27FC236}">
              <a16:creationId xmlns:a16="http://schemas.microsoft.com/office/drawing/2014/main" id="{00000000-0008-0000-0700-000074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55</xdr:row>
      <xdr:rowOff>104277</xdr:rowOff>
    </xdr:from>
    <xdr:to>
      <xdr:col>24</xdr:col>
      <xdr:colOff>62865</xdr:colOff>
      <xdr:row>58</xdr:row>
      <xdr:rowOff>106467</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4633595" y="9534027"/>
          <a:ext cx="1270" cy="516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110294</xdr:rowOff>
    </xdr:from>
    <xdr:ext cx="534377" cy="259045"/>
    <xdr:sp macro="" textlink="">
      <xdr:nvSpPr>
        <xdr:cNvPr id="118" name="総務費最小値テキスト">
          <a:extLst>
            <a:ext uri="{FF2B5EF4-FFF2-40B4-BE49-F238E27FC236}">
              <a16:creationId xmlns:a16="http://schemas.microsoft.com/office/drawing/2014/main" id="{00000000-0008-0000-0700-000076000000}"/>
            </a:ext>
          </a:extLst>
        </xdr:cNvPr>
        <xdr:cNvSpPr txBox="1"/>
      </xdr:nvSpPr>
      <xdr:spPr>
        <a:xfrm>
          <a:off x="4686300" y="10054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106467</xdr:rowOff>
    </xdr:from>
    <xdr:to>
      <xdr:col>24</xdr:col>
      <xdr:colOff>152400</xdr:colOff>
      <xdr:row>58</xdr:row>
      <xdr:rowOff>106467</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10050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50954</xdr:rowOff>
    </xdr:from>
    <xdr:ext cx="534377" cy="259045"/>
    <xdr:sp macro="" textlink="">
      <xdr:nvSpPr>
        <xdr:cNvPr id="120" name="総務費最大値テキスト">
          <a:extLst>
            <a:ext uri="{FF2B5EF4-FFF2-40B4-BE49-F238E27FC236}">
              <a16:creationId xmlns:a16="http://schemas.microsoft.com/office/drawing/2014/main" id="{00000000-0008-0000-0700-000078000000}"/>
            </a:ext>
          </a:extLst>
        </xdr:cNvPr>
        <xdr:cNvSpPr txBox="1"/>
      </xdr:nvSpPr>
      <xdr:spPr>
        <a:xfrm>
          <a:off x="4686300" y="9309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75,719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55</xdr:row>
      <xdr:rowOff>104277</xdr:rowOff>
    </xdr:from>
    <xdr:to>
      <xdr:col>24</xdr:col>
      <xdr:colOff>152400</xdr:colOff>
      <xdr:row>55</xdr:row>
      <xdr:rowOff>104277</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4546600" y="9534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50</xdr:row>
      <xdr:rowOff>107211</xdr:rowOff>
    </xdr:from>
    <xdr:to>
      <xdr:col>24</xdr:col>
      <xdr:colOff>63500</xdr:colOff>
      <xdr:row>56</xdr:row>
      <xdr:rowOff>15866</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3797300" y="8679711"/>
          <a:ext cx="838200" cy="937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153605</xdr:rowOff>
    </xdr:from>
    <xdr:ext cx="534377" cy="259045"/>
    <xdr:sp macro="" textlink="">
      <xdr:nvSpPr>
        <xdr:cNvPr id="123" name="総務費平均値テキスト">
          <a:extLst>
            <a:ext uri="{FF2B5EF4-FFF2-40B4-BE49-F238E27FC236}">
              <a16:creationId xmlns:a16="http://schemas.microsoft.com/office/drawing/2014/main" id="{00000000-0008-0000-0700-00007B000000}"/>
            </a:ext>
          </a:extLst>
        </xdr:cNvPr>
        <xdr:cNvSpPr txBox="1"/>
      </xdr:nvSpPr>
      <xdr:spPr>
        <a:xfrm>
          <a:off x="4686300" y="97548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3728</xdr:rowOff>
    </xdr:from>
    <xdr:to>
      <xdr:col>24</xdr:col>
      <xdr:colOff>114300</xdr:colOff>
      <xdr:row>57</xdr:row>
      <xdr:rowOff>105328</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4584700" y="977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50</xdr:row>
      <xdr:rowOff>107211</xdr:rowOff>
    </xdr:from>
    <xdr:to>
      <xdr:col>19</xdr:col>
      <xdr:colOff>177800</xdr:colOff>
      <xdr:row>56</xdr:row>
      <xdr:rowOff>167408</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2908300" y="8679711"/>
          <a:ext cx="889000" cy="1088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51</xdr:row>
      <xdr:rowOff>115618</xdr:rowOff>
    </xdr:from>
    <xdr:to>
      <xdr:col>20</xdr:col>
      <xdr:colOff>38100</xdr:colOff>
      <xdr:row>52</xdr:row>
      <xdr:rowOff>45768</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3746500" y="8859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36895</xdr:rowOff>
    </xdr:from>
    <xdr:ext cx="599010"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3497795" y="8952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167408</xdr:rowOff>
    </xdr:from>
    <xdr:to>
      <xdr:col>15</xdr:col>
      <xdr:colOff>50800</xdr:colOff>
      <xdr:row>57</xdr:row>
      <xdr:rowOff>143691</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flipV="1">
          <a:off x="2019300" y="9768608"/>
          <a:ext cx="889000" cy="147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69288</xdr:rowOff>
    </xdr:from>
    <xdr:to>
      <xdr:col>15</xdr:col>
      <xdr:colOff>101600</xdr:colOff>
      <xdr:row>57</xdr:row>
      <xdr:rowOff>170888</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2857500" y="9841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162015</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2641111" y="9934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143691</xdr:rowOff>
    </xdr:from>
    <xdr:to>
      <xdr:col>10</xdr:col>
      <xdr:colOff>114300</xdr:colOff>
      <xdr:row>58</xdr:row>
      <xdr:rowOff>10055</xdr:rowOff>
    </xdr:to>
    <xdr:cxnSp macro="">
      <xdr:nvCxnSpPr>
        <xdr:cNvPr id="131" name="直線コネクタ 130">
          <a:extLst>
            <a:ext uri="{FF2B5EF4-FFF2-40B4-BE49-F238E27FC236}">
              <a16:creationId xmlns:a16="http://schemas.microsoft.com/office/drawing/2014/main" id="{00000000-0008-0000-0700-000083000000}"/>
            </a:ext>
          </a:extLst>
        </xdr:cNvPr>
        <xdr:cNvCxnSpPr/>
      </xdr:nvCxnSpPr>
      <xdr:spPr>
        <a:xfrm flipV="1">
          <a:off x="1130300" y="9916341"/>
          <a:ext cx="889000" cy="37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91443</xdr:rowOff>
    </xdr:from>
    <xdr:to>
      <xdr:col>10</xdr:col>
      <xdr:colOff>165100</xdr:colOff>
      <xdr:row>58</xdr:row>
      <xdr:rowOff>21593</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968500" y="9864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38120</xdr:rowOff>
    </xdr:from>
    <xdr:ext cx="534377"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752111" y="9639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99473</xdr:rowOff>
    </xdr:from>
    <xdr:to>
      <xdr:col>6</xdr:col>
      <xdr:colOff>38100</xdr:colOff>
      <xdr:row>58</xdr:row>
      <xdr:rowOff>29623</xdr:rowOff>
    </xdr:to>
    <xdr:sp macro="" textlink="">
      <xdr:nvSpPr>
        <xdr:cNvPr id="134" name="フローチャート: 判断 133">
          <a:extLst>
            <a:ext uri="{FF2B5EF4-FFF2-40B4-BE49-F238E27FC236}">
              <a16:creationId xmlns:a16="http://schemas.microsoft.com/office/drawing/2014/main" id="{00000000-0008-0000-0700-000086000000}"/>
            </a:ext>
          </a:extLst>
        </xdr:cNvPr>
        <xdr:cNvSpPr/>
      </xdr:nvSpPr>
      <xdr:spPr>
        <a:xfrm>
          <a:off x="1079500" y="9872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46150</xdr:rowOff>
    </xdr:from>
    <xdr:ext cx="534377"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863111" y="9647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136516</xdr:rowOff>
    </xdr:from>
    <xdr:to>
      <xdr:col>24</xdr:col>
      <xdr:colOff>114300</xdr:colOff>
      <xdr:row>56</xdr:row>
      <xdr:rowOff>66666</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4584700" y="9566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51443</xdr:rowOff>
    </xdr:from>
    <xdr:ext cx="534377" cy="259045"/>
    <xdr:sp macro="" textlink="">
      <xdr:nvSpPr>
        <xdr:cNvPr id="142" name="総務費該当値テキスト">
          <a:extLst>
            <a:ext uri="{FF2B5EF4-FFF2-40B4-BE49-F238E27FC236}">
              <a16:creationId xmlns:a16="http://schemas.microsoft.com/office/drawing/2014/main" id="{00000000-0008-0000-0700-00008E000000}"/>
            </a:ext>
          </a:extLst>
        </xdr:cNvPr>
        <xdr:cNvSpPr txBox="1"/>
      </xdr:nvSpPr>
      <xdr:spPr>
        <a:xfrm>
          <a:off x="4686300" y="9481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50</xdr:row>
      <xdr:rowOff>56411</xdr:rowOff>
    </xdr:from>
    <xdr:to>
      <xdr:col>20</xdr:col>
      <xdr:colOff>38100</xdr:colOff>
      <xdr:row>50</xdr:row>
      <xdr:rowOff>158011</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3746500" y="8628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49</xdr:row>
      <xdr:rowOff>3088</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3497795" y="8404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116608</xdr:rowOff>
    </xdr:from>
    <xdr:to>
      <xdr:col>15</xdr:col>
      <xdr:colOff>101600</xdr:colOff>
      <xdr:row>57</xdr:row>
      <xdr:rowOff>46758</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2857500" y="9717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63285</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2641111" y="9493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92891</xdr:rowOff>
    </xdr:from>
    <xdr:to>
      <xdr:col>10</xdr:col>
      <xdr:colOff>165100</xdr:colOff>
      <xdr:row>58</xdr:row>
      <xdr:rowOff>23041</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968500" y="9865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14168</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1752111" y="9958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130705</xdr:rowOff>
    </xdr:from>
    <xdr:to>
      <xdr:col>6</xdr:col>
      <xdr:colOff>38100</xdr:colOff>
      <xdr:row>58</xdr:row>
      <xdr:rowOff>60855</xdr:rowOff>
    </xdr:to>
    <xdr:sp macro="" textlink="">
      <xdr:nvSpPr>
        <xdr:cNvPr id="149" name="楕円 148">
          <a:extLst>
            <a:ext uri="{FF2B5EF4-FFF2-40B4-BE49-F238E27FC236}">
              <a16:creationId xmlns:a16="http://schemas.microsoft.com/office/drawing/2014/main" id="{00000000-0008-0000-0700-000095000000}"/>
            </a:ext>
          </a:extLst>
        </xdr:cNvPr>
        <xdr:cNvSpPr/>
      </xdr:nvSpPr>
      <xdr:spPr>
        <a:xfrm>
          <a:off x="1079500" y="990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51982</xdr:rowOff>
    </xdr:from>
    <xdr:ext cx="534377" cy="259045"/>
    <xdr:sp macro="" textlink="">
      <xdr:nvSpPr>
        <xdr:cNvPr id="150" name="テキスト ボックス 149">
          <a:extLst>
            <a:ext uri="{FF2B5EF4-FFF2-40B4-BE49-F238E27FC236}">
              <a16:creationId xmlns:a16="http://schemas.microsoft.com/office/drawing/2014/main" id="{00000000-0008-0000-0700-000096000000}"/>
            </a:ext>
          </a:extLst>
        </xdr:cNvPr>
        <xdr:cNvSpPr txBox="1"/>
      </xdr:nvSpPr>
      <xdr:spPr>
        <a:xfrm>
          <a:off x="863111" y="9996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a:extLst>
            <a:ext uri="{FF2B5EF4-FFF2-40B4-BE49-F238E27FC236}">
              <a16:creationId xmlns:a16="http://schemas.microsoft.com/office/drawing/2014/main" id="{00000000-0008-0000-0700-00009E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3" name="テキスト ボックス 172">
          <a:extLst>
            <a:ext uri="{FF2B5EF4-FFF2-40B4-BE49-F238E27FC236}">
              <a16:creationId xmlns:a16="http://schemas.microsoft.com/office/drawing/2014/main" id="{00000000-0008-0000-0700-0000AD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5" name="テキスト ボックス 174">
          <a:extLst>
            <a:ext uri="{FF2B5EF4-FFF2-40B4-BE49-F238E27FC236}">
              <a16:creationId xmlns:a16="http://schemas.microsoft.com/office/drawing/2014/main" id="{00000000-0008-0000-0700-0000AF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6" name="民生費グラフ枠">
          <a:extLst>
            <a:ext uri="{FF2B5EF4-FFF2-40B4-BE49-F238E27FC236}">
              <a16:creationId xmlns:a16="http://schemas.microsoft.com/office/drawing/2014/main" id="{00000000-0008-0000-0700-0000B0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39377</xdr:rowOff>
    </xdr:from>
    <xdr:to>
      <xdr:col>24</xdr:col>
      <xdr:colOff>62865</xdr:colOff>
      <xdr:row>79</xdr:row>
      <xdr:rowOff>106683</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4633595" y="12212327"/>
          <a:ext cx="1270" cy="14389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110510</xdr:rowOff>
    </xdr:from>
    <xdr:ext cx="599010" cy="259045"/>
    <xdr:sp macro="" textlink="">
      <xdr:nvSpPr>
        <xdr:cNvPr id="178" name="民生費最小値テキスト">
          <a:extLst>
            <a:ext uri="{FF2B5EF4-FFF2-40B4-BE49-F238E27FC236}">
              <a16:creationId xmlns:a16="http://schemas.microsoft.com/office/drawing/2014/main" id="{00000000-0008-0000-0700-0000B2000000}"/>
            </a:ext>
          </a:extLst>
        </xdr:cNvPr>
        <xdr:cNvSpPr txBox="1"/>
      </xdr:nvSpPr>
      <xdr:spPr>
        <a:xfrm>
          <a:off x="4686300" y="136550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106683</xdr:rowOff>
    </xdr:from>
    <xdr:to>
      <xdr:col>24</xdr:col>
      <xdr:colOff>152400</xdr:colOff>
      <xdr:row>79</xdr:row>
      <xdr:rowOff>106683</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4546600" y="13651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157504</xdr:rowOff>
    </xdr:from>
    <xdr:ext cx="599010" cy="259045"/>
    <xdr:sp macro="" textlink="">
      <xdr:nvSpPr>
        <xdr:cNvPr id="180" name="民生費最大値テキスト">
          <a:extLst>
            <a:ext uri="{FF2B5EF4-FFF2-40B4-BE49-F238E27FC236}">
              <a16:creationId xmlns:a16="http://schemas.microsoft.com/office/drawing/2014/main" id="{00000000-0008-0000-0700-0000B4000000}"/>
            </a:ext>
          </a:extLst>
        </xdr:cNvPr>
        <xdr:cNvSpPr txBox="1"/>
      </xdr:nvSpPr>
      <xdr:spPr>
        <a:xfrm>
          <a:off x="4686300" y="11987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281,466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39377</xdr:rowOff>
    </xdr:from>
    <xdr:to>
      <xdr:col>24</xdr:col>
      <xdr:colOff>152400</xdr:colOff>
      <xdr:row>71</xdr:row>
      <xdr:rowOff>39377</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a:off x="4546600" y="12212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71</xdr:row>
      <xdr:rowOff>43263</xdr:rowOff>
    </xdr:from>
    <xdr:to>
      <xdr:col>24</xdr:col>
      <xdr:colOff>63500</xdr:colOff>
      <xdr:row>72</xdr:row>
      <xdr:rowOff>161362</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3797300" y="12216213"/>
          <a:ext cx="838200" cy="289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163219</xdr:rowOff>
    </xdr:from>
    <xdr:ext cx="599010" cy="259045"/>
    <xdr:sp macro="" textlink="">
      <xdr:nvSpPr>
        <xdr:cNvPr id="183" name="民生費平均値テキスト">
          <a:extLst>
            <a:ext uri="{FF2B5EF4-FFF2-40B4-BE49-F238E27FC236}">
              <a16:creationId xmlns:a16="http://schemas.microsoft.com/office/drawing/2014/main" id="{00000000-0008-0000-0700-0000B7000000}"/>
            </a:ext>
          </a:extLst>
        </xdr:cNvPr>
        <xdr:cNvSpPr txBox="1"/>
      </xdr:nvSpPr>
      <xdr:spPr>
        <a:xfrm>
          <a:off x="4686300" y="130219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13342</xdr:rowOff>
    </xdr:from>
    <xdr:to>
      <xdr:col>24</xdr:col>
      <xdr:colOff>114300</xdr:colOff>
      <xdr:row>76</xdr:row>
      <xdr:rowOff>114942</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4584700" y="13043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72</xdr:row>
      <xdr:rowOff>161362</xdr:rowOff>
    </xdr:from>
    <xdr:to>
      <xdr:col>19</xdr:col>
      <xdr:colOff>177800</xdr:colOff>
      <xdr:row>73</xdr:row>
      <xdr:rowOff>95504</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2908300" y="12505762"/>
          <a:ext cx="889000" cy="105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120534</xdr:rowOff>
    </xdr:from>
    <xdr:to>
      <xdr:col>20</xdr:col>
      <xdr:colOff>38100</xdr:colOff>
      <xdr:row>78</xdr:row>
      <xdr:rowOff>50684</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3746500" y="1332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41811</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3497795" y="13414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95504</xdr:rowOff>
    </xdr:from>
    <xdr:to>
      <xdr:col>15</xdr:col>
      <xdr:colOff>50800</xdr:colOff>
      <xdr:row>74</xdr:row>
      <xdr:rowOff>83170</xdr:rowOff>
    </xdr:to>
    <xdr:cxnSp macro="">
      <xdr:nvCxnSpPr>
        <xdr:cNvPr id="188" name="直線コネクタ 187">
          <a:extLst>
            <a:ext uri="{FF2B5EF4-FFF2-40B4-BE49-F238E27FC236}">
              <a16:creationId xmlns:a16="http://schemas.microsoft.com/office/drawing/2014/main" id="{00000000-0008-0000-0700-0000BC000000}"/>
            </a:ext>
          </a:extLst>
        </xdr:cNvPr>
        <xdr:cNvCxnSpPr/>
      </xdr:nvCxnSpPr>
      <xdr:spPr>
        <a:xfrm flipV="1">
          <a:off x="2019300" y="12611354"/>
          <a:ext cx="889000" cy="159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16934</xdr:rowOff>
    </xdr:from>
    <xdr:to>
      <xdr:col>15</xdr:col>
      <xdr:colOff>101600</xdr:colOff>
      <xdr:row>78</xdr:row>
      <xdr:rowOff>118534</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2857500" y="13390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109661</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608795" y="13482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34533</xdr:rowOff>
    </xdr:from>
    <xdr:to>
      <xdr:col>10</xdr:col>
      <xdr:colOff>114300</xdr:colOff>
      <xdr:row>74</xdr:row>
      <xdr:rowOff>83170</xdr:rowOff>
    </xdr:to>
    <xdr:cxnSp macro="">
      <xdr:nvCxnSpPr>
        <xdr:cNvPr id="191" name="直線コネクタ 190">
          <a:extLst>
            <a:ext uri="{FF2B5EF4-FFF2-40B4-BE49-F238E27FC236}">
              <a16:creationId xmlns:a16="http://schemas.microsoft.com/office/drawing/2014/main" id="{00000000-0008-0000-0700-0000BF000000}"/>
            </a:ext>
          </a:extLst>
        </xdr:cNvPr>
        <xdr:cNvCxnSpPr/>
      </xdr:nvCxnSpPr>
      <xdr:spPr>
        <a:xfrm>
          <a:off x="1130300" y="12721833"/>
          <a:ext cx="889000" cy="48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74498</xdr:rowOff>
    </xdr:from>
    <xdr:to>
      <xdr:col>10</xdr:col>
      <xdr:colOff>165100</xdr:colOff>
      <xdr:row>79</xdr:row>
      <xdr:rowOff>4648</xdr:rowOff>
    </xdr:to>
    <xdr:sp macro="" textlink="">
      <xdr:nvSpPr>
        <xdr:cNvPr id="192" name="フローチャート: 判断 191">
          <a:extLst>
            <a:ext uri="{FF2B5EF4-FFF2-40B4-BE49-F238E27FC236}">
              <a16:creationId xmlns:a16="http://schemas.microsoft.com/office/drawing/2014/main" id="{00000000-0008-0000-0700-0000C0000000}"/>
            </a:ext>
          </a:extLst>
        </xdr:cNvPr>
        <xdr:cNvSpPr/>
      </xdr:nvSpPr>
      <xdr:spPr>
        <a:xfrm>
          <a:off x="1968500" y="13447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167225</xdr:rowOff>
    </xdr:from>
    <xdr:ext cx="59901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719795" y="13540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83697</xdr:rowOff>
    </xdr:from>
    <xdr:to>
      <xdr:col>6</xdr:col>
      <xdr:colOff>38100</xdr:colOff>
      <xdr:row>79</xdr:row>
      <xdr:rowOff>13847</xdr:rowOff>
    </xdr:to>
    <xdr:sp macro="" textlink="">
      <xdr:nvSpPr>
        <xdr:cNvPr id="194" name="フローチャート: 判断 193">
          <a:extLst>
            <a:ext uri="{FF2B5EF4-FFF2-40B4-BE49-F238E27FC236}">
              <a16:creationId xmlns:a16="http://schemas.microsoft.com/office/drawing/2014/main" id="{00000000-0008-0000-0700-0000C2000000}"/>
            </a:ext>
          </a:extLst>
        </xdr:cNvPr>
        <xdr:cNvSpPr/>
      </xdr:nvSpPr>
      <xdr:spPr>
        <a:xfrm>
          <a:off x="1079500" y="13456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4974</xdr:rowOff>
    </xdr:from>
    <xdr:ext cx="59901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830795" y="13549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70</xdr:row>
      <xdr:rowOff>163913</xdr:rowOff>
    </xdr:from>
    <xdr:to>
      <xdr:col>24</xdr:col>
      <xdr:colOff>114300</xdr:colOff>
      <xdr:row>71</xdr:row>
      <xdr:rowOff>94063</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4584700" y="12165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70</xdr:row>
      <xdr:rowOff>113054</xdr:rowOff>
    </xdr:from>
    <xdr:ext cx="599010" cy="259045"/>
    <xdr:sp macro="" textlink="">
      <xdr:nvSpPr>
        <xdr:cNvPr id="202" name="民生費該当値テキスト">
          <a:extLst>
            <a:ext uri="{FF2B5EF4-FFF2-40B4-BE49-F238E27FC236}">
              <a16:creationId xmlns:a16="http://schemas.microsoft.com/office/drawing/2014/main" id="{00000000-0008-0000-0700-0000CA000000}"/>
            </a:ext>
          </a:extLst>
        </xdr:cNvPr>
        <xdr:cNvSpPr txBox="1"/>
      </xdr:nvSpPr>
      <xdr:spPr>
        <a:xfrm>
          <a:off x="4686300" y="12114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281,109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72</xdr:row>
      <xdr:rowOff>110562</xdr:rowOff>
    </xdr:from>
    <xdr:to>
      <xdr:col>20</xdr:col>
      <xdr:colOff>38100</xdr:colOff>
      <xdr:row>73</xdr:row>
      <xdr:rowOff>40712</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3746500" y="12454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71</xdr:row>
      <xdr:rowOff>57239</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3497795" y="12230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44704</xdr:rowOff>
    </xdr:from>
    <xdr:to>
      <xdr:col>15</xdr:col>
      <xdr:colOff>101600</xdr:colOff>
      <xdr:row>73</xdr:row>
      <xdr:rowOff>146304</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2857500" y="12560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71</xdr:row>
      <xdr:rowOff>162831</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2608795" y="12335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32370</xdr:rowOff>
    </xdr:from>
    <xdr:to>
      <xdr:col>10</xdr:col>
      <xdr:colOff>165100</xdr:colOff>
      <xdr:row>74</xdr:row>
      <xdr:rowOff>133970</xdr:rowOff>
    </xdr:to>
    <xdr:sp macro="" textlink="">
      <xdr:nvSpPr>
        <xdr:cNvPr id="207" name="楕円 206">
          <a:extLst>
            <a:ext uri="{FF2B5EF4-FFF2-40B4-BE49-F238E27FC236}">
              <a16:creationId xmlns:a16="http://schemas.microsoft.com/office/drawing/2014/main" id="{00000000-0008-0000-0700-0000CF000000}"/>
            </a:ext>
          </a:extLst>
        </xdr:cNvPr>
        <xdr:cNvSpPr/>
      </xdr:nvSpPr>
      <xdr:spPr>
        <a:xfrm>
          <a:off x="1968500" y="12719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72</xdr:row>
      <xdr:rowOff>150497</xdr:rowOff>
    </xdr:from>
    <xdr:ext cx="599010" cy="259045"/>
    <xdr:sp macro="" textlink="">
      <xdr:nvSpPr>
        <xdr:cNvPr id="208" name="テキスト ボックス 207">
          <a:extLst>
            <a:ext uri="{FF2B5EF4-FFF2-40B4-BE49-F238E27FC236}">
              <a16:creationId xmlns:a16="http://schemas.microsoft.com/office/drawing/2014/main" id="{00000000-0008-0000-0700-0000D0000000}"/>
            </a:ext>
          </a:extLst>
        </xdr:cNvPr>
        <xdr:cNvSpPr txBox="1"/>
      </xdr:nvSpPr>
      <xdr:spPr>
        <a:xfrm>
          <a:off x="1719795" y="12494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155183</xdr:rowOff>
    </xdr:from>
    <xdr:to>
      <xdr:col>6</xdr:col>
      <xdr:colOff>38100</xdr:colOff>
      <xdr:row>74</xdr:row>
      <xdr:rowOff>85333</xdr:rowOff>
    </xdr:to>
    <xdr:sp macro="" textlink="">
      <xdr:nvSpPr>
        <xdr:cNvPr id="209" name="楕円 208">
          <a:extLst>
            <a:ext uri="{FF2B5EF4-FFF2-40B4-BE49-F238E27FC236}">
              <a16:creationId xmlns:a16="http://schemas.microsoft.com/office/drawing/2014/main" id="{00000000-0008-0000-0700-0000D1000000}"/>
            </a:ext>
          </a:extLst>
        </xdr:cNvPr>
        <xdr:cNvSpPr/>
      </xdr:nvSpPr>
      <xdr:spPr>
        <a:xfrm>
          <a:off x="1079500" y="12671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72</xdr:row>
      <xdr:rowOff>101860</xdr:rowOff>
    </xdr:from>
    <xdr:ext cx="599010" cy="259045"/>
    <xdr:sp macro="" textlink="">
      <xdr:nvSpPr>
        <xdr:cNvPr id="210" name="テキスト ボックス 209">
          <a:extLst>
            <a:ext uri="{FF2B5EF4-FFF2-40B4-BE49-F238E27FC236}">
              <a16:creationId xmlns:a16="http://schemas.microsoft.com/office/drawing/2014/main" id="{00000000-0008-0000-0700-0000D2000000}"/>
            </a:ext>
          </a:extLst>
        </xdr:cNvPr>
        <xdr:cNvSpPr txBox="1"/>
      </xdr:nvSpPr>
      <xdr:spPr>
        <a:xfrm>
          <a:off x="830795" y="12446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7" name="正方形/長方形 216">
          <a:extLst>
            <a:ext uri="{FF2B5EF4-FFF2-40B4-BE49-F238E27FC236}">
              <a16:creationId xmlns:a16="http://schemas.microsoft.com/office/drawing/2014/main" id="{00000000-0008-0000-0700-0000D9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8" name="正方形/長方形 217">
          <a:extLst>
            <a:ext uri="{FF2B5EF4-FFF2-40B4-BE49-F238E27FC236}">
              <a16:creationId xmlns:a16="http://schemas.microsoft.com/office/drawing/2014/main" id="{00000000-0008-0000-0700-0000DA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a:extLst>
            <a:ext uri="{FF2B5EF4-FFF2-40B4-BE49-F238E27FC236}">
              <a16:creationId xmlns:a16="http://schemas.microsoft.com/office/drawing/2014/main" id="{00000000-0008-0000-0700-0000E7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衛生費グラフ枠">
          <a:extLst>
            <a:ext uri="{FF2B5EF4-FFF2-40B4-BE49-F238E27FC236}">
              <a16:creationId xmlns:a16="http://schemas.microsoft.com/office/drawing/2014/main" id="{00000000-0008-0000-07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19869</xdr:rowOff>
    </xdr:from>
    <xdr:to>
      <xdr:col>24</xdr:col>
      <xdr:colOff>62865</xdr:colOff>
      <xdr:row>97</xdr:row>
      <xdr:rowOff>21217</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flipV="1">
          <a:off x="4633595" y="15450369"/>
          <a:ext cx="1270" cy="12014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25044</xdr:rowOff>
    </xdr:from>
    <xdr:ext cx="534377" cy="259045"/>
    <xdr:sp macro="" textlink="">
      <xdr:nvSpPr>
        <xdr:cNvPr id="234" name="衛生費最小値テキスト">
          <a:extLst>
            <a:ext uri="{FF2B5EF4-FFF2-40B4-BE49-F238E27FC236}">
              <a16:creationId xmlns:a16="http://schemas.microsoft.com/office/drawing/2014/main" id="{00000000-0008-0000-0700-0000EA000000}"/>
            </a:ext>
          </a:extLst>
        </xdr:cNvPr>
        <xdr:cNvSpPr txBox="1"/>
      </xdr:nvSpPr>
      <xdr:spPr>
        <a:xfrm>
          <a:off x="4686300" y="16655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21217</xdr:rowOff>
    </xdr:from>
    <xdr:to>
      <xdr:col>24</xdr:col>
      <xdr:colOff>152400</xdr:colOff>
      <xdr:row>97</xdr:row>
      <xdr:rowOff>21217</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6651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137996</xdr:rowOff>
    </xdr:from>
    <xdr:ext cx="534377" cy="259045"/>
    <xdr:sp macro="" textlink="">
      <xdr:nvSpPr>
        <xdr:cNvPr id="236" name="衛生費最大値テキスト">
          <a:extLst>
            <a:ext uri="{FF2B5EF4-FFF2-40B4-BE49-F238E27FC236}">
              <a16:creationId xmlns:a16="http://schemas.microsoft.com/office/drawing/2014/main" id="{00000000-0008-0000-0700-0000EC000000}"/>
            </a:ext>
          </a:extLst>
        </xdr:cNvPr>
        <xdr:cNvSpPr txBox="1"/>
      </xdr:nvSpPr>
      <xdr:spPr>
        <a:xfrm>
          <a:off x="4686300" y="15225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85,242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19869</xdr:rowOff>
    </xdr:from>
    <xdr:to>
      <xdr:col>24</xdr:col>
      <xdr:colOff>152400</xdr:colOff>
      <xdr:row>90</xdr:row>
      <xdr:rowOff>19869</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4546600" y="15450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106851</xdr:rowOff>
    </xdr:from>
    <xdr:to>
      <xdr:col>24</xdr:col>
      <xdr:colOff>63500</xdr:colOff>
      <xdr:row>97</xdr:row>
      <xdr:rowOff>77087</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3797300" y="16394601"/>
          <a:ext cx="838200" cy="313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17753</xdr:rowOff>
    </xdr:from>
    <xdr:ext cx="534377" cy="259045"/>
    <xdr:sp macro="" textlink="">
      <xdr:nvSpPr>
        <xdr:cNvPr id="239" name="衛生費平均値テキスト">
          <a:extLst>
            <a:ext uri="{FF2B5EF4-FFF2-40B4-BE49-F238E27FC236}">
              <a16:creationId xmlns:a16="http://schemas.microsoft.com/office/drawing/2014/main" id="{00000000-0008-0000-0700-0000EF000000}"/>
            </a:ext>
          </a:extLst>
        </xdr:cNvPr>
        <xdr:cNvSpPr txBox="1"/>
      </xdr:nvSpPr>
      <xdr:spPr>
        <a:xfrm>
          <a:off x="4686300" y="161340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166326</xdr:rowOff>
    </xdr:from>
    <xdr:to>
      <xdr:col>24</xdr:col>
      <xdr:colOff>114300</xdr:colOff>
      <xdr:row>95</xdr:row>
      <xdr:rowOff>96476</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4584700" y="16282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77087</xdr:rowOff>
    </xdr:from>
    <xdr:to>
      <xdr:col>19</xdr:col>
      <xdr:colOff>177800</xdr:colOff>
      <xdr:row>98</xdr:row>
      <xdr:rowOff>24851</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908300" y="16707737"/>
          <a:ext cx="889000" cy="119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73995</xdr:rowOff>
    </xdr:from>
    <xdr:to>
      <xdr:col>20</xdr:col>
      <xdr:colOff>38100</xdr:colOff>
      <xdr:row>97</xdr:row>
      <xdr:rowOff>4145</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3746500" y="16533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20672</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3530111" y="16308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23868</xdr:rowOff>
    </xdr:from>
    <xdr:to>
      <xdr:col>15</xdr:col>
      <xdr:colOff>50800</xdr:colOff>
      <xdr:row>98</xdr:row>
      <xdr:rowOff>24851</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a:off x="2019300" y="16825968"/>
          <a:ext cx="889000" cy="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89929</xdr:rowOff>
    </xdr:from>
    <xdr:to>
      <xdr:col>15</xdr:col>
      <xdr:colOff>101600</xdr:colOff>
      <xdr:row>97</xdr:row>
      <xdr:rowOff>20079</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2857500" y="16549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36606</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2641111" y="16324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7134</xdr:rowOff>
    </xdr:from>
    <xdr:to>
      <xdr:col>10</xdr:col>
      <xdr:colOff>114300</xdr:colOff>
      <xdr:row>98</xdr:row>
      <xdr:rowOff>23868</xdr:rowOff>
    </xdr:to>
    <xdr:cxnSp macro="">
      <xdr:nvCxnSpPr>
        <xdr:cNvPr id="247" name="直線コネクタ 246">
          <a:extLst>
            <a:ext uri="{FF2B5EF4-FFF2-40B4-BE49-F238E27FC236}">
              <a16:creationId xmlns:a16="http://schemas.microsoft.com/office/drawing/2014/main" id="{00000000-0008-0000-0700-0000F7000000}"/>
            </a:ext>
          </a:extLst>
        </xdr:cNvPr>
        <xdr:cNvCxnSpPr/>
      </xdr:nvCxnSpPr>
      <xdr:spPr>
        <a:xfrm>
          <a:off x="1130300" y="16809234"/>
          <a:ext cx="889000" cy="16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105200</xdr:rowOff>
    </xdr:from>
    <xdr:to>
      <xdr:col>10</xdr:col>
      <xdr:colOff>165100</xdr:colOff>
      <xdr:row>97</xdr:row>
      <xdr:rowOff>35350</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968500" y="1656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51877</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1752111" y="16339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146918</xdr:rowOff>
    </xdr:from>
    <xdr:to>
      <xdr:col>6</xdr:col>
      <xdr:colOff>38100</xdr:colOff>
      <xdr:row>97</xdr:row>
      <xdr:rowOff>77068</xdr:rowOff>
    </xdr:to>
    <xdr:sp macro="" textlink="">
      <xdr:nvSpPr>
        <xdr:cNvPr id="250" name="フローチャート: 判断 249">
          <a:extLst>
            <a:ext uri="{FF2B5EF4-FFF2-40B4-BE49-F238E27FC236}">
              <a16:creationId xmlns:a16="http://schemas.microsoft.com/office/drawing/2014/main" id="{00000000-0008-0000-0700-0000FA000000}"/>
            </a:ext>
          </a:extLst>
        </xdr:cNvPr>
        <xdr:cNvSpPr/>
      </xdr:nvSpPr>
      <xdr:spPr>
        <a:xfrm>
          <a:off x="1079500" y="1660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93595</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863111" y="16381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56051</xdr:rowOff>
    </xdr:from>
    <xdr:to>
      <xdr:col>24</xdr:col>
      <xdr:colOff>114300</xdr:colOff>
      <xdr:row>95</xdr:row>
      <xdr:rowOff>157651</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4584700" y="16343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34478</xdr:rowOff>
    </xdr:from>
    <xdr:ext cx="534377" cy="259045"/>
    <xdr:sp macro="" textlink="">
      <xdr:nvSpPr>
        <xdr:cNvPr id="258" name="衛生費該当値テキスト">
          <a:extLst>
            <a:ext uri="{FF2B5EF4-FFF2-40B4-BE49-F238E27FC236}">
              <a16:creationId xmlns:a16="http://schemas.microsoft.com/office/drawing/2014/main" id="{00000000-0008-0000-0700-000002010000}"/>
            </a:ext>
          </a:extLst>
        </xdr:cNvPr>
        <xdr:cNvSpPr txBox="1"/>
      </xdr:nvSpPr>
      <xdr:spPr>
        <a:xfrm>
          <a:off x="4686300" y="16322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26287</xdr:rowOff>
    </xdr:from>
    <xdr:to>
      <xdr:col>20</xdr:col>
      <xdr:colOff>38100</xdr:colOff>
      <xdr:row>97</xdr:row>
      <xdr:rowOff>127887</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3746500" y="16656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119014</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3530111" y="16749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145501</xdr:rowOff>
    </xdr:from>
    <xdr:to>
      <xdr:col>15</xdr:col>
      <xdr:colOff>101600</xdr:colOff>
      <xdr:row>98</xdr:row>
      <xdr:rowOff>75651</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2857500" y="16776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66778</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2641111" y="16868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144518</xdr:rowOff>
    </xdr:from>
    <xdr:to>
      <xdr:col>10</xdr:col>
      <xdr:colOff>165100</xdr:colOff>
      <xdr:row>98</xdr:row>
      <xdr:rowOff>74668</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968500" y="16775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65795</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1752111" y="16867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127784</xdr:rowOff>
    </xdr:from>
    <xdr:to>
      <xdr:col>6</xdr:col>
      <xdr:colOff>38100</xdr:colOff>
      <xdr:row>98</xdr:row>
      <xdr:rowOff>57934</xdr:rowOff>
    </xdr:to>
    <xdr:sp macro="" textlink="">
      <xdr:nvSpPr>
        <xdr:cNvPr id="265" name="楕円 264">
          <a:extLst>
            <a:ext uri="{FF2B5EF4-FFF2-40B4-BE49-F238E27FC236}">
              <a16:creationId xmlns:a16="http://schemas.microsoft.com/office/drawing/2014/main" id="{00000000-0008-0000-0700-000009010000}"/>
            </a:ext>
          </a:extLst>
        </xdr:cNvPr>
        <xdr:cNvSpPr/>
      </xdr:nvSpPr>
      <xdr:spPr>
        <a:xfrm>
          <a:off x="1079500" y="16758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49061</xdr:rowOff>
    </xdr:from>
    <xdr:ext cx="534377" cy="259045"/>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863111" y="16851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労働費グラフ枠">
          <a:extLst>
            <a:ext uri="{FF2B5EF4-FFF2-40B4-BE49-F238E27FC236}">
              <a16:creationId xmlns:a16="http://schemas.microsoft.com/office/drawing/2014/main" id="{00000000-0008-0000-07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84836</xdr:rowOff>
    </xdr:from>
    <xdr:to>
      <xdr:col>54</xdr:col>
      <xdr:colOff>189865</xdr:colOff>
      <xdr:row>38</xdr:row>
      <xdr:rowOff>139700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flipV="1">
          <a:off x="10475595" y="5399786"/>
          <a:ext cx="1270" cy="1255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9" name="労働費最小値テキスト">
          <a:extLst>
            <a:ext uri="{FF2B5EF4-FFF2-40B4-BE49-F238E27FC236}">
              <a16:creationId xmlns:a16="http://schemas.microsoft.com/office/drawing/2014/main" id="{00000000-0008-0000-0700-000021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31513</xdr:rowOff>
    </xdr:from>
    <xdr:ext cx="469744" cy="259045"/>
    <xdr:sp macro="" textlink="">
      <xdr:nvSpPr>
        <xdr:cNvPr id="291" name="労働費最大値テキスト">
          <a:extLst>
            <a:ext uri="{FF2B5EF4-FFF2-40B4-BE49-F238E27FC236}">
              <a16:creationId xmlns:a16="http://schemas.microsoft.com/office/drawing/2014/main" id="{00000000-0008-0000-0700-000023010000}"/>
            </a:ext>
          </a:extLst>
        </xdr:cNvPr>
        <xdr:cNvSpPr txBox="1"/>
      </xdr:nvSpPr>
      <xdr:spPr>
        <a:xfrm>
          <a:off x="10528300" y="5175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2,745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84836</xdr:rowOff>
    </xdr:from>
    <xdr:to>
      <xdr:col>55</xdr:col>
      <xdr:colOff>88900</xdr:colOff>
      <xdr:row>31</xdr:row>
      <xdr:rowOff>84836</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5399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85293</xdr:rowOff>
    </xdr:from>
    <xdr:to>
      <xdr:col>55</xdr:col>
      <xdr:colOff>0</xdr:colOff>
      <xdr:row>38</xdr:row>
      <xdr:rowOff>88951</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flipV="1">
          <a:off x="9639300" y="6600393"/>
          <a:ext cx="838200" cy="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122750</xdr:rowOff>
    </xdr:from>
    <xdr:ext cx="378565" cy="259045"/>
    <xdr:sp macro="" textlink="">
      <xdr:nvSpPr>
        <xdr:cNvPr id="294" name="労働費平均値テキスト">
          <a:extLst>
            <a:ext uri="{FF2B5EF4-FFF2-40B4-BE49-F238E27FC236}">
              <a16:creationId xmlns:a16="http://schemas.microsoft.com/office/drawing/2014/main" id="{00000000-0008-0000-0700-000026010000}"/>
            </a:ext>
          </a:extLst>
        </xdr:cNvPr>
        <xdr:cNvSpPr txBox="1"/>
      </xdr:nvSpPr>
      <xdr:spPr>
        <a:xfrm>
          <a:off x="10528300" y="612350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99873</xdr:rowOff>
    </xdr:from>
    <xdr:to>
      <xdr:col>55</xdr:col>
      <xdr:colOff>50800</xdr:colOff>
      <xdr:row>37</xdr:row>
      <xdr:rowOff>30023</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10426700" y="6272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88951</xdr:rowOff>
    </xdr:from>
    <xdr:to>
      <xdr:col>50</xdr:col>
      <xdr:colOff>114300</xdr:colOff>
      <xdr:row>38</xdr:row>
      <xdr:rowOff>89408</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flipV="1">
          <a:off x="8750300" y="6604051"/>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96672</xdr:rowOff>
    </xdr:from>
    <xdr:to>
      <xdr:col>50</xdr:col>
      <xdr:colOff>165100</xdr:colOff>
      <xdr:row>37</xdr:row>
      <xdr:rowOff>26822</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9588500" y="6268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43349</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9450017" y="60440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88494</xdr:rowOff>
    </xdr:from>
    <xdr:to>
      <xdr:col>45</xdr:col>
      <xdr:colOff>177800</xdr:colOff>
      <xdr:row>38</xdr:row>
      <xdr:rowOff>89408</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7861300" y="6603594"/>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110846</xdr:rowOff>
    </xdr:from>
    <xdr:to>
      <xdr:col>46</xdr:col>
      <xdr:colOff>38100</xdr:colOff>
      <xdr:row>37</xdr:row>
      <xdr:rowOff>40996</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8699500" y="6283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57523</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8561017" y="60582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69748</xdr:rowOff>
    </xdr:from>
    <xdr:to>
      <xdr:col>41</xdr:col>
      <xdr:colOff>50800</xdr:colOff>
      <xdr:row>38</xdr:row>
      <xdr:rowOff>88494</xdr:rowOff>
    </xdr:to>
    <xdr:cxnSp macro="">
      <xdr:nvCxnSpPr>
        <xdr:cNvPr id="302" name="直線コネクタ 301">
          <a:extLst>
            <a:ext uri="{FF2B5EF4-FFF2-40B4-BE49-F238E27FC236}">
              <a16:creationId xmlns:a16="http://schemas.microsoft.com/office/drawing/2014/main" id="{00000000-0008-0000-0700-00002E010000}"/>
            </a:ext>
          </a:extLst>
        </xdr:cNvPr>
        <xdr:cNvCxnSpPr/>
      </xdr:nvCxnSpPr>
      <xdr:spPr>
        <a:xfrm>
          <a:off x="6972300" y="6584848"/>
          <a:ext cx="889000" cy="18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134620</xdr:rowOff>
    </xdr:from>
    <xdr:to>
      <xdr:col>41</xdr:col>
      <xdr:colOff>101600</xdr:colOff>
      <xdr:row>37</xdr:row>
      <xdr:rowOff>64770</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7810500" y="630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81297</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7672017" y="60820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129134</xdr:rowOff>
    </xdr:from>
    <xdr:to>
      <xdr:col>36</xdr:col>
      <xdr:colOff>165100</xdr:colOff>
      <xdr:row>37</xdr:row>
      <xdr:rowOff>59284</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6921500" y="6301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75811</xdr:rowOff>
    </xdr:from>
    <xdr:ext cx="378565"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6783017" y="60765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34493</xdr:rowOff>
    </xdr:from>
    <xdr:to>
      <xdr:col>55</xdr:col>
      <xdr:colOff>50800</xdr:colOff>
      <xdr:row>38</xdr:row>
      <xdr:rowOff>136093</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10426700" y="6549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120870</xdr:rowOff>
    </xdr:from>
    <xdr:ext cx="378565" cy="259045"/>
    <xdr:sp macro="" textlink="">
      <xdr:nvSpPr>
        <xdr:cNvPr id="313" name="労働費該当値テキスト">
          <a:extLst>
            <a:ext uri="{FF2B5EF4-FFF2-40B4-BE49-F238E27FC236}">
              <a16:creationId xmlns:a16="http://schemas.microsoft.com/office/drawing/2014/main" id="{00000000-0008-0000-0700-000039010000}"/>
            </a:ext>
          </a:extLst>
        </xdr:cNvPr>
        <xdr:cNvSpPr txBox="1"/>
      </xdr:nvSpPr>
      <xdr:spPr>
        <a:xfrm>
          <a:off x="10528300" y="64645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38151</xdr:rowOff>
    </xdr:from>
    <xdr:to>
      <xdr:col>50</xdr:col>
      <xdr:colOff>165100</xdr:colOff>
      <xdr:row>38</xdr:row>
      <xdr:rowOff>139751</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9588500" y="6553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130878</xdr:rowOff>
    </xdr:from>
    <xdr:ext cx="378565"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9450017" y="66459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38608</xdr:rowOff>
    </xdr:from>
    <xdr:to>
      <xdr:col>46</xdr:col>
      <xdr:colOff>38100</xdr:colOff>
      <xdr:row>38</xdr:row>
      <xdr:rowOff>140208</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8699500" y="6553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131335</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8561017" y="66464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37694</xdr:rowOff>
    </xdr:from>
    <xdr:to>
      <xdr:col>41</xdr:col>
      <xdr:colOff>101600</xdr:colOff>
      <xdr:row>38</xdr:row>
      <xdr:rowOff>139294</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7810500" y="6552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130421</xdr:rowOff>
    </xdr:from>
    <xdr:ext cx="378565"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7672017" y="66455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18948</xdr:rowOff>
    </xdr:from>
    <xdr:to>
      <xdr:col>36</xdr:col>
      <xdr:colOff>165100</xdr:colOff>
      <xdr:row>38</xdr:row>
      <xdr:rowOff>120548</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6921500" y="6534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111675</xdr:rowOff>
    </xdr:from>
    <xdr:ext cx="378565"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6783017" y="66267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50</xdr:row>
      <xdr:rowOff>111777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a:extLst>
            <a:ext uri="{FF2B5EF4-FFF2-40B4-BE49-F238E27FC236}">
              <a16:creationId xmlns:a16="http://schemas.microsoft.com/office/drawing/2014/main" id="{00000000-0008-0000-07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50718</xdr:rowOff>
    </xdr:from>
    <xdr:to>
      <xdr:col>54</xdr:col>
      <xdr:colOff>189865</xdr:colOff>
      <xdr:row>58</xdr:row>
      <xdr:rowOff>19342</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10475595" y="8794668"/>
          <a:ext cx="1270" cy="1168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23169</xdr:rowOff>
    </xdr:from>
    <xdr:ext cx="378565" cy="259045"/>
    <xdr:sp macro="" textlink="">
      <xdr:nvSpPr>
        <xdr:cNvPr id="342" name="農林水産業費最小値テキスト">
          <a:extLst>
            <a:ext uri="{FF2B5EF4-FFF2-40B4-BE49-F238E27FC236}">
              <a16:creationId xmlns:a16="http://schemas.microsoft.com/office/drawing/2014/main" id="{00000000-0008-0000-0700-000056010000}"/>
            </a:ext>
          </a:extLst>
        </xdr:cNvPr>
        <xdr:cNvSpPr txBox="1"/>
      </xdr:nvSpPr>
      <xdr:spPr>
        <a:xfrm>
          <a:off x="10528300" y="99672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19342</xdr:rowOff>
    </xdr:from>
    <xdr:to>
      <xdr:col>55</xdr:col>
      <xdr:colOff>88900</xdr:colOff>
      <xdr:row>58</xdr:row>
      <xdr:rowOff>19342</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9963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168845</xdr:rowOff>
    </xdr:from>
    <xdr:ext cx="534377" cy="259045"/>
    <xdr:sp macro="" textlink="">
      <xdr:nvSpPr>
        <xdr:cNvPr id="344" name="農林水産業費最大値テキスト">
          <a:extLst>
            <a:ext uri="{FF2B5EF4-FFF2-40B4-BE49-F238E27FC236}">
              <a16:creationId xmlns:a16="http://schemas.microsoft.com/office/drawing/2014/main" id="{00000000-0008-0000-0700-000058010000}"/>
            </a:ext>
          </a:extLst>
        </xdr:cNvPr>
        <xdr:cNvSpPr txBox="1"/>
      </xdr:nvSpPr>
      <xdr:spPr>
        <a:xfrm>
          <a:off x="10528300" y="8569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20,557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50718</xdr:rowOff>
    </xdr:from>
    <xdr:to>
      <xdr:col>55</xdr:col>
      <xdr:colOff>88900</xdr:colOff>
      <xdr:row>51</xdr:row>
      <xdr:rowOff>50718</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87946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159245</xdr:rowOff>
    </xdr:from>
    <xdr:to>
      <xdr:col>55</xdr:col>
      <xdr:colOff>0</xdr:colOff>
      <xdr:row>57</xdr:row>
      <xdr:rowOff>171190</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9639300" y="9931895"/>
          <a:ext cx="838200" cy="11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40340</xdr:rowOff>
    </xdr:from>
    <xdr:ext cx="469744" cy="259045"/>
    <xdr:sp macro="" textlink="">
      <xdr:nvSpPr>
        <xdr:cNvPr id="347" name="農林水産業費平均値テキスト">
          <a:extLst>
            <a:ext uri="{FF2B5EF4-FFF2-40B4-BE49-F238E27FC236}">
              <a16:creationId xmlns:a16="http://schemas.microsoft.com/office/drawing/2014/main" id="{00000000-0008-0000-0700-00005B010000}"/>
            </a:ext>
          </a:extLst>
        </xdr:cNvPr>
        <xdr:cNvSpPr txBox="1"/>
      </xdr:nvSpPr>
      <xdr:spPr>
        <a:xfrm>
          <a:off x="10528300" y="94700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17463</xdr:rowOff>
    </xdr:from>
    <xdr:to>
      <xdr:col>55</xdr:col>
      <xdr:colOff>50800</xdr:colOff>
      <xdr:row>56</xdr:row>
      <xdr:rowOff>119063</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10426700" y="9618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123184</xdr:rowOff>
    </xdr:from>
    <xdr:to>
      <xdr:col>50</xdr:col>
      <xdr:colOff>114300</xdr:colOff>
      <xdr:row>57</xdr:row>
      <xdr:rowOff>159245</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8750300" y="9895834"/>
          <a:ext cx="889000" cy="36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165424</xdr:rowOff>
    </xdr:from>
    <xdr:to>
      <xdr:col>50</xdr:col>
      <xdr:colOff>165100</xdr:colOff>
      <xdr:row>56</xdr:row>
      <xdr:rowOff>95574</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9588500" y="9595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54</xdr:row>
      <xdr:rowOff>112101</xdr:rowOff>
    </xdr:from>
    <xdr:ext cx="469744"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9404428" y="9370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123184</xdr:rowOff>
    </xdr:from>
    <xdr:to>
      <xdr:col>45</xdr:col>
      <xdr:colOff>177800</xdr:colOff>
      <xdr:row>57</xdr:row>
      <xdr:rowOff>156331</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7861300" y="9895834"/>
          <a:ext cx="889000" cy="33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11119</xdr:rowOff>
    </xdr:from>
    <xdr:to>
      <xdr:col>46</xdr:col>
      <xdr:colOff>38100</xdr:colOff>
      <xdr:row>56</xdr:row>
      <xdr:rowOff>112719</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8699500" y="9612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54</xdr:row>
      <xdr:rowOff>129246</xdr:rowOff>
    </xdr:from>
    <xdr:ext cx="469744"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8515428" y="9387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156331</xdr:rowOff>
    </xdr:from>
    <xdr:to>
      <xdr:col>41</xdr:col>
      <xdr:colOff>50800</xdr:colOff>
      <xdr:row>58</xdr:row>
      <xdr:rowOff>4997</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6972300" y="9928981"/>
          <a:ext cx="889000" cy="20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14548</xdr:rowOff>
    </xdr:from>
    <xdr:to>
      <xdr:col>41</xdr:col>
      <xdr:colOff>101600</xdr:colOff>
      <xdr:row>56</xdr:row>
      <xdr:rowOff>116148</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7810500" y="9615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54</xdr:row>
      <xdr:rowOff>132675</xdr:rowOff>
    </xdr:from>
    <xdr:ext cx="469744"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7626428" y="9390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40494</xdr:rowOff>
    </xdr:from>
    <xdr:to>
      <xdr:col>36</xdr:col>
      <xdr:colOff>165100</xdr:colOff>
      <xdr:row>56</xdr:row>
      <xdr:rowOff>142094</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6921500" y="9641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54</xdr:row>
      <xdr:rowOff>158621</xdr:rowOff>
    </xdr:from>
    <xdr:ext cx="469744"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737428" y="9416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120390</xdr:rowOff>
    </xdr:from>
    <xdr:to>
      <xdr:col>55</xdr:col>
      <xdr:colOff>50800</xdr:colOff>
      <xdr:row>58</xdr:row>
      <xdr:rowOff>50540</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10426700" y="989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35317</xdr:rowOff>
    </xdr:from>
    <xdr:ext cx="378565" cy="259045"/>
    <xdr:sp macro="" textlink="">
      <xdr:nvSpPr>
        <xdr:cNvPr id="366" name="農林水産業費該当値テキスト">
          <a:extLst>
            <a:ext uri="{FF2B5EF4-FFF2-40B4-BE49-F238E27FC236}">
              <a16:creationId xmlns:a16="http://schemas.microsoft.com/office/drawing/2014/main" id="{00000000-0008-0000-0700-00006E010000}"/>
            </a:ext>
          </a:extLst>
        </xdr:cNvPr>
        <xdr:cNvSpPr txBox="1"/>
      </xdr:nvSpPr>
      <xdr:spPr>
        <a:xfrm>
          <a:off x="10528300" y="98079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108445</xdr:rowOff>
    </xdr:from>
    <xdr:to>
      <xdr:col>50</xdr:col>
      <xdr:colOff>165100</xdr:colOff>
      <xdr:row>58</xdr:row>
      <xdr:rowOff>38595</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9588500" y="9881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58</xdr:row>
      <xdr:rowOff>29722</xdr:rowOff>
    </xdr:from>
    <xdr:ext cx="378565"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450017" y="99738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72384</xdr:rowOff>
    </xdr:from>
    <xdr:to>
      <xdr:col>46</xdr:col>
      <xdr:colOff>38100</xdr:colOff>
      <xdr:row>58</xdr:row>
      <xdr:rowOff>2534</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8699500" y="9845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165111</xdr:rowOff>
    </xdr:from>
    <xdr:ext cx="469744"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515428" y="9937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105531</xdr:rowOff>
    </xdr:from>
    <xdr:to>
      <xdr:col>41</xdr:col>
      <xdr:colOff>101600</xdr:colOff>
      <xdr:row>58</xdr:row>
      <xdr:rowOff>35681</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7810500" y="9878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58</xdr:row>
      <xdr:rowOff>26808</xdr:rowOff>
    </xdr:from>
    <xdr:ext cx="378565"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7672017" y="99709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125647</xdr:rowOff>
    </xdr:from>
    <xdr:to>
      <xdr:col>36</xdr:col>
      <xdr:colOff>165100</xdr:colOff>
      <xdr:row>58</xdr:row>
      <xdr:rowOff>55797</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6921500" y="9898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58</xdr:row>
      <xdr:rowOff>46924</xdr:rowOff>
    </xdr:from>
    <xdr:ext cx="378565"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6783017" y="99910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a:extLst>
            <a:ext uri="{FF2B5EF4-FFF2-40B4-BE49-F238E27FC236}">
              <a16:creationId xmlns:a16="http://schemas.microsoft.com/office/drawing/2014/main" id="{00000000-0008-0000-07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29956</xdr:rowOff>
    </xdr:from>
    <xdr:to>
      <xdr:col>54</xdr:col>
      <xdr:colOff>189865</xdr:colOff>
      <xdr:row>79</xdr:row>
      <xdr:rowOff>59069</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10475595" y="12031456"/>
          <a:ext cx="1270" cy="15721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62896</xdr:rowOff>
    </xdr:from>
    <xdr:ext cx="469744" cy="259045"/>
    <xdr:sp macro="" textlink="">
      <xdr:nvSpPr>
        <xdr:cNvPr id="401" name="商工費最小値テキスト">
          <a:extLst>
            <a:ext uri="{FF2B5EF4-FFF2-40B4-BE49-F238E27FC236}">
              <a16:creationId xmlns:a16="http://schemas.microsoft.com/office/drawing/2014/main" id="{00000000-0008-0000-0700-000091010000}"/>
            </a:ext>
          </a:extLst>
        </xdr:cNvPr>
        <xdr:cNvSpPr txBox="1"/>
      </xdr:nvSpPr>
      <xdr:spPr>
        <a:xfrm>
          <a:off x="10528300" y="13607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59069</xdr:rowOff>
    </xdr:from>
    <xdr:to>
      <xdr:col>55</xdr:col>
      <xdr:colOff>88900</xdr:colOff>
      <xdr:row>79</xdr:row>
      <xdr:rowOff>59069</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3603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148083</xdr:rowOff>
    </xdr:from>
    <xdr:ext cx="534377" cy="259045"/>
    <xdr:sp macro="" textlink="">
      <xdr:nvSpPr>
        <xdr:cNvPr id="403" name="商工費最大値テキスト">
          <a:extLst>
            <a:ext uri="{FF2B5EF4-FFF2-40B4-BE49-F238E27FC236}">
              <a16:creationId xmlns:a16="http://schemas.microsoft.com/office/drawing/2014/main" id="{00000000-0008-0000-0700-000093010000}"/>
            </a:ext>
          </a:extLst>
        </xdr:cNvPr>
        <xdr:cNvSpPr txBox="1"/>
      </xdr:nvSpPr>
      <xdr:spPr>
        <a:xfrm>
          <a:off x="10528300" y="11806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98,721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29956</xdr:rowOff>
    </xdr:from>
    <xdr:to>
      <xdr:col>55</xdr:col>
      <xdr:colOff>88900</xdr:colOff>
      <xdr:row>70</xdr:row>
      <xdr:rowOff>29956</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2031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68932</xdr:rowOff>
    </xdr:from>
    <xdr:to>
      <xdr:col>55</xdr:col>
      <xdr:colOff>0</xdr:colOff>
      <xdr:row>78</xdr:row>
      <xdr:rowOff>138133</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9639300" y="13442032"/>
          <a:ext cx="838200" cy="69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118308</xdr:rowOff>
    </xdr:from>
    <xdr:ext cx="534377" cy="259045"/>
    <xdr:sp macro="" textlink="">
      <xdr:nvSpPr>
        <xdr:cNvPr id="406" name="商工費平均値テキスト">
          <a:extLst>
            <a:ext uri="{FF2B5EF4-FFF2-40B4-BE49-F238E27FC236}">
              <a16:creationId xmlns:a16="http://schemas.microsoft.com/office/drawing/2014/main" id="{00000000-0008-0000-0700-000096010000}"/>
            </a:ext>
          </a:extLst>
        </xdr:cNvPr>
        <xdr:cNvSpPr txBox="1"/>
      </xdr:nvSpPr>
      <xdr:spPr>
        <a:xfrm>
          <a:off x="10528300" y="131485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95431</xdr:rowOff>
    </xdr:from>
    <xdr:to>
      <xdr:col>55</xdr:col>
      <xdr:colOff>50800</xdr:colOff>
      <xdr:row>78</xdr:row>
      <xdr:rowOff>25581</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10426700" y="13297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138133</xdr:rowOff>
    </xdr:from>
    <xdr:to>
      <xdr:col>50</xdr:col>
      <xdr:colOff>114300</xdr:colOff>
      <xdr:row>78</xdr:row>
      <xdr:rowOff>152910</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8750300" y="13511233"/>
          <a:ext cx="889000" cy="14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68914</xdr:rowOff>
    </xdr:from>
    <xdr:to>
      <xdr:col>50</xdr:col>
      <xdr:colOff>165100</xdr:colOff>
      <xdr:row>77</xdr:row>
      <xdr:rowOff>170514</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9588500" y="13270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15591</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9372111" y="13045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152910</xdr:rowOff>
    </xdr:from>
    <xdr:to>
      <xdr:col>45</xdr:col>
      <xdr:colOff>177800</xdr:colOff>
      <xdr:row>79</xdr:row>
      <xdr:rowOff>31229</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7861300" y="13526010"/>
          <a:ext cx="889000" cy="49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38134</xdr:rowOff>
    </xdr:from>
    <xdr:to>
      <xdr:col>46</xdr:col>
      <xdr:colOff>38100</xdr:colOff>
      <xdr:row>78</xdr:row>
      <xdr:rowOff>139734</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8699500" y="13411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156261</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8483111" y="13186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31229</xdr:rowOff>
    </xdr:from>
    <xdr:to>
      <xdr:col>41</xdr:col>
      <xdr:colOff>50800</xdr:colOff>
      <xdr:row>79</xdr:row>
      <xdr:rowOff>34756</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flipV="1">
          <a:off x="6972300" y="13575779"/>
          <a:ext cx="889000" cy="3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49467</xdr:rowOff>
    </xdr:from>
    <xdr:to>
      <xdr:col>41</xdr:col>
      <xdr:colOff>101600</xdr:colOff>
      <xdr:row>78</xdr:row>
      <xdr:rowOff>151067</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7810500" y="13422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167594</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7594111" y="13197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45140</xdr:rowOff>
    </xdr:from>
    <xdr:to>
      <xdr:col>36</xdr:col>
      <xdr:colOff>165100</xdr:colOff>
      <xdr:row>78</xdr:row>
      <xdr:rowOff>146740</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6921500" y="13418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163267</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05111" y="13193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18132</xdr:rowOff>
    </xdr:from>
    <xdr:to>
      <xdr:col>55</xdr:col>
      <xdr:colOff>50800</xdr:colOff>
      <xdr:row>78</xdr:row>
      <xdr:rowOff>119732</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10426700" y="13391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168009</xdr:rowOff>
    </xdr:from>
    <xdr:ext cx="534377" cy="259045"/>
    <xdr:sp macro="" textlink="">
      <xdr:nvSpPr>
        <xdr:cNvPr id="425" name="商工費該当値テキスト">
          <a:extLst>
            <a:ext uri="{FF2B5EF4-FFF2-40B4-BE49-F238E27FC236}">
              <a16:creationId xmlns:a16="http://schemas.microsoft.com/office/drawing/2014/main" id="{00000000-0008-0000-0700-0000A9010000}"/>
            </a:ext>
          </a:extLst>
        </xdr:cNvPr>
        <xdr:cNvSpPr txBox="1"/>
      </xdr:nvSpPr>
      <xdr:spPr>
        <a:xfrm>
          <a:off x="10528300" y="13369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87333</xdr:rowOff>
    </xdr:from>
    <xdr:to>
      <xdr:col>50</xdr:col>
      <xdr:colOff>165100</xdr:colOff>
      <xdr:row>79</xdr:row>
      <xdr:rowOff>17483</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9588500" y="13460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8610</xdr:rowOff>
    </xdr:from>
    <xdr:ext cx="469744"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9404428" y="13553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102110</xdr:rowOff>
    </xdr:from>
    <xdr:to>
      <xdr:col>46</xdr:col>
      <xdr:colOff>38100</xdr:colOff>
      <xdr:row>79</xdr:row>
      <xdr:rowOff>32260</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8699500" y="13475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23387</xdr:rowOff>
    </xdr:from>
    <xdr:ext cx="469744"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8515428" y="13567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151879</xdr:rowOff>
    </xdr:from>
    <xdr:to>
      <xdr:col>41</xdr:col>
      <xdr:colOff>101600</xdr:colOff>
      <xdr:row>79</xdr:row>
      <xdr:rowOff>82029</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7810500" y="13524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73156</xdr:rowOff>
    </xdr:from>
    <xdr:ext cx="469744"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7626428" y="13617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155406</xdr:rowOff>
    </xdr:from>
    <xdr:to>
      <xdr:col>36</xdr:col>
      <xdr:colOff>165100</xdr:colOff>
      <xdr:row>79</xdr:row>
      <xdr:rowOff>85556</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6921500" y="13528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76683</xdr:rowOff>
    </xdr:from>
    <xdr:ext cx="469744"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737428" y="13621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a:extLst>
            <a:ext uri="{FF2B5EF4-FFF2-40B4-BE49-F238E27FC236}">
              <a16:creationId xmlns:a16="http://schemas.microsoft.com/office/drawing/2014/main" id="{00000000-0008-0000-07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48794</xdr:rowOff>
    </xdr:from>
    <xdr:to>
      <xdr:col>54</xdr:col>
      <xdr:colOff>189865</xdr:colOff>
      <xdr:row>98</xdr:row>
      <xdr:rowOff>155663</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10475595" y="15650744"/>
          <a:ext cx="1270" cy="1307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159490</xdr:rowOff>
    </xdr:from>
    <xdr:ext cx="534377" cy="259045"/>
    <xdr:sp macro="" textlink="">
      <xdr:nvSpPr>
        <xdr:cNvPr id="459" name="土木費最小値テキスト">
          <a:extLst>
            <a:ext uri="{FF2B5EF4-FFF2-40B4-BE49-F238E27FC236}">
              <a16:creationId xmlns:a16="http://schemas.microsoft.com/office/drawing/2014/main" id="{00000000-0008-0000-0700-0000CB010000}"/>
            </a:ext>
          </a:extLst>
        </xdr:cNvPr>
        <xdr:cNvSpPr txBox="1"/>
      </xdr:nvSpPr>
      <xdr:spPr>
        <a:xfrm>
          <a:off x="10528300" y="16961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155663</xdr:rowOff>
    </xdr:from>
    <xdr:to>
      <xdr:col>55</xdr:col>
      <xdr:colOff>88900</xdr:colOff>
      <xdr:row>98</xdr:row>
      <xdr:rowOff>155663</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6957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166921</xdr:rowOff>
    </xdr:from>
    <xdr:ext cx="534377" cy="259045"/>
    <xdr:sp macro="" textlink="">
      <xdr:nvSpPr>
        <xdr:cNvPr id="461" name="土木費最大値テキスト">
          <a:extLst>
            <a:ext uri="{FF2B5EF4-FFF2-40B4-BE49-F238E27FC236}">
              <a16:creationId xmlns:a16="http://schemas.microsoft.com/office/drawing/2014/main" id="{00000000-0008-0000-0700-0000CD010000}"/>
            </a:ext>
          </a:extLst>
        </xdr:cNvPr>
        <xdr:cNvSpPr txBox="1"/>
      </xdr:nvSpPr>
      <xdr:spPr>
        <a:xfrm>
          <a:off x="10528300" y="15425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91,772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48794</xdr:rowOff>
    </xdr:from>
    <xdr:to>
      <xdr:col>55</xdr:col>
      <xdr:colOff>88900</xdr:colOff>
      <xdr:row>91</xdr:row>
      <xdr:rowOff>48794</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5650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65424</xdr:rowOff>
    </xdr:from>
    <xdr:to>
      <xdr:col>55</xdr:col>
      <xdr:colOff>0</xdr:colOff>
      <xdr:row>98</xdr:row>
      <xdr:rowOff>4141</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9639300" y="16696074"/>
          <a:ext cx="838200" cy="110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92212</xdr:rowOff>
    </xdr:from>
    <xdr:ext cx="534377" cy="259045"/>
    <xdr:sp macro="" textlink="">
      <xdr:nvSpPr>
        <xdr:cNvPr id="464" name="土木費平均値テキスト">
          <a:extLst>
            <a:ext uri="{FF2B5EF4-FFF2-40B4-BE49-F238E27FC236}">
              <a16:creationId xmlns:a16="http://schemas.microsoft.com/office/drawing/2014/main" id="{00000000-0008-0000-0700-0000D0010000}"/>
            </a:ext>
          </a:extLst>
        </xdr:cNvPr>
        <xdr:cNvSpPr txBox="1"/>
      </xdr:nvSpPr>
      <xdr:spPr>
        <a:xfrm>
          <a:off x="10528300" y="163799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69335</xdr:rowOff>
    </xdr:from>
    <xdr:to>
      <xdr:col>55</xdr:col>
      <xdr:colOff>50800</xdr:colOff>
      <xdr:row>96</xdr:row>
      <xdr:rowOff>170935</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10426700" y="16528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60852</xdr:rowOff>
    </xdr:from>
    <xdr:to>
      <xdr:col>50</xdr:col>
      <xdr:colOff>114300</xdr:colOff>
      <xdr:row>97</xdr:row>
      <xdr:rowOff>65424</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8750300" y="16520052"/>
          <a:ext cx="889000" cy="176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31711</xdr:rowOff>
    </xdr:from>
    <xdr:to>
      <xdr:col>50</xdr:col>
      <xdr:colOff>165100</xdr:colOff>
      <xdr:row>96</xdr:row>
      <xdr:rowOff>133311</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9588500" y="16490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149838</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372111" y="16266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60852</xdr:rowOff>
    </xdr:from>
    <xdr:to>
      <xdr:col>45</xdr:col>
      <xdr:colOff>177800</xdr:colOff>
      <xdr:row>96</xdr:row>
      <xdr:rowOff>73768</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flipV="1">
          <a:off x="7861300" y="16520052"/>
          <a:ext cx="889000" cy="12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57810</xdr:rowOff>
    </xdr:from>
    <xdr:to>
      <xdr:col>46</xdr:col>
      <xdr:colOff>38100</xdr:colOff>
      <xdr:row>96</xdr:row>
      <xdr:rowOff>159410</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8699500" y="1651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150537</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483111" y="16609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170542</xdr:rowOff>
    </xdr:from>
    <xdr:to>
      <xdr:col>41</xdr:col>
      <xdr:colOff>50800</xdr:colOff>
      <xdr:row>96</xdr:row>
      <xdr:rowOff>73768</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a:off x="6972300" y="16286842"/>
          <a:ext cx="889000" cy="24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63715</xdr:rowOff>
    </xdr:from>
    <xdr:to>
      <xdr:col>41</xdr:col>
      <xdr:colOff>101600</xdr:colOff>
      <xdr:row>96</xdr:row>
      <xdr:rowOff>165315</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7810500" y="1652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156442</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594111" y="16615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45371</xdr:rowOff>
    </xdr:from>
    <xdr:to>
      <xdr:col>36</xdr:col>
      <xdr:colOff>165100</xdr:colOff>
      <xdr:row>96</xdr:row>
      <xdr:rowOff>146971</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6921500" y="16504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138098</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05111" y="16597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124791</xdr:rowOff>
    </xdr:from>
    <xdr:to>
      <xdr:col>55</xdr:col>
      <xdr:colOff>50800</xdr:colOff>
      <xdr:row>98</xdr:row>
      <xdr:rowOff>54941</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10426700" y="16755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103218</xdr:rowOff>
    </xdr:from>
    <xdr:ext cx="534377" cy="259045"/>
    <xdr:sp macro="" textlink="">
      <xdr:nvSpPr>
        <xdr:cNvPr id="483" name="土木費該当値テキスト">
          <a:extLst>
            <a:ext uri="{FF2B5EF4-FFF2-40B4-BE49-F238E27FC236}">
              <a16:creationId xmlns:a16="http://schemas.microsoft.com/office/drawing/2014/main" id="{00000000-0008-0000-0700-0000E3010000}"/>
            </a:ext>
          </a:extLst>
        </xdr:cNvPr>
        <xdr:cNvSpPr txBox="1"/>
      </xdr:nvSpPr>
      <xdr:spPr>
        <a:xfrm>
          <a:off x="10528300" y="16733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14624</xdr:rowOff>
    </xdr:from>
    <xdr:to>
      <xdr:col>50</xdr:col>
      <xdr:colOff>165100</xdr:colOff>
      <xdr:row>97</xdr:row>
      <xdr:rowOff>116224</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9588500" y="16645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107351</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372111" y="16738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10052</xdr:rowOff>
    </xdr:from>
    <xdr:to>
      <xdr:col>46</xdr:col>
      <xdr:colOff>38100</xdr:colOff>
      <xdr:row>96</xdr:row>
      <xdr:rowOff>111652</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8699500" y="16469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128179</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8483111" y="16244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22968</xdr:rowOff>
    </xdr:from>
    <xdr:to>
      <xdr:col>41</xdr:col>
      <xdr:colOff>101600</xdr:colOff>
      <xdr:row>96</xdr:row>
      <xdr:rowOff>124568</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7810500" y="16482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141095</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7594111" y="16257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119742</xdr:rowOff>
    </xdr:from>
    <xdr:to>
      <xdr:col>36</xdr:col>
      <xdr:colOff>165100</xdr:colOff>
      <xdr:row>95</xdr:row>
      <xdr:rowOff>49892</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6921500" y="1623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66419</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6705111" y="16011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73677</xdr:rowOff>
    </xdr:from>
    <xdr:ext cx="46717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78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35577</xdr:rowOff>
    </xdr:from>
    <xdr:ext cx="46717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a:extLst>
            <a:ext uri="{FF2B5EF4-FFF2-40B4-BE49-F238E27FC236}">
              <a16:creationId xmlns:a16="http://schemas.microsoft.com/office/drawing/2014/main" id="{00000000-0008-0000-07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79629</xdr:rowOff>
    </xdr:from>
    <xdr:to>
      <xdr:col>85</xdr:col>
      <xdr:colOff>126364</xdr:colOff>
      <xdr:row>37</xdr:row>
      <xdr:rowOff>66548</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6317595" y="5223129"/>
          <a:ext cx="1269" cy="11870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70375</xdr:rowOff>
    </xdr:from>
    <xdr:ext cx="469744" cy="259045"/>
    <xdr:sp macro="" textlink="">
      <xdr:nvSpPr>
        <xdr:cNvPr id="517" name="消防費最小値テキスト">
          <a:extLst>
            <a:ext uri="{FF2B5EF4-FFF2-40B4-BE49-F238E27FC236}">
              <a16:creationId xmlns:a16="http://schemas.microsoft.com/office/drawing/2014/main" id="{00000000-0008-0000-0700-000005020000}"/>
            </a:ext>
          </a:extLst>
        </xdr:cNvPr>
        <xdr:cNvSpPr txBox="1"/>
      </xdr:nvSpPr>
      <xdr:spPr>
        <a:xfrm>
          <a:off x="16370300" y="6414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66548</xdr:rowOff>
    </xdr:from>
    <xdr:to>
      <xdr:col>86</xdr:col>
      <xdr:colOff>25400</xdr:colOff>
      <xdr:row>37</xdr:row>
      <xdr:rowOff>66548</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6410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26306</xdr:rowOff>
    </xdr:from>
    <xdr:ext cx="534377" cy="259045"/>
    <xdr:sp macro="" textlink="">
      <xdr:nvSpPr>
        <xdr:cNvPr id="519" name="消防費最大値テキスト">
          <a:extLst>
            <a:ext uri="{FF2B5EF4-FFF2-40B4-BE49-F238E27FC236}">
              <a16:creationId xmlns:a16="http://schemas.microsoft.com/office/drawing/2014/main" id="{00000000-0008-0000-0700-000007020000}"/>
            </a:ext>
          </a:extLst>
        </xdr:cNvPr>
        <xdr:cNvSpPr txBox="1"/>
      </xdr:nvSpPr>
      <xdr:spPr>
        <a:xfrm>
          <a:off x="16370300" y="4998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17,873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79629</xdr:rowOff>
    </xdr:from>
    <xdr:to>
      <xdr:col>86</xdr:col>
      <xdr:colOff>25400</xdr:colOff>
      <xdr:row>30</xdr:row>
      <xdr:rowOff>79629</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5223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84455</xdr:rowOff>
    </xdr:from>
    <xdr:to>
      <xdr:col>85</xdr:col>
      <xdr:colOff>127000</xdr:colOff>
      <xdr:row>36</xdr:row>
      <xdr:rowOff>126365</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5481300" y="6256655"/>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33</xdr:row>
      <xdr:rowOff>108475</xdr:rowOff>
    </xdr:from>
    <xdr:ext cx="534377" cy="259045"/>
    <xdr:sp macro="" textlink="">
      <xdr:nvSpPr>
        <xdr:cNvPr id="522" name="消防費平均値テキスト">
          <a:extLst>
            <a:ext uri="{FF2B5EF4-FFF2-40B4-BE49-F238E27FC236}">
              <a16:creationId xmlns:a16="http://schemas.microsoft.com/office/drawing/2014/main" id="{00000000-0008-0000-0700-00000A020000}"/>
            </a:ext>
          </a:extLst>
        </xdr:cNvPr>
        <xdr:cNvSpPr txBox="1"/>
      </xdr:nvSpPr>
      <xdr:spPr>
        <a:xfrm>
          <a:off x="16370300" y="57663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85598</xdr:rowOff>
    </xdr:from>
    <xdr:to>
      <xdr:col>85</xdr:col>
      <xdr:colOff>177800</xdr:colOff>
      <xdr:row>35</xdr:row>
      <xdr:rowOff>15748</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6268700" y="5914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84455</xdr:rowOff>
    </xdr:from>
    <xdr:to>
      <xdr:col>81</xdr:col>
      <xdr:colOff>50800</xdr:colOff>
      <xdr:row>36</xdr:row>
      <xdr:rowOff>133604</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4592300" y="6256655"/>
          <a:ext cx="889000" cy="49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34</xdr:row>
      <xdr:rowOff>32893</xdr:rowOff>
    </xdr:from>
    <xdr:to>
      <xdr:col>81</xdr:col>
      <xdr:colOff>101600</xdr:colOff>
      <xdr:row>34</xdr:row>
      <xdr:rowOff>134493</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5430500" y="5862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32</xdr:row>
      <xdr:rowOff>151020</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5214111" y="5637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133604</xdr:rowOff>
    </xdr:from>
    <xdr:to>
      <xdr:col>76</xdr:col>
      <xdr:colOff>114300</xdr:colOff>
      <xdr:row>37</xdr:row>
      <xdr:rowOff>38989</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3703300" y="6305804"/>
          <a:ext cx="889000" cy="76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51943</xdr:rowOff>
    </xdr:from>
    <xdr:to>
      <xdr:col>76</xdr:col>
      <xdr:colOff>165100</xdr:colOff>
      <xdr:row>34</xdr:row>
      <xdr:rowOff>153543</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4541500" y="5881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32</xdr:row>
      <xdr:rowOff>170070</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325111" y="5656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38989</xdr:rowOff>
    </xdr:from>
    <xdr:to>
      <xdr:col>71</xdr:col>
      <xdr:colOff>177800</xdr:colOff>
      <xdr:row>38</xdr:row>
      <xdr:rowOff>4572</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flipV="1">
          <a:off x="12814300" y="6382639"/>
          <a:ext cx="889000" cy="137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92202</xdr:rowOff>
    </xdr:from>
    <xdr:to>
      <xdr:col>72</xdr:col>
      <xdr:colOff>38100</xdr:colOff>
      <xdr:row>35</xdr:row>
      <xdr:rowOff>22352</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3652500" y="5921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38879</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436111" y="5696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100584</xdr:rowOff>
    </xdr:from>
    <xdr:to>
      <xdr:col>67</xdr:col>
      <xdr:colOff>101600</xdr:colOff>
      <xdr:row>35</xdr:row>
      <xdr:rowOff>30734</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2763500" y="5929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47261</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547111" y="5705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75565</xdr:rowOff>
    </xdr:from>
    <xdr:to>
      <xdr:col>85</xdr:col>
      <xdr:colOff>177800</xdr:colOff>
      <xdr:row>37</xdr:row>
      <xdr:rowOff>5715</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6268700" y="6247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161942</xdr:rowOff>
    </xdr:from>
    <xdr:ext cx="469744" cy="259045"/>
    <xdr:sp macro="" textlink="">
      <xdr:nvSpPr>
        <xdr:cNvPr id="541" name="消防費該当値テキスト">
          <a:extLst>
            <a:ext uri="{FF2B5EF4-FFF2-40B4-BE49-F238E27FC236}">
              <a16:creationId xmlns:a16="http://schemas.microsoft.com/office/drawing/2014/main" id="{00000000-0008-0000-0700-00001D020000}"/>
            </a:ext>
          </a:extLst>
        </xdr:cNvPr>
        <xdr:cNvSpPr txBox="1"/>
      </xdr:nvSpPr>
      <xdr:spPr>
        <a:xfrm>
          <a:off x="16370300" y="6162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33655</xdr:rowOff>
    </xdr:from>
    <xdr:to>
      <xdr:col>81</xdr:col>
      <xdr:colOff>101600</xdr:colOff>
      <xdr:row>36</xdr:row>
      <xdr:rowOff>135255</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5430500" y="6205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126382</xdr:rowOff>
    </xdr:from>
    <xdr:ext cx="469744"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5246428" y="6298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82804</xdr:rowOff>
    </xdr:from>
    <xdr:to>
      <xdr:col>76</xdr:col>
      <xdr:colOff>165100</xdr:colOff>
      <xdr:row>37</xdr:row>
      <xdr:rowOff>12954</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4541500" y="6255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4081</xdr:rowOff>
    </xdr:from>
    <xdr:ext cx="469744"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4357428" y="6347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159639</xdr:rowOff>
    </xdr:from>
    <xdr:to>
      <xdr:col>72</xdr:col>
      <xdr:colOff>38100</xdr:colOff>
      <xdr:row>37</xdr:row>
      <xdr:rowOff>89789</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3652500" y="6331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80916</xdr:rowOff>
    </xdr:from>
    <xdr:ext cx="469744"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3468428" y="6424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125222</xdr:rowOff>
    </xdr:from>
    <xdr:to>
      <xdr:col>67</xdr:col>
      <xdr:colOff>101600</xdr:colOff>
      <xdr:row>38</xdr:row>
      <xdr:rowOff>55372</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2763500" y="6468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46499</xdr:rowOff>
    </xdr:from>
    <xdr:ext cx="469744"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579428" y="6561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21970</xdr:rowOff>
    </xdr:from>
    <xdr:ext cx="53129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914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38299</xdr:rowOff>
    </xdr:from>
    <xdr:ext cx="53129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914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a:extLst>
            <a:ext uri="{FF2B5EF4-FFF2-40B4-BE49-F238E27FC236}">
              <a16:creationId xmlns:a16="http://schemas.microsoft.com/office/drawing/2014/main" id="{00000000-0008-0000-0700-00003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80329</xdr:rowOff>
    </xdr:from>
    <xdr:to>
      <xdr:col>85</xdr:col>
      <xdr:colOff>126364</xdr:colOff>
      <xdr:row>59</xdr:row>
      <xdr:rowOff>14787</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6317595" y="8652829"/>
          <a:ext cx="1269" cy="1477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18614</xdr:rowOff>
    </xdr:from>
    <xdr:ext cx="534377" cy="259045"/>
    <xdr:sp macro="" textlink="">
      <xdr:nvSpPr>
        <xdr:cNvPr id="577" name="教育費最小値テキスト">
          <a:extLst>
            <a:ext uri="{FF2B5EF4-FFF2-40B4-BE49-F238E27FC236}">
              <a16:creationId xmlns:a16="http://schemas.microsoft.com/office/drawing/2014/main" id="{00000000-0008-0000-0700-000041020000}"/>
            </a:ext>
          </a:extLst>
        </xdr:cNvPr>
        <xdr:cNvSpPr txBox="1"/>
      </xdr:nvSpPr>
      <xdr:spPr>
        <a:xfrm>
          <a:off x="16370300" y="10134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14787</xdr:rowOff>
    </xdr:from>
    <xdr:to>
      <xdr:col>86</xdr:col>
      <xdr:colOff>25400</xdr:colOff>
      <xdr:row>59</xdr:row>
      <xdr:rowOff>14787</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10130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27006</xdr:rowOff>
    </xdr:from>
    <xdr:ext cx="534377" cy="259045"/>
    <xdr:sp macro="" textlink="">
      <xdr:nvSpPr>
        <xdr:cNvPr id="579" name="教育費最大値テキスト">
          <a:extLst>
            <a:ext uri="{FF2B5EF4-FFF2-40B4-BE49-F238E27FC236}">
              <a16:creationId xmlns:a16="http://schemas.microsoft.com/office/drawing/2014/main" id="{00000000-0008-0000-0700-000043020000}"/>
            </a:ext>
          </a:extLst>
        </xdr:cNvPr>
        <xdr:cNvSpPr txBox="1"/>
      </xdr:nvSpPr>
      <xdr:spPr>
        <a:xfrm>
          <a:off x="16370300" y="8428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77,818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80329</xdr:rowOff>
    </xdr:from>
    <xdr:to>
      <xdr:col>86</xdr:col>
      <xdr:colOff>25400</xdr:colOff>
      <xdr:row>50</xdr:row>
      <xdr:rowOff>80329</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6230600" y="8652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32095</xdr:rowOff>
    </xdr:from>
    <xdr:to>
      <xdr:col>85</xdr:col>
      <xdr:colOff>127000</xdr:colOff>
      <xdr:row>55</xdr:row>
      <xdr:rowOff>161679</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5481300" y="9461845"/>
          <a:ext cx="838200" cy="129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3025</xdr:rowOff>
    </xdr:from>
    <xdr:ext cx="534377" cy="259045"/>
    <xdr:sp macro="" textlink="">
      <xdr:nvSpPr>
        <xdr:cNvPr id="582" name="教育費平均値テキスト">
          <a:extLst>
            <a:ext uri="{FF2B5EF4-FFF2-40B4-BE49-F238E27FC236}">
              <a16:creationId xmlns:a16="http://schemas.microsoft.com/office/drawing/2014/main" id="{00000000-0008-0000-0700-000046020000}"/>
            </a:ext>
          </a:extLst>
        </xdr:cNvPr>
        <xdr:cNvSpPr txBox="1"/>
      </xdr:nvSpPr>
      <xdr:spPr>
        <a:xfrm>
          <a:off x="16370300" y="96042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24598</xdr:rowOff>
    </xdr:from>
    <xdr:to>
      <xdr:col>85</xdr:col>
      <xdr:colOff>177800</xdr:colOff>
      <xdr:row>56</xdr:row>
      <xdr:rowOff>126198</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6268700" y="9625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32095</xdr:rowOff>
    </xdr:from>
    <xdr:to>
      <xdr:col>81</xdr:col>
      <xdr:colOff>50800</xdr:colOff>
      <xdr:row>56</xdr:row>
      <xdr:rowOff>30364</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flipV="1">
          <a:off x="14592300" y="9461845"/>
          <a:ext cx="889000" cy="169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133151</xdr:rowOff>
    </xdr:from>
    <xdr:to>
      <xdr:col>81</xdr:col>
      <xdr:colOff>101600</xdr:colOff>
      <xdr:row>56</xdr:row>
      <xdr:rowOff>63301</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5430500" y="9562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54428</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5214111" y="9655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68050</xdr:rowOff>
    </xdr:from>
    <xdr:to>
      <xdr:col>76</xdr:col>
      <xdr:colOff>114300</xdr:colOff>
      <xdr:row>56</xdr:row>
      <xdr:rowOff>30364</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a:off x="13703300" y="9497800"/>
          <a:ext cx="889000" cy="133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84752</xdr:rowOff>
    </xdr:from>
    <xdr:to>
      <xdr:col>76</xdr:col>
      <xdr:colOff>165100</xdr:colOff>
      <xdr:row>57</xdr:row>
      <xdr:rowOff>14902</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4541500" y="9685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6029</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325111" y="9778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68050</xdr:rowOff>
    </xdr:from>
    <xdr:to>
      <xdr:col>71</xdr:col>
      <xdr:colOff>177800</xdr:colOff>
      <xdr:row>56</xdr:row>
      <xdr:rowOff>140516</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flipV="1">
          <a:off x="12814300" y="9497800"/>
          <a:ext cx="889000" cy="243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64929</xdr:rowOff>
    </xdr:from>
    <xdr:to>
      <xdr:col>72</xdr:col>
      <xdr:colOff>38100</xdr:colOff>
      <xdr:row>57</xdr:row>
      <xdr:rowOff>166529</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3652500" y="9837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157656</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436111" y="9930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17218</xdr:rowOff>
    </xdr:from>
    <xdr:to>
      <xdr:col>67</xdr:col>
      <xdr:colOff>101600</xdr:colOff>
      <xdr:row>57</xdr:row>
      <xdr:rowOff>118818</xdr:rowOff>
    </xdr:to>
    <xdr:sp macro="" textlink="">
      <xdr:nvSpPr>
        <xdr:cNvPr id="593" name="フローチャート: 判断 592">
          <a:extLst>
            <a:ext uri="{FF2B5EF4-FFF2-40B4-BE49-F238E27FC236}">
              <a16:creationId xmlns:a16="http://schemas.microsoft.com/office/drawing/2014/main" id="{00000000-0008-0000-0700-000051020000}"/>
            </a:ext>
          </a:extLst>
        </xdr:cNvPr>
        <xdr:cNvSpPr/>
      </xdr:nvSpPr>
      <xdr:spPr>
        <a:xfrm>
          <a:off x="12763500" y="9789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109945</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547111" y="9882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110879</xdr:rowOff>
    </xdr:from>
    <xdr:to>
      <xdr:col>85</xdr:col>
      <xdr:colOff>177800</xdr:colOff>
      <xdr:row>56</xdr:row>
      <xdr:rowOff>41029</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6268700" y="9540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133756</xdr:rowOff>
    </xdr:from>
    <xdr:ext cx="534377" cy="259045"/>
    <xdr:sp macro="" textlink="">
      <xdr:nvSpPr>
        <xdr:cNvPr id="601" name="教育費該当値テキスト">
          <a:extLst>
            <a:ext uri="{FF2B5EF4-FFF2-40B4-BE49-F238E27FC236}">
              <a16:creationId xmlns:a16="http://schemas.microsoft.com/office/drawing/2014/main" id="{00000000-0008-0000-0700-000059020000}"/>
            </a:ext>
          </a:extLst>
        </xdr:cNvPr>
        <xdr:cNvSpPr txBox="1"/>
      </xdr:nvSpPr>
      <xdr:spPr>
        <a:xfrm>
          <a:off x="16370300" y="9392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152745</xdr:rowOff>
    </xdr:from>
    <xdr:to>
      <xdr:col>81</xdr:col>
      <xdr:colOff>101600</xdr:colOff>
      <xdr:row>55</xdr:row>
      <xdr:rowOff>82895</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5430500" y="9411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99422</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5214111" y="9186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151014</xdr:rowOff>
    </xdr:from>
    <xdr:to>
      <xdr:col>76</xdr:col>
      <xdr:colOff>165100</xdr:colOff>
      <xdr:row>56</xdr:row>
      <xdr:rowOff>81164</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4541500" y="9580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97691</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4325111" y="9355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17250</xdr:rowOff>
    </xdr:from>
    <xdr:to>
      <xdr:col>72</xdr:col>
      <xdr:colOff>38100</xdr:colOff>
      <xdr:row>55</xdr:row>
      <xdr:rowOff>118850</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3652500" y="944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135377</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3436111" y="9222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89716</xdr:rowOff>
    </xdr:from>
    <xdr:to>
      <xdr:col>67</xdr:col>
      <xdr:colOff>101600</xdr:colOff>
      <xdr:row>57</xdr:row>
      <xdr:rowOff>19866</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2763500" y="9690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36393</xdr:rowOff>
    </xdr:from>
    <xdr:ext cx="534377"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547111" y="9466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a:extLst>
            <a:ext uri="{FF2B5EF4-FFF2-40B4-BE49-F238E27FC236}">
              <a16:creationId xmlns:a16="http://schemas.microsoft.com/office/drawing/2014/main" id="{00000000-0008-0000-0700-00007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45837</xdr:rowOff>
    </xdr:from>
    <xdr:to>
      <xdr:col>85</xdr:col>
      <xdr:colOff>126364</xdr:colOff>
      <xdr:row>78</xdr:row>
      <xdr:rowOff>139700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6317595" y="12390237"/>
          <a:ext cx="1269" cy="1122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32" name="災害復旧費最小値テキスト">
          <a:extLst>
            <a:ext uri="{FF2B5EF4-FFF2-40B4-BE49-F238E27FC236}">
              <a16:creationId xmlns:a16="http://schemas.microsoft.com/office/drawing/2014/main" id="{00000000-0008-0000-0700-000078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163964</xdr:rowOff>
    </xdr:from>
    <xdr:ext cx="534377" cy="259045"/>
    <xdr:sp macro="" textlink="">
      <xdr:nvSpPr>
        <xdr:cNvPr id="634" name="災害復旧費最大値テキスト">
          <a:extLst>
            <a:ext uri="{FF2B5EF4-FFF2-40B4-BE49-F238E27FC236}">
              <a16:creationId xmlns:a16="http://schemas.microsoft.com/office/drawing/2014/main" id="{00000000-0008-0000-0700-00007A020000}"/>
            </a:ext>
          </a:extLst>
        </xdr:cNvPr>
        <xdr:cNvSpPr txBox="1"/>
      </xdr:nvSpPr>
      <xdr:spPr>
        <a:xfrm>
          <a:off x="16370300" y="12165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24,553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72</xdr:row>
      <xdr:rowOff>45837</xdr:rowOff>
    </xdr:from>
    <xdr:to>
      <xdr:col>86</xdr:col>
      <xdr:colOff>25400</xdr:colOff>
      <xdr:row>72</xdr:row>
      <xdr:rowOff>45837</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2390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78</xdr:row>
      <xdr:rowOff>139700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50238</xdr:rowOff>
    </xdr:from>
    <xdr:ext cx="469744" cy="259045"/>
    <xdr:sp macro="" textlink="">
      <xdr:nvSpPr>
        <xdr:cNvPr id="637" name="災害復旧費平均値テキスト">
          <a:extLst>
            <a:ext uri="{FF2B5EF4-FFF2-40B4-BE49-F238E27FC236}">
              <a16:creationId xmlns:a16="http://schemas.microsoft.com/office/drawing/2014/main" id="{00000000-0008-0000-0700-00007D020000}"/>
            </a:ext>
          </a:extLst>
        </xdr:cNvPr>
        <xdr:cNvSpPr txBox="1"/>
      </xdr:nvSpPr>
      <xdr:spPr>
        <a:xfrm>
          <a:off x="16370300" y="132518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27361</xdr:rowOff>
    </xdr:from>
    <xdr:to>
      <xdr:col>85</xdr:col>
      <xdr:colOff>177800</xdr:colOff>
      <xdr:row>78</xdr:row>
      <xdr:rowOff>128961</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6268700" y="1340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139700</xdr:rowOff>
    </xdr:from>
    <xdr:to>
      <xdr:col>81</xdr:col>
      <xdr:colOff>50800</xdr:colOff>
      <xdr:row>78</xdr:row>
      <xdr:rowOff>139700</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123281</xdr:rowOff>
    </xdr:from>
    <xdr:to>
      <xdr:col>81</xdr:col>
      <xdr:colOff>101600</xdr:colOff>
      <xdr:row>78</xdr:row>
      <xdr:rowOff>53431</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5430500" y="13324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69958</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46428" y="13100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139700</xdr:rowOff>
    </xdr:from>
    <xdr:to>
      <xdr:col>76</xdr:col>
      <xdr:colOff>114300</xdr:colOff>
      <xdr:row>78</xdr:row>
      <xdr:rowOff>139700</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142438</xdr:rowOff>
    </xdr:from>
    <xdr:to>
      <xdr:col>76</xdr:col>
      <xdr:colOff>165100</xdr:colOff>
      <xdr:row>78</xdr:row>
      <xdr:rowOff>72588</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4541500" y="13344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89115</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357428" y="13119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132431</xdr:rowOff>
    </xdr:from>
    <xdr:to>
      <xdr:col>71</xdr:col>
      <xdr:colOff>177800</xdr:colOff>
      <xdr:row>78</xdr:row>
      <xdr:rowOff>139700</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a:off x="12814300" y="13505531"/>
          <a:ext cx="889000" cy="7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162327</xdr:rowOff>
    </xdr:from>
    <xdr:to>
      <xdr:col>72</xdr:col>
      <xdr:colOff>38100</xdr:colOff>
      <xdr:row>78</xdr:row>
      <xdr:rowOff>92477</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3652500" y="13363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109004</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468428" y="13139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25853</xdr:rowOff>
    </xdr:from>
    <xdr:to>
      <xdr:col>67</xdr:col>
      <xdr:colOff>101600</xdr:colOff>
      <xdr:row>78</xdr:row>
      <xdr:rowOff>127453</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2763500" y="13398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143980</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579428" y="13174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5788</xdr:rowOff>
    </xdr:from>
    <xdr:ext cx="249299" cy="259045"/>
    <xdr:sp macro="" textlink="">
      <xdr:nvSpPr>
        <xdr:cNvPr id="656" name="災害復旧費該当値テキスト">
          <a:extLst>
            <a:ext uri="{FF2B5EF4-FFF2-40B4-BE49-F238E27FC236}">
              <a16:creationId xmlns:a16="http://schemas.microsoft.com/office/drawing/2014/main" id="{00000000-0008-0000-0700-000090020000}"/>
            </a:ext>
          </a:extLst>
        </xdr:cNvPr>
        <xdr:cNvSpPr txBox="1"/>
      </xdr:nvSpPr>
      <xdr:spPr>
        <a:xfrm>
          <a:off x="16370300" y="1337888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81631</xdr:rowOff>
    </xdr:from>
    <xdr:to>
      <xdr:col>67</xdr:col>
      <xdr:colOff>101600</xdr:colOff>
      <xdr:row>79</xdr:row>
      <xdr:rowOff>11781</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2763500" y="13454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2908</xdr:rowOff>
    </xdr:from>
    <xdr:ext cx="378565"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625017" y="135474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139700</xdr:rowOff>
    </xdr:from>
    <xdr:to>
      <xdr:col>89</xdr:col>
      <xdr:colOff>177800</xdr:colOff>
      <xdr:row>99</xdr:row>
      <xdr:rowOff>139700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168927</xdr:rowOff>
    </xdr:from>
    <xdr:ext cx="53129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914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25400</xdr:rowOff>
    </xdr:from>
    <xdr:to>
      <xdr:col>89</xdr:col>
      <xdr:colOff>177800</xdr:colOff>
      <xdr:row>98</xdr:row>
      <xdr:rowOff>25400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54627</xdr:rowOff>
    </xdr:from>
    <xdr:ext cx="53129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914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82550</xdr:rowOff>
    </xdr:from>
    <xdr:to>
      <xdr:col>89</xdr:col>
      <xdr:colOff>177800</xdr:colOff>
      <xdr:row>96</xdr:row>
      <xdr:rowOff>82550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111777</xdr:rowOff>
    </xdr:from>
    <xdr:ext cx="53129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914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25400</xdr:rowOff>
    </xdr:from>
    <xdr:to>
      <xdr:col>89</xdr:col>
      <xdr:colOff>177800</xdr:colOff>
      <xdr:row>93</xdr:row>
      <xdr:rowOff>25400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54627</xdr:rowOff>
    </xdr:from>
    <xdr:ext cx="53129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914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90</xdr:row>
      <xdr:rowOff>111777</xdr:rowOff>
    </xdr:from>
    <xdr:ext cx="531299"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1914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89</xdr:row>
      <xdr:rowOff>139700</xdr:rowOff>
    </xdr:from>
    <xdr:to>
      <xdr:col>89</xdr:col>
      <xdr:colOff>177800</xdr:colOff>
      <xdr:row>89</xdr:row>
      <xdr:rowOff>139700</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2446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88</xdr:row>
      <xdr:rowOff>168927</xdr:rowOff>
    </xdr:from>
    <xdr:ext cx="531299"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1914701" y="15256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2" name="公債費グラフ枠">
          <a:extLst>
            <a:ext uri="{FF2B5EF4-FFF2-40B4-BE49-F238E27FC236}">
              <a16:creationId xmlns:a16="http://schemas.microsoft.com/office/drawing/2014/main" id="{00000000-0008-0000-0700-0000B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102696</xdr:rowOff>
    </xdr:from>
    <xdr:to>
      <xdr:col>85</xdr:col>
      <xdr:colOff>126364</xdr:colOff>
      <xdr:row>98</xdr:row>
      <xdr:rowOff>146214</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6317595" y="15533196"/>
          <a:ext cx="1269" cy="14151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150041</xdr:rowOff>
    </xdr:from>
    <xdr:ext cx="534377" cy="259045"/>
    <xdr:sp macro="" textlink="">
      <xdr:nvSpPr>
        <xdr:cNvPr id="694" name="公債費最小値テキスト">
          <a:extLst>
            <a:ext uri="{FF2B5EF4-FFF2-40B4-BE49-F238E27FC236}">
              <a16:creationId xmlns:a16="http://schemas.microsoft.com/office/drawing/2014/main" id="{00000000-0008-0000-0700-0000B6020000}"/>
            </a:ext>
          </a:extLst>
        </xdr:cNvPr>
        <xdr:cNvSpPr txBox="1"/>
      </xdr:nvSpPr>
      <xdr:spPr>
        <a:xfrm>
          <a:off x="16370300" y="16952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146214</xdr:rowOff>
    </xdr:from>
    <xdr:to>
      <xdr:col>86</xdr:col>
      <xdr:colOff>25400</xdr:colOff>
      <xdr:row>98</xdr:row>
      <xdr:rowOff>146214</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6230600" y="16948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49373</xdr:rowOff>
    </xdr:from>
    <xdr:ext cx="534377" cy="259045"/>
    <xdr:sp macro="" textlink="">
      <xdr:nvSpPr>
        <xdr:cNvPr id="696" name="公債費最大値テキスト">
          <a:extLst>
            <a:ext uri="{FF2B5EF4-FFF2-40B4-BE49-F238E27FC236}">
              <a16:creationId xmlns:a16="http://schemas.microsoft.com/office/drawing/2014/main" id="{00000000-0008-0000-0700-0000B8020000}"/>
            </a:ext>
          </a:extLst>
        </xdr:cNvPr>
        <xdr:cNvSpPr txBox="1"/>
      </xdr:nvSpPr>
      <xdr:spPr>
        <a:xfrm>
          <a:off x="16370300" y="15308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65,295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102696</xdr:rowOff>
    </xdr:from>
    <xdr:to>
      <xdr:col>86</xdr:col>
      <xdr:colOff>25400</xdr:colOff>
      <xdr:row>90</xdr:row>
      <xdr:rowOff>102696</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6230600" y="15533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114869</xdr:rowOff>
    </xdr:from>
    <xdr:to>
      <xdr:col>85</xdr:col>
      <xdr:colOff>127000</xdr:colOff>
      <xdr:row>95</xdr:row>
      <xdr:rowOff>60261</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flipV="1">
          <a:off x="15481300" y="16231169"/>
          <a:ext cx="838200" cy="116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140050</xdr:rowOff>
    </xdr:from>
    <xdr:ext cx="534377" cy="259045"/>
    <xdr:sp macro="" textlink="">
      <xdr:nvSpPr>
        <xdr:cNvPr id="699" name="公債費平均値テキスト">
          <a:extLst>
            <a:ext uri="{FF2B5EF4-FFF2-40B4-BE49-F238E27FC236}">
              <a16:creationId xmlns:a16="http://schemas.microsoft.com/office/drawing/2014/main" id="{00000000-0008-0000-0700-0000BB020000}"/>
            </a:ext>
          </a:extLst>
        </xdr:cNvPr>
        <xdr:cNvSpPr txBox="1"/>
      </xdr:nvSpPr>
      <xdr:spPr>
        <a:xfrm>
          <a:off x="16370300" y="162563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161623</xdr:rowOff>
    </xdr:from>
    <xdr:to>
      <xdr:col>85</xdr:col>
      <xdr:colOff>177800</xdr:colOff>
      <xdr:row>95</xdr:row>
      <xdr:rowOff>91773</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6268700" y="16277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40860</xdr:rowOff>
    </xdr:from>
    <xdr:to>
      <xdr:col>81</xdr:col>
      <xdr:colOff>50800</xdr:colOff>
      <xdr:row>95</xdr:row>
      <xdr:rowOff>60261</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a:off x="14592300" y="16328610"/>
          <a:ext cx="889000" cy="19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10833</xdr:rowOff>
    </xdr:from>
    <xdr:to>
      <xdr:col>81</xdr:col>
      <xdr:colOff>101600</xdr:colOff>
      <xdr:row>95</xdr:row>
      <xdr:rowOff>112433</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5430500" y="16298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103560</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5214111" y="16391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163474</xdr:rowOff>
    </xdr:from>
    <xdr:to>
      <xdr:col>76</xdr:col>
      <xdr:colOff>114300</xdr:colOff>
      <xdr:row>95</xdr:row>
      <xdr:rowOff>40860</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a:off x="13703300" y="16279774"/>
          <a:ext cx="889000" cy="48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162852</xdr:rowOff>
    </xdr:from>
    <xdr:to>
      <xdr:col>76</xdr:col>
      <xdr:colOff>165100</xdr:colOff>
      <xdr:row>95</xdr:row>
      <xdr:rowOff>93002</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4541500" y="16279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84129</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325111" y="16371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151158</xdr:rowOff>
    </xdr:from>
    <xdr:to>
      <xdr:col>71</xdr:col>
      <xdr:colOff>177800</xdr:colOff>
      <xdr:row>94</xdr:row>
      <xdr:rowOff>163474</xdr:rowOff>
    </xdr:to>
    <xdr:cxnSp macro="">
      <xdr:nvCxnSpPr>
        <xdr:cNvPr id="707" name="直線コネクタ 706">
          <a:extLst>
            <a:ext uri="{FF2B5EF4-FFF2-40B4-BE49-F238E27FC236}">
              <a16:creationId xmlns:a16="http://schemas.microsoft.com/office/drawing/2014/main" id="{00000000-0008-0000-0700-0000C3020000}"/>
            </a:ext>
          </a:extLst>
        </xdr:cNvPr>
        <xdr:cNvCxnSpPr/>
      </xdr:nvCxnSpPr>
      <xdr:spPr>
        <a:xfrm>
          <a:off x="12814300" y="16267458"/>
          <a:ext cx="889000" cy="12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145793</xdr:rowOff>
    </xdr:from>
    <xdr:to>
      <xdr:col>72</xdr:col>
      <xdr:colOff>38100</xdr:colOff>
      <xdr:row>95</xdr:row>
      <xdr:rowOff>75943</xdr:rowOff>
    </xdr:to>
    <xdr:sp macro="" textlink="">
      <xdr:nvSpPr>
        <xdr:cNvPr id="708" name="フローチャート: 判断 707">
          <a:extLst>
            <a:ext uri="{FF2B5EF4-FFF2-40B4-BE49-F238E27FC236}">
              <a16:creationId xmlns:a16="http://schemas.microsoft.com/office/drawing/2014/main" id="{00000000-0008-0000-0700-0000C4020000}"/>
            </a:ext>
          </a:extLst>
        </xdr:cNvPr>
        <xdr:cNvSpPr/>
      </xdr:nvSpPr>
      <xdr:spPr>
        <a:xfrm>
          <a:off x="13652500" y="1626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67070</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3436111" y="16354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144765</xdr:rowOff>
    </xdr:from>
    <xdr:to>
      <xdr:col>67</xdr:col>
      <xdr:colOff>101600</xdr:colOff>
      <xdr:row>95</xdr:row>
      <xdr:rowOff>74915</xdr:rowOff>
    </xdr:to>
    <xdr:sp macro="" textlink="">
      <xdr:nvSpPr>
        <xdr:cNvPr id="710" name="フローチャート: 判断 709">
          <a:extLst>
            <a:ext uri="{FF2B5EF4-FFF2-40B4-BE49-F238E27FC236}">
              <a16:creationId xmlns:a16="http://schemas.microsoft.com/office/drawing/2014/main" id="{00000000-0008-0000-0700-0000C6020000}"/>
            </a:ext>
          </a:extLst>
        </xdr:cNvPr>
        <xdr:cNvSpPr/>
      </xdr:nvSpPr>
      <xdr:spPr>
        <a:xfrm>
          <a:off x="12763500" y="16261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66042</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547111" y="16353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64069</xdr:rowOff>
    </xdr:from>
    <xdr:to>
      <xdr:col>85</xdr:col>
      <xdr:colOff>177800</xdr:colOff>
      <xdr:row>94</xdr:row>
      <xdr:rowOff>165669</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6268700" y="16180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86946</xdr:rowOff>
    </xdr:from>
    <xdr:ext cx="534377" cy="259045"/>
    <xdr:sp macro="" textlink="">
      <xdr:nvSpPr>
        <xdr:cNvPr id="718" name="公債費該当値テキスト">
          <a:extLst>
            <a:ext uri="{FF2B5EF4-FFF2-40B4-BE49-F238E27FC236}">
              <a16:creationId xmlns:a16="http://schemas.microsoft.com/office/drawing/2014/main" id="{00000000-0008-0000-0700-0000CE020000}"/>
            </a:ext>
          </a:extLst>
        </xdr:cNvPr>
        <xdr:cNvSpPr txBox="1"/>
      </xdr:nvSpPr>
      <xdr:spPr>
        <a:xfrm>
          <a:off x="16370300" y="16031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9461</xdr:rowOff>
    </xdr:from>
    <xdr:to>
      <xdr:col>81</xdr:col>
      <xdr:colOff>101600</xdr:colOff>
      <xdr:row>95</xdr:row>
      <xdr:rowOff>111061</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5430500" y="16297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127588</xdr:rowOff>
    </xdr:from>
    <xdr:ext cx="534377"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5214111" y="16072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161510</xdr:rowOff>
    </xdr:from>
    <xdr:to>
      <xdr:col>76</xdr:col>
      <xdr:colOff>165100</xdr:colOff>
      <xdr:row>95</xdr:row>
      <xdr:rowOff>91660</xdr:rowOff>
    </xdr:to>
    <xdr:sp macro="" textlink="">
      <xdr:nvSpPr>
        <xdr:cNvPr id="721" name="楕円 720">
          <a:extLst>
            <a:ext uri="{FF2B5EF4-FFF2-40B4-BE49-F238E27FC236}">
              <a16:creationId xmlns:a16="http://schemas.microsoft.com/office/drawing/2014/main" id="{00000000-0008-0000-0700-0000D1020000}"/>
            </a:ext>
          </a:extLst>
        </xdr:cNvPr>
        <xdr:cNvSpPr/>
      </xdr:nvSpPr>
      <xdr:spPr>
        <a:xfrm>
          <a:off x="14541500" y="16277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108187</xdr:rowOff>
    </xdr:from>
    <xdr:ext cx="534377"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4325111" y="16053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112674</xdr:rowOff>
    </xdr:from>
    <xdr:to>
      <xdr:col>72</xdr:col>
      <xdr:colOff>38100</xdr:colOff>
      <xdr:row>95</xdr:row>
      <xdr:rowOff>42824</xdr:rowOff>
    </xdr:to>
    <xdr:sp macro="" textlink="">
      <xdr:nvSpPr>
        <xdr:cNvPr id="723" name="楕円 722">
          <a:extLst>
            <a:ext uri="{FF2B5EF4-FFF2-40B4-BE49-F238E27FC236}">
              <a16:creationId xmlns:a16="http://schemas.microsoft.com/office/drawing/2014/main" id="{00000000-0008-0000-0700-0000D3020000}"/>
            </a:ext>
          </a:extLst>
        </xdr:cNvPr>
        <xdr:cNvSpPr/>
      </xdr:nvSpPr>
      <xdr:spPr>
        <a:xfrm>
          <a:off x="13652500" y="16228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59351</xdr:rowOff>
    </xdr:from>
    <xdr:ext cx="534377"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3436111" y="16004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100358</xdr:rowOff>
    </xdr:from>
    <xdr:to>
      <xdr:col>67</xdr:col>
      <xdr:colOff>101600</xdr:colOff>
      <xdr:row>95</xdr:row>
      <xdr:rowOff>30508</xdr:rowOff>
    </xdr:to>
    <xdr:sp macro="" textlink="">
      <xdr:nvSpPr>
        <xdr:cNvPr id="725" name="楕円 724">
          <a:extLst>
            <a:ext uri="{FF2B5EF4-FFF2-40B4-BE49-F238E27FC236}">
              <a16:creationId xmlns:a16="http://schemas.microsoft.com/office/drawing/2014/main" id="{00000000-0008-0000-0700-0000D5020000}"/>
            </a:ext>
          </a:extLst>
        </xdr:cNvPr>
        <xdr:cNvSpPr/>
      </xdr:nvSpPr>
      <xdr:spPr>
        <a:xfrm>
          <a:off x="12763500" y="16216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47035</xdr:rowOff>
    </xdr:from>
    <xdr:ext cx="534377"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2547111" y="15991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9" name="諸支出金グラフ枠">
          <a:extLst>
            <a:ext uri="{FF2B5EF4-FFF2-40B4-BE49-F238E27FC236}">
              <a16:creationId xmlns:a16="http://schemas.microsoft.com/office/drawing/2014/main" id="{00000000-0008-0000-0700-0000E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123698</xdr:rowOff>
    </xdr:from>
    <xdr:to>
      <xdr:col>116</xdr:col>
      <xdr:colOff>62864</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flipV="1">
          <a:off x="22159595" y="5267198"/>
          <a:ext cx="1269" cy="1463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51" name="諸支出金最小値テキスト">
          <a:extLst>
            <a:ext uri="{FF2B5EF4-FFF2-40B4-BE49-F238E27FC236}">
              <a16:creationId xmlns:a16="http://schemas.microsoft.com/office/drawing/2014/main" id="{00000000-0008-0000-0700-0000EF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70375</xdr:rowOff>
    </xdr:from>
    <xdr:ext cx="469744" cy="259045"/>
    <xdr:sp macro="" textlink="">
      <xdr:nvSpPr>
        <xdr:cNvPr id="753" name="諸支出金最大値テキスト">
          <a:extLst>
            <a:ext uri="{FF2B5EF4-FFF2-40B4-BE49-F238E27FC236}">
              <a16:creationId xmlns:a16="http://schemas.microsoft.com/office/drawing/2014/main" id="{00000000-0008-0000-0700-0000F1020000}"/>
            </a:ext>
          </a:extLst>
        </xdr:cNvPr>
        <xdr:cNvSpPr txBox="1"/>
      </xdr:nvSpPr>
      <xdr:spPr>
        <a:xfrm>
          <a:off x="22212300" y="5042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3,842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123698</xdr:rowOff>
    </xdr:from>
    <xdr:to>
      <xdr:col>116</xdr:col>
      <xdr:colOff>152400</xdr:colOff>
      <xdr:row>30</xdr:row>
      <xdr:rowOff>123698</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22072600" y="5267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77868</xdr:rowOff>
    </xdr:from>
    <xdr:ext cx="378565" cy="259045"/>
    <xdr:sp macro="" textlink="">
      <xdr:nvSpPr>
        <xdr:cNvPr id="756" name="諸支出金平均値テキスト">
          <a:extLst>
            <a:ext uri="{FF2B5EF4-FFF2-40B4-BE49-F238E27FC236}">
              <a16:creationId xmlns:a16="http://schemas.microsoft.com/office/drawing/2014/main" id="{00000000-0008-0000-0700-0000F4020000}"/>
            </a:ext>
          </a:extLst>
        </xdr:cNvPr>
        <xdr:cNvSpPr txBox="1"/>
      </xdr:nvSpPr>
      <xdr:spPr>
        <a:xfrm>
          <a:off x="22212300" y="642151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54991</xdr:rowOff>
    </xdr:from>
    <xdr:to>
      <xdr:col>116</xdr:col>
      <xdr:colOff>114300</xdr:colOff>
      <xdr:row>38</xdr:row>
      <xdr:rowOff>156591</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2110700" y="6570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57658</xdr:rowOff>
    </xdr:from>
    <xdr:to>
      <xdr:col>112</xdr:col>
      <xdr:colOff>38100</xdr:colOff>
      <xdr:row>38</xdr:row>
      <xdr:rowOff>159258</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21272500" y="6572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4335</xdr:rowOff>
    </xdr:from>
    <xdr:ext cx="378565"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134017" y="63479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1" name="直線コネクタ 760">
          <a:extLst>
            <a:ext uri="{FF2B5EF4-FFF2-40B4-BE49-F238E27FC236}">
              <a16:creationId xmlns:a16="http://schemas.microsoft.com/office/drawing/2014/main" id="{00000000-0008-0000-0700-0000F9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81661</xdr:rowOff>
    </xdr:from>
    <xdr:to>
      <xdr:col>107</xdr:col>
      <xdr:colOff>101600</xdr:colOff>
      <xdr:row>39</xdr:row>
      <xdr:rowOff>11811</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20383500" y="6596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28338</xdr:rowOff>
    </xdr:from>
    <xdr:ext cx="378565"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0245017" y="63719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19685</xdr:rowOff>
    </xdr:from>
    <xdr:to>
      <xdr:col>102</xdr:col>
      <xdr:colOff>114300</xdr:colOff>
      <xdr:row>39</xdr:row>
      <xdr:rowOff>44450</xdr:rowOff>
    </xdr:to>
    <xdr:cxnSp macro="">
      <xdr:nvCxnSpPr>
        <xdr:cNvPr id="764" name="直線コネクタ 763">
          <a:extLst>
            <a:ext uri="{FF2B5EF4-FFF2-40B4-BE49-F238E27FC236}">
              <a16:creationId xmlns:a16="http://schemas.microsoft.com/office/drawing/2014/main" id="{00000000-0008-0000-0700-0000FC020000}"/>
            </a:ext>
          </a:extLst>
        </xdr:cNvPr>
        <xdr:cNvCxnSpPr/>
      </xdr:nvCxnSpPr>
      <xdr:spPr>
        <a:xfrm>
          <a:off x="18656300" y="6706235"/>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53848</xdr:rowOff>
    </xdr:from>
    <xdr:to>
      <xdr:col>102</xdr:col>
      <xdr:colOff>165100</xdr:colOff>
      <xdr:row>38</xdr:row>
      <xdr:rowOff>155448</xdr:rowOff>
    </xdr:to>
    <xdr:sp macro="" textlink="">
      <xdr:nvSpPr>
        <xdr:cNvPr id="765" name="フローチャート: 判断 764">
          <a:extLst>
            <a:ext uri="{FF2B5EF4-FFF2-40B4-BE49-F238E27FC236}">
              <a16:creationId xmlns:a16="http://schemas.microsoft.com/office/drawing/2014/main" id="{00000000-0008-0000-0700-0000FD020000}"/>
            </a:ext>
          </a:extLst>
        </xdr:cNvPr>
        <xdr:cNvSpPr/>
      </xdr:nvSpPr>
      <xdr:spPr>
        <a:xfrm>
          <a:off x="19494500" y="6568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525</xdr:rowOff>
    </xdr:from>
    <xdr:ext cx="378565"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9356017" y="63441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168910</xdr:rowOff>
    </xdr:from>
    <xdr:to>
      <xdr:col>98</xdr:col>
      <xdr:colOff>38100</xdr:colOff>
      <xdr:row>38</xdr:row>
      <xdr:rowOff>99060</xdr:rowOff>
    </xdr:to>
    <xdr:sp macro="" textlink="">
      <xdr:nvSpPr>
        <xdr:cNvPr id="767" name="フローチャート: 判断 766">
          <a:extLst>
            <a:ext uri="{FF2B5EF4-FFF2-40B4-BE49-F238E27FC236}">
              <a16:creationId xmlns:a16="http://schemas.microsoft.com/office/drawing/2014/main" id="{00000000-0008-0000-0700-0000FF020000}"/>
            </a:ext>
          </a:extLst>
        </xdr:cNvPr>
        <xdr:cNvSpPr/>
      </xdr:nvSpPr>
      <xdr:spPr>
        <a:xfrm>
          <a:off x="18605500" y="651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115587</xdr:rowOff>
    </xdr:from>
    <xdr:ext cx="378565"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467017" y="62877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75" name="諸支出金該当値テキスト">
          <a:extLst>
            <a:ext uri="{FF2B5EF4-FFF2-40B4-BE49-F238E27FC236}">
              <a16:creationId xmlns:a16="http://schemas.microsoft.com/office/drawing/2014/main" id="{00000000-0008-0000-0700-00000703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8" name="楕円 777">
          <a:extLst>
            <a:ext uri="{FF2B5EF4-FFF2-40B4-BE49-F238E27FC236}">
              <a16:creationId xmlns:a16="http://schemas.microsoft.com/office/drawing/2014/main" id="{00000000-0008-0000-0700-00000A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0" name="楕円 779">
          <a:extLst>
            <a:ext uri="{FF2B5EF4-FFF2-40B4-BE49-F238E27FC236}">
              <a16:creationId xmlns:a16="http://schemas.microsoft.com/office/drawing/2014/main" id="{00000000-0008-0000-0700-00000C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140335</xdr:rowOff>
    </xdr:from>
    <xdr:to>
      <xdr:col>98</xdr:col>
      <xdr:colOff>38100</xdr:colOff>
      <xdr:row>39</xdr:row>
      <xdr:rowOff>70485</xdr:rowOff>
    </xdr:to>
    <xdr:sp macro="" textlink="">
      <xdr:nvSpPr>
        <xdr:cNvPr id="782" name="楕円 781">
          <a:extLst>
            <a:ext uri="{FF2B5EF4-FFF2-40B4-BE49-F238E27FC236}">
              <a16:creationId xmlns:a16="http://schemas.microsoft.com/office/drawing/2014/main" id="{00000000-0008-0000-0700-00000E030000}"/>
            </a:ext>
          </a:extLst>
        </xdr:cNvPr>
        <xdr:cNvSpPr/>
      </xdr:nvSpPr>
      <xdr:spPr>
        <a:xfrm>
          <a:off x="18605500" y="6655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61612</xdr:rowOff>
    </xdr:from>
    <xdr:ext cx="313932"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499333" y="674816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8" name="前年度繰上充用金グラフ枠">
          <a:extLst>
            <a:ext uri="{FF2B5EF4-FFF2-40B4-BE49-F238E27FC236}">
              <a16:creationId xmlns:a16="http://schemas.microsoft.com/office/drawing/2014/main" id="{00000000-0008-0000-0700-00001E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0" name="前年度繰上充用金最小値テキスト">
          <a:extLst>
            <a:ext uri="{FF2B5EF4-FFF2-40B4-BE49-F238E27FC236}">
              <a16:creationId xmlns:a16="http://schemas.microsoft.com/office/drawing/2014/main" id="{00000000-0008-0000-0700-000020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2" name="前年度繰上充用金最大値テキスト">
          <a:extLst>
            <a:ext uri="{FF2B5EF4-FFF2-40B4-BE49-F238E27FC236}">
              <a16:creationId xmlns:a16="http://schemas.microsoft.com/office/drawing/2014/main" id="{00000000-0008-0000-0700-000022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5" name="前年度繰上充用金平均値テキスト">
          <a:extLst>
            <a:ext uri="{FF2B5EF4-FFF2-40B4-BE49-F238E27FC236}">
              <a16:creationId xmlns:a16="http://schemas.microsoft.com/office/drawing/2014/main" id="{00000000-0008-0000-0700-000025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3" name="直線コネクタ 812">
          <a:extLst>
            <a:ext uri="{FF2B5EF4-FFF2-40B4-BE49-F238E27FC236}">
              <a16:creationId xmlns:a16="http://schemas.microsoft.com/office/drawing/2014/main" id="{00000000-0008-0000-0700-00002D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4" name="フローチャート: 判断 813">
          <a:extLst>
            <a:ext uri="{FF2B5EF4-FFF2-40B4-BE49-F238E27FC236}">
              <a16:creationId xmlns:a16="http://schemas.microsoft.com/office/drawing/2014/main" id="{00000000-0008-0000-0700-00002E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6" name="フローチャート: 判断 815">
          <a:extLst>
            <a:ext uri="{FF2B5EF4-FFF2-40B4-BE49-F238E27FC236}">
              <a16:creationId xmlns:a16="http://schemas.microsoft.com/office/drawing/2014/main" id="{00000000-0008-0000-0700-000030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4" name="前年度繰上充用金該当値テキスト">
          <a:extLst>
            <a:ext uri="{FF2B5EF4-FFF2-40B4-BE49-F238E27FC236}">
              <a16:creationId xmlns:a16="http://schemas.microsoft.com/office/drawing/2014/main" id="{00000000-0008-0000-0700-000038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9" name="楕円 828">
          <a:extLst>
            <a:ext uri="{FF2B5EF4-FFF2-40B4-BE49-F238E27FC236}">
              <a16:creationId xmlns:a16="http://schemas.microsoft.com/office/drawing/2014/main" id="{00000000-0008-0000-0700-00003D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1" name="楕円 830">
          <a:extLst>
            <a:ext uri="{FF2B5EF4-FFF2-40B4-BE49-F238E27FC236}">
              <a16:creationId xmlns:a16="http://schemas.microsoft.com/office/drawing/2014/main" id="{00000000-0008-0000-0700-00003F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3" name="正方形/長方形 832">
          <a:extLst>
            <a:ext uri="{FF2B5EF4-FFF2-40B4-BE49-F238E27FC236}">
              <a16:creationId xmlns:a16="http://schemas.microsoft.com/office/drawing/2014/main" id="{00000000-0008-0000-0700-000041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4" name="正方形/長方形 833">
          <a:extLst>
            <a:ext uri="{FF2B5EF4-FFF2-40B4-BE49-F238E27FC236}">
              <a16:creationId xmlns:a16="http://schemas.microsoft.com/office/drawing/2014/main" id="{00000000-0008-0000-0700-000042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5" name="テキスト ボックス 834">
          <a:extLst>
            <a:ext uri="{FF2B5EF4-FFF2-40B4-BE49-F238E27FC236}">
              <a16:creationId xmlns:a16="http://schemas.microsoft.com/office/drawing/2014/main" id="{00000000-0008-0000-0700-000043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民生費は住民一人当たりのコストが類似団体と比較して高い状況が続いている。障がい福祉サービス等給付費、生活保護費、認定こども園施設型給付費などの扶助費が高い水準であることがあげられ、前年度比は一人当たり</a:t>
          </a:r>
          <a:r>
            <a:rPr kumimoji="1" lang="en-US" altLang="ja-JP" sz="1100">
              <a:solidFill>
                <a:schemeClr val="dk1"/>
              </a:solidFill>
              <a:effectLst/>
              <a:latin typeface="+mn-lt"/>
              <a:ea typeface="+mn-ea"/>
              <a:cs typeface="+mn-cs"/>
            </a:rPr>
            <a:t>26,599</a:t>
          </a:r>
          <a:r>
            <a:rPr kumimoji="1" lang="ja-JP" altLang="ja-JP" sz="1100">
              <a:solidFill>
                <a:schemeClr val="dk1"/>
              </a:solidFill>
              <a:effectLst/>
              <a:latin typeface="+mn-lt"/>
              <a:ea typeface="+mn-ea"/>
              <a:cs typeface="+mn-cs"/>
            </a:rPr>
            <a:t>円の増となっている。また、総務費は、単年度事業である特別定額給付金事業の終了により、前年度比で一人当たり</a:t>
          </a:r>
          <a:r>
            <a:rPr kumimoji="1" lang="en-US" altLang="ja-JP" sz="1100">
              <a:solidFill>
                <a:schemeClr val="dk1"/>
              </a:solidFill>
              <a:effectLst/>
              <a:latin typeface="+mn-lt"/>
              <a:ea typeface="+mn-ea"/>
              <a:cs typeface="+mn-cs"/>
            </a:rPr>
            <a:t>98,410</a:t>
          </a:r>
          <a:r>
            <a:rPr kumimoji="1" lang="ja-JP" altLang="ja-JP" sz="1100">
              <a:solidFill>
                <a:schemeClr val="dk1"/>
              </a:solidFill>
              <a:effectLst/>
              <a:latin typeface="+mn-lt"/>
              <a:ea typeface="+mn-ea"/>
              <a:cs typeface="+mn-cs"/>
            </a:rPr>
            <a:t>円の減となったが、新文化芸術発信拠点施設の建設費が高額のため類似団体と比較して高い水準となっている。		</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沖縄県那覇市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標準財政規模に対し実質収支額は前年度比</a:t>
          </a:r>
          <a:r>
            <a:rPr kumimoji="1" lang="en-US" altLang="ja-JP" sz="1100">
              <a:solidFill>
                <a:schemeClr val="dk1"/>
              </a:solidFill>
              <a:effectLst/>
              <a:latin typeface="+mn-lt"/>
              <a:ea typeface="+mn-ea"/>
              <a:cs typeface="+mn-cs"/>
            </a:rPr>
            <a:t>2.56</a:t>
          </a:r>
          <a:r>
            <a:rPr kumimoji="1" lang="ja-JP" altLang="ja-JP" sz="1100">
              <a:solidFill>
                <a:schemeClr val="dk1"/>
              </a:solidFill>
              <a:effectLst/>
              <a:latin typeface="+mn-lt"/>
              <a:ea typeface="+mn-ea"/>
              <a:cs typeface="+mn-cs"/>
            </a:rPr>
            <a:t>ポイントの減となっている。地方税および地方交付税の増により標準財政規模は増となったが、引き続き扶助費が増となっており、新型コロナウイルス感染症対策のための臨時特別給付金および沖縄の食の魅力発信拠点建設費の明許繰越額が増となったことが主な要因である。市税等収入拡充のため未収金対策を引き続き実施し、収納率向上と市税収入の増に努めるとともに、適正な受益者負担などの安定的な歳入確保にも取り組む。</a:t>
          </a:r>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沖縄県那覇市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すべての会計で黒字となっているが、一般会計、水道事業、下水道事業が黒字の大部分を占めている。</a:t>
          </a:r>
          <a:endParaRPr lang="ja-JP" altLang="ja-JP" sz="1400">
            <a:effectLst/>
          </a:endParaRPr>
        </a:p>
        <a:p>
          <a:r>
            <a:rPr kumimoji="1" lang="ja-JP" altLang="ja-JP" sz="1100">
              <a:solidFill>
                <a:schemeClr val="dk1"/>
              </a:solidFill>
              <a:effectLst/>
              <a:latin typeface="+mn-lt"/>
              <a:ea typeface="+mn-ea"/>
              <a:cs typeface="+mn-cs"/>
            </a:rPr>
            <a:t>　国民健康保険事業特別会計については、赤字補填のための一般会計からの政策的繰出を約</a:t>
          </a:r>
          <a:r>
            <a:rPr kumimoji="1" lang="en-US" altLang="ja-JP" sz="1100">
              <a:solidFill>
                <a:schemeClr val="dk1"/>
              </a:solidFill>
              <a:effectLst/>
              <a:latin typeface="+mn-lt"/>
              <a:ea typeface="+mn-ea"/>
              <a:cs typeface="+mn-cs"/>
            </a:rPr>
            <a:t>16</a:t>
          </a:r>
          <a:r>
            <a:rPr kumimoji="1" lang="ja-JP" altLang="ja-JP" sz="1100">
              <a:solidFill>
                <a:schemeClr val="dk1"/>
              </a:solidFill>
              <a:effectLst/>
              <a:latin typeface="+mn-lt"/>
              <a:ea typeface="+mn-ea"/>
              <a:cs typeface="+mn-cs"/>
            </a:rPr>
            <a:t>億円支出している。今後も政策的繰出が見込まれることから、歳入歳出について積極的な取組みを図り、健全安定化を目指す。</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2" Type="http://schemas.microsoft.com/office/2019/04/relationships/externalLinkLongPath" Target="/&#20225;&#36001;)&#36001;&#25919;&#35506;/data%20-%20Zs-it-sv-01/data(&#26032;)/120&#12288;&#27770;&#31639;&#12395;&#38306;&#12377;&#12427;&#12371;&#12392;/070&#12288;&#36001;&#21209;&#26360;&#39006;&#12395;&#38306;&#12377;&#12427;&#12371;&#12392;/&#65288;H28&#65374;&#65289;&#32113;&#19968;&#22522;&#28310;&#12395;&#12424;&#12427;&#22320;&#26041;&#20844;&#20250;&#35336;/R5&#65288;R4&#27770;&#31639;&#65289;/01_&#30476;&#29031;&#20250;&#12539;&#36890;&#30693;/08_103&#12294;&#20999;(&#32207;&#21209;&#30465;&#28310;&#20633;&#23436;&#20102;&#12398;&#36899;&#32097;&#65289;&#12294;&#20999;9&#26376;16&#26085;&#12304;&#32207;&#21209;&#30465;&#36001;&#21209;&#35519;&#26619;&#35506;&#12305;&#20196;&#21644;&#65299;&#24180;&#24230;&#36001;&#25919;&#29366;&#27841;&#36039;&#26009;&#38598;&#12398;&#20316;&#25104;&#12395;&#12388;&#12356;&#12390;&#65288;2&#22238;&#30446;&#12539;&#22320;&#26041;&#20844;&#20250;&#35336;&#38306;&#20418;&#65289;&#9312;/02_&#30476;&#12363;&#12425;&#12398;&#26412;&#36899;&#32097;/&#12304;&#36001;&#25919;&#29366;&#27841;&#36039;&#26009;&#38598;&#12305;_472018_&#37027;&#35207;&#24066;_2021(2&#22238;&#30446;)_0928&#26356;&#26032;&#29256;.xlsx?FABB033D" TargetMode="External"/><Relationship Id="rId1" Type="http://schemas.openxmlformats.org/officeDocument/2006/relationships/externalLinkPath" Target="file:///\\FABB033D\&#12304;&#36001;&#25919;&#29366;&#27841;&#36039;&#26009;&#38598;&#12305;_472018_&#37027;&#35207;&#24066;_2021(2&#22238;&#30446;)_0928&#26356;&#26032;&#2925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H29</v>
          </cell>
          <cell r="BX50" t="str">
            <v>H30</v>
          </cell>
          <cell r="CF50" t="str">
            <v>R01</v>
          </cell>
          <cell r="CN50" t="str">
            <v>R02</v>
          </cell>
          <cell r="CV50" t="str">
            <v>R03</v>
          </cell>
        </row>
        <row r="51">
          <cell r="AN51" t="str">
            <v>当該団体値</v>
          </cell>
          <cell r="BP51">
            <v>77.5</v>
          </cell>
          <cell r="BX51">
            <v>74.2</v>
          </cell>
          <cell r="CF51">
            <v>64.900000000000006</v>
          </cell>
          <cell r="CN51">
            <v>65</v>
          </cell>
          <cell r="CV51">
            <v>52.4</v>
          </cell>
        </row>
        <row r="53">
          <cell r="BP53">
            <v>41.4</v>
          </cell>
          <cell r="BX53">
            <v>41.6</v>
          </cell>
          <cell r="CF53">
            <v>42.4</v>
          </cell>
          <cell r="CN53">
            <v>42.8</v>
          </cell>
          <cell r="CV53">
            <v>41.4</v>
          </cell>
        </row>
        <row r="55">
          <cell r="AN55" t="str">
            <v>類似団体内平均値</v>
          </cell>
          <cell r="BP55">
            <v>37.6</v>
          </cell>
          <cell r="BX55">
            <v>34</v>
          </cell>
          <cell r="CF55">
            <v>33.9</v>
          </cell>
          <cell r="CN55">
            <v>31.5</v>
          </cell>
          <cell r="CV55">
            <v>23.4</v>
          </cell>
        </row>
        <row r="57">
          <cell r="BP57">
            <v>60</v>
          </cell>
          <cell r="BX57">
            <v>61.1</v>
          </cell>
          <cell r="CF57">
            <v>61.9</v>
          </cell>
          <cell r="CN57">
            <v>62.7</v>
          </cell>
          <cell r="CV57">
            <v>63.9</v>
          </cell>
        </row>
        <row r="72">
          <cell r="BP72" t="str">
            <v>H29</v>
          </cell>
          <cell r="BX72" t="str">
            <v>H30</v>
          </cell>
          <cell r="CF72" t="str">
            <v>R01</v>
          </cell>
          <cell r="CN72" t="str">
            <v>R02</v>
          </cell>
          <cell r="CV72" t="str">
            <v>R03</v>
          </cell>
        </row>
        <row r="73">
          <cell r="AN73" t="str">
            <v>当該団体値</v>
          </cell>
          <cell r="BP73">
            <v>77.5</v>
          </cell>
          <cell r="BX73">
            <v>74.2</v>
          </cell>
          <cell r="CF73">
            <v>64.900000000000006</v>
          </cell>
          <cell r="CN73">
            <v>65</v>
          </cell>
          <cell r="CV73">
            <v>52.4</v>
          </cell>
        </row>
        <row r="75">
          <cell r="BP75">
            <v>12.2</v>
          </cell>
          <cell r="BX75">
            <v>11.5</v>
          </cell>
          <cell r="CF75">
            <v>10.4</v>
          </cell>
          <cell r="CN75">
            <v>9.5</v>
          </cell>
          <cell r="CV75">
            <v>8.5</v>
          </cell>
        </row>
        <row r="77">
          <cell r="AN77" t="str">
            <v>類似団体内平均値</v>
          </cell>
          <cell r="BP77">
            <v>37.6</v>
          </cell>
          <cell r="BX77">
            <v>34</v>
          </cell>
          <cell r="CF77">
            <v>33.9</v>
          </cell>
          <cell r="CN77">
            <v>31.5</v>
          </cell>
          <cell r="CV77">
            <v>23.4</v>
          </cell>
        </row>
        <row r="79">
          <cell r="BP79">
            <v>6.1</v>
          </cell>
          <cell r="BX79">
            <v>5.9</v>
          </cell>
          <cell r="CF79">
            <v>5.7</v>
          </cell>
          <cell r="CN79">
            <v>5.4</v>
          </cell>
          <cell r="CV79">
            <v>5.2</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382" t="s">
        <v>82</v>
      </c>
      <c r="C1" s="382"/>
      <c r="D1" s="382"/>
      <c r="E1" s="382"/>
      <c r="F1" s="382"/>
      <c r="G1" s="382"/>
      <c r="H1" s="382"/>
      <c r="I1" s="382"/>
      <c r="J1" s="382"/>
      <c r="K1" s="382"/>
      <c r="L1" s="382"/>
      <c r="M1" s="382"/>
      <c r="N1" s="382"/>
      <c r="O1" s="382"/>
      <c r="P1" s="382"/>
      <c r="Q1" s="382"/>
      <c r="R1" s="382"/>
      <c r="S1" s="382"/>
      <c r="T1" s="382"/>
      <c r="U1" s="382"/>
      <c r="V1" s="382"/>
      <c r="W1" s="382"/>
      <c r="X1" s="382"/>
      <c r="Y1" s="382"/>
      <c r="Z1" s="382"/>
      <c r="AA1" s="382"/>
      <c r="AB1" s="382"/>
      <c r="AC1" s="382"/>
      <c r="AD1" s="382"/>
      <c r="AE1" s="382"/>
      <c r="AF1" s="382"/>
      <c r="AG1" s="382"/>
      <c r="AH1" s="382"/>
      <c r="AI1" s="382"/>
      <c r="AJ1" s="382"/>
      <c r="AK1" s="382"/>
      <c r="AL1" s="382"/>
      <c r="AM1" s="382"/>
      <c r="AN1" s="382"/>
      <c r="AO1" s="382"/>
      <c r="AP1" s="382"/>
      <c r="AQ1" s="382"/>
      <c r="AR1" s="382"/>
      <c r="AS1" s="382"/>
      <c r="AT1" s="382"/>
      <c r="AU1" s="382"/>
      <c r="AV1" s="382"/>
      <c r="AW1" s="382"/>
      <c r="AX1" s="382"/>
      <c r="AY1" s="382"/>
      <c r="AZ1" s="382"/>
      <c r="BA1" s="382"/>
      <c r="BB1" s="382"/>
      <c r="BC1" s="382"/>
      <c r="BD1" s="382"/>
      <c r="BE1" s="382"/>
      <c r="BF1" s="382"/>
      <c r="BG1" s="382"/>
      <c r="BH1" s="382"/>
      <c r="BI1" s="382"/>
      <c r="BJ1" s="382"/>
      <c r="BK1" s="382"/>
      <c r="BL1" s="382"/>
      <c r="BM1" s="382"/>
      <c r="BN1" s="382"/>
      <c r="BO1" s="382"/>
      <c r="BP1" s="382"/>
      <c r="BQ1" s="382"/>
      <c r="BR1" s="382"/>
      <c r="BS1" s="382"/>
      <c r="BT1" s="382"/>
      <c r="BU1" s="382"/>
      <c r="BV1" s="382"/>
      <c r="BW1" s="382"/>
      <c r="BX1" s="382"/>
      <c r="BY1" s="382"/>
      <c r="BZ1" s="382"/>
      <c r="CA1" s="382"/>
      <c r="CB1" s="382"/>
      <c r="CC1" s="382"/>
      <c r="CD1" s="382"/>
      <c r="CE1" s="382"/>
      <c r="CF1" s="382"/>
      <c r="CG1" s="382"/>
      <c r="CH1" s="382"/>
      <c r="CI1" s="382"/>
      <c r="CJ1" s="382"/>
      <c r="CK1" s="382"/>
      <c r="CL1" s="382"/>
      <c r="CM1" s="382"/>
      <c r="CN1" s="382"/>
      <c r="CO1" s="382"/>
      <c r="CP1" s="382"/>
      <c r="CQ1" s="382"/>
      <c r="CR1" s="382"/>
      <c r="CS1" s="382"/>
      <c r="CT1" s="382"/>
      <c r="CU1" s="382"/>
      <c r="CV1" s="382"/>
      <c r="CW1" s="382"/>
      <c r="CX1" s="382"/>
      <c r="CY1" s="382"/>
      <c r="CZ1" s="382"/>
      <c r="DA1" s="382"/>
      <c r="DB1" s="382"/>
      <c r="DC1" s="382"/>
      <c r="DD1" s="382"/>
      <c r="DE1" s="382"/>
      <c r="DF1" s="382"/>
      <c r="DG1" s="382"/>
      <c r="DH1" s="382"/>
      <c r="DI1" s="382"/>
      <c r="DJ1" s="178"/>
      <c r="DK1" s="178"/>
      <c r="DL1" s="178"/>
      <c r="DM1" s="178"/>
      <c r="DN1" s="178"/>
      <c r="DO1" s="178"/>
    </row>
    <row r="2" spans="1:119" ht="24.75" thickBot="1" x14ac:dyDescent="0.2">
      <c r="B2" s="179" t="s">
        <v>83</v>
      </c>
      <c r="C2" s="179"/>
      <c r="D2" s="180"/>
    </row>
    <row r="3" spans="1:119" ht="18.75" customHeight="1" thickBot="1" x14ac:dyDescent="0.2">
      <c r="A3" s="178"/>
      <c r="B3" s="383" t="s">
        <v>84</v>
      </c>
      <c r="C3" s="384"/>
      <c r="D3" s="384"/>
      <c r="E3" s="385"/>
      <c r="F3" s="385"/>
      <c r="G3" s="385"/>
      <c r="H3" s="385"/>
      <c r="I3" s="385"/>
      <c r="J3" s="385"/>
      <c r="K3" s="385"/>
      <c r="L3" s="385" t="s">
        <v>85</v>
      </c>
      <c r="M3" s="385"/>
      <c r="N3" s="385"/>
      <c r="O3" s="385"/>
      <c r="P3" s="385"/>
      <c r="Q3" s="385"/>
      <c r="R3" s="392"/>
      <c r="S3" s="392"/>
      <c r="T3" s="392"/>
      <c r="U3" s="392"/>
      <c r="V3" s="393"/>
      <c r="W3" s="367" t="s">
        <v>86</v>
      </c>
      <c r="X3" s="368"/>
      <c r="Y3" s="368"/>
      <c r="Z3" s="368"/>
      <c r="AA3" s="368"/>
      <c r="AB3" s="384"/>
      <c r="AC3" s="392" t="s">
        <v>87</v>
      </c>
      <c r="AD3" s="368"/>
      <c r="AE3" s="368"/>
      <c r="AF3" s="368"/>
      <c r="AG3" s="368"/>
      <c r="AH3" s="368"/>
      <c r="AI3" s="368"/>
      <c r="AJ3" s="368"/>
      <c r="AK3" s="368"/>
      <c r="AL3" s="369"/>
      <c r="AM3" s="367" t="s">
        <v>88</v>
      </c>
      <c r="AN3" s="368"/>
      <c r="AO3" s="368"/>
      <c r="AP3" s="368"/>
      <c r="AQ3" s="368"/>
      <c r="AR3" s="368"/>
      <c r="AS3" s="368"/>
      <c r="AT3" s="368"/>
      <c r="AU3" s="368"/>
      <c r="AV3" s="368"/>
      <c r="AW3" s="368"/>
      <c r="AX3" s="369"/>
      <c r="AY3" s="404" t="s">
        <v>1</v>
      </c>
      <c r="AZ3" s="405"/>
      <c r="BA3" s="405"/>
      <c r="BB3" s="405"/>
      <c r="BC3" s="405"/>
      <c r="BD3" s="405"/>
      <c r="BE3" s="405"/>
      <c r="BF3" s="405"/>
      <c r="BG3" s="405"/>
      <c r="BH3" s="405"/>
      <c r="BI3" s="405"/>
      <c r="BJ3" s="405"/>
      <c r="BK3" s="405"/>
      <c r="BL3" s="405"/>
      <c r="BM3" s="406"/>
      <c r="BN3" s="367" t="s">
        <v>89</v>
      </c>
      <c r="BO3" s="368"/>
      <c r="BP3" s="368"/>
      <c r="BQ3" s="368"/>
      <c r="BR3" s="368"/>
      <c r="BS3" s="368"/>
      <c r="BT3" s="368"/>
      <c r="BU3" s="369"/>
      <c r="BV3" s="367" t="s">
        <v>90</v>
      </c>
      <c r="BW3" s="368"/>
      <c r="BX3" s="368"/>
      <c r="BY3" s="368"/>
      <c r="BZ3" s="368"/>
      <c r="CA3" s="368"/>
      <c r="CB3" s="368"/>
      <c r="CC3" s="369"/>
      <c r="CD3" s="404" t="s">
        <v>1</v>
      </c>
      <c r="CE3" s="405"/>
      <c r="CF3" s="405"/>
      <c r="CG3" s="405"/>
      <c r="CH3" s="405"/>
      <c r="CI3" s="405"/>
      <c r="CJ3" s="405"/>
      <c r="CK3" s="405"/>
      <c r="CL3" s="405"/>
      <c r="CM3" s="405"/>
      <c r="CN3" s="405"/>
      <c r="CO3" s="405"/>
      <c r="CP3" s="405"/>
      <c r="CQ3" s="405"/>
      <c r="CR3" s="405"/>
      <c r="CS3" s="406"/>
      <c r="CT3" s="367" t="s">
        <v>91</v>
      </c>
      <c r="CU3" s="368"/>
      <c r="CV3" s="368"/>
      <c r="CW3" s="368"/>
      <c r="CX3" s="368"/>
      <c r="CY3" s="368"/>
      <c r="CZ3" s="368"/>
      <c r="DA3" s="369"/>
      <c r="DB3" s="367" t="s">
        <v>92</v>
      </c>
      <c r="DC3" s="368"/>
      <c r="DD3" s="368"/>
      <c r="DE3" s="368"/>
      <c r="DF3" s="368"/>
      <c r="DG3" s="368"/>
      <c r="DH3" s="368"/>
      <c r="DI3" s="369"/>
    </row>
    <row r="4" spans="1:119" ht="18.75" customHeight="1" x14ac:dyDescent="0.15">
      <c r="A4" s="178"/>
      <c r="B4" s="386"/>
      <c r="C4" s="387"/>
      <c r="D4" s="387"/>
      <c r="E4" s="388"/>
      <c r="F4" s="388"/>
      <c r="G4" s="388"/>
      <c r="H4" s="388"/>
      <c r="I4" s="388"/>
      <c r="J4" s="388"/>
      <c r="K4" s="388"/>
      <c r="L4" s="388"/>
      <c r="M4" s="388"/>
      <c r="N4" s="388"/>
      <c r="O4" s="388"/>
      <c r="P4" s="388"/>
      <c r="Q4" s="388"/>
      <c r="R4" s="394"/>
      <c r="S4" s="394"/>
      <c r="T4" s="394"/>
      <c r="U4" s="394"/>
      <c r="V4" s="395"/>
      <c r="W4" s="398"/>
      <c r="X4" s="399"/>
      <c r="Y4" s="399"/>
      <c r="Z4" s="399"/>
      <c r="AA4" s="399"/>
      <c r="AB4" s="387"/>
      <c r="AC4" s="394"/>
      <c r="AD4" s="399"/>
      <c r="AE4" s="399"/>
      <c r="AF4" s="399"/>
      <c r="AG4" s="399"/>
      <c r="AH4" s="399"/>
      <c r="AI4" s="399"/>
      <c r="AJ4" s="399"/>
      <c r="AK4" s="399"/>
      <c r="AL4" s="402"/>
      <c r="AM4" s="400"/>
      <c r="AN4" s="401"/>
      <c r="AO4" s="401"/>
      <c r="AP4" s="401"/>
      <c r="AQ4" s="401"/>
      <c r="AR4" s="401"/>
      <c r="AS4" s="401"/>
      <c r="AT4" s="401"/>
      <c r="AU4" s="401"/>
      <c r="AV4" s="401"/>
      <c r="AW4" s="401"/>
      <c r="AX4" s="403"/>
      <c r="AY4" s="370" t="s">
        <v>93</v>
      </c>
      <c r="AZ4" s="371"/>
      <c r="BA4" s="371"/>
      <c r="BB4" s="371"/>
      <c r="BC4" s="371"/>
      <c r="BD4" s="371"/>
      <c r="BE4" s="371"/>
      <c r="BF4" s="371"/>
      <c r="BG4" s="371"/>
      <c r="BH4" s="371"/>
      <c r="BI4" s="371"/>
      <c r="BJ4" s="371"/>
      <c r="BK4" s="371"/>
      <c r="BL4" s="371"/>
      <c r="BM4" s="372"/>
      <c r="BN4" s="373">
        <v>182556310</v>
      </c>
      <c r="BO4" s="374"/>
      <c r="BP4" s="374"/>
      <c r="BQ4" s="374"/>
      <c r="BR4" s="374"/>
      <c r="BS4" s="374"/>
      <c r="BT4" s="374"/>
      <c r="BU4" s="375"/>
      <c r="BV4" s="373">
        <v>200498453</v>
      </c>
      <c r="BW4" s="374"/>
      <c r="BX4" s="374"/>
      <c r="BY4" s="374"/>
      <c r="BZ4" s="374"/>
      <c r="CA4" s="374"/>
      <c r="CB4" s="374"/>
      <c r="CC4" s="375"/>
      <c r="CD4" s="376" t="s">
        <v>94</v>
      </c>
      <c r="CE4" s="377"/>
      <c r="CF4" s="377"/>
      <c r="CG4" s="377"/>
      <c r="CH4" s="377"/>
      <c r="CI4" s="377"/>
      <c r="CJ4" s="377"/>
      <c r="CK4" s="377"/>
      <c r="CL4" s="377"/>
      <c r="CM4" s="377"/>
      <c r="CN4" s="377"/>
      <c r="CO4" s="377"/>
      <c r="CP4" s="377"/>
      <c r="CQ4" s="377"/>
      <c r="CR4" s="377"/>
      <c r="CS4" s="378"/>
      <c r="CT4" s="379">
        <v>8.6999999999999993</v>
      </c>
      <c r="CU4" s="380"/>
      <c r="CV4" s="380"/>
      <c r="CW4" s="380"/>
      <c r="CX4" s="380"/>
      <c r="CY4" s="380"/>
      <c r="CZ4" s="380"/>
      <c r="DA4" s="381"/>
      <c r="DB4" s="379">
        <v>11.3</v>
      </c>
      <c r="DC4" s="380"/>
      <c r="DD4" s="380"/>
      <c r="DE4" s="380"/>
      <c r="DF4" s="380"/>
      <c r="DG4" s="380"/>
      <c r="DH4" s="380"/>
      <c r="DI4" s="381"/>
    </row>
    <row r="5" spans="1:119" ht="18.75" customHeight="1" x14ac:dyDescent="0.15">
      <c r="A5" s="178"/>
      <c r="B5" s="389"/>
      <c r="C5" s="390"/>
      <c r="D5" s="390"/>
      <c r="E5" s="391"/>
      <c r="F5" s="391"/>
      <c r="G5" s="391"/>
      <c r="H5" s="391"/>
      <c r="I5" s="391"/>
      <c r="J5" s="391"/>
      <c r="K5" s="391"/>
      <c r="L5" s="391"/>
      <c r="M5" s="391"/>
      <c r="N5" s="391"/>
      <c r="O5" s="391"/>
      <c r="P5" s="391"/>
      <c r="Q5" s="391"/>
      <c r="R5" s="396"/>
      <c r="S5" s="396"/>
      <c r="T5" s="396"/>
      <c r="U5" s="396"/>
      <c r="V5" s="397"/>
      <c r="W5" s="400"/>
      <c r="X5" s="401"/>
      <c r="Y5" s="401"/>
      <c r="Z5" s="401"/>
      <c r="AA5" s="401"/>
      <c r="AB5" s="390"/>
      <c r="AC5" s="396"/>
      <c r="AD5" s="401"/>
      <c r="AE5" s="401"/>
      <c r="AF5" s="401"/>
      <c r="AG5" s="401"/>
      <c r="AH5" s="401"/>
      <c r="AI5" s="401"/>
      <c r="AJ5" s="401"/>
      <c r="AK5" s="401"/>
      <c r="AL5" s="403"/>
      <c r="AM5" s="439" t="s">
        <v>95</v>
      </c>
      <c r="AN5" s="440"/>
      <c r="AO5" s="440"/>
      <c r="AP5" s="440"/>
      <c r="AQ5" s="440"/>
      <c r="AR5" s="440"/>
      <c r="AS5" s="440"/>
      <c r="AT5" s="441"/>
      <c r="AU5" s="442" t="s">
        <v>96</v>
      </c>
      <c r="AV5" s="443"/>
      <c r="AW5" s="443"/>
      <c r="AX5" s="443"/>
      <c r="AY5" s="444" t="s">
        <v>97</v>
      </c>
      <c r="AZ5" s="445"/>
      <c r="BA5" s="445"/>
      <c r="BB5" s="445"/>
      <c r="BC5" s="445"/>
      <c r="BD5" s="445"/>
      <c r="BE5" s="445"/>
      <c r="BF5" s="445"/>
      <c r="BG5" s="445"/>
      <c r="BH5" s="445"/>
      <c r="BI5" s="445"/>
      <c r="BJ5" s="445"/>
      <c r="BK5" s="445"/>
      <c r="BL5" s="445"/>
      <c r="BM5" s="446"/>
      <c r="BN5" s="410">
        <v>171159091</v>
      </c>
      <c r="BO5" s="411"/>
      <c r="BP5" s="411"/>
      <c r="BQ5" s="411"/>
      <c r="BR5" s="411"/>
      <c r="BS5" s="411"/>
      <c r="BT5" s="411"/>
      <c r="BU5" s="412"/>
      <c r="BV5" s="410">
        <v>191556760</v>
      </c>
      <c r="BW5" s="411"/>
      <c r="BX5" s="411"/>
      <c r="BY5" s="411"/>
      <c r="BZ5" s="411"/>
      <c r="CA5" s="411"/>
      <c r="CB5" s="411"/>
      <c r="CC5" s="412"/>
      <c r="CD5" s="413" t="s">
        <v>98</v>
      </c>
      <c r="CE5" s="414"/>
      <c r="CF5" s="414"/>
      <c r="CG5" s="414"/>
      <c r="CH5" s="414"/>
      <c r="CI5" s="414"/>
      <c r="CJ5" s="414"/>
      <c r="CK5" s="414"/>
      <c r="CL5" s="414"/>
      <c r="CM5" s="414"/>
      <c r="CN5" s="414"/>
      <c r="CO5" s="414"/>
      <c r="CP5" s="414"/>
      <c r="CQ5" s="414"/>
      <c r="CR5" s="414"/>
      <c r="CS5" s="415"/>
      <c r="CT5" s="407">
        <v>84.6</v>
      </c>
      <c r="CU5" s="408"/>
      <c r="CV5" s="408"/>
      <c r="CW5" s="408"/>
      <c r="CX5" s="408"/>
      <c r="CY5" s="408"/>
      <c r="CZ5" s="408"/>
      <c r="DA5" s="409"/>
      <c r="DB5" s="407">
        <v>90.3</v>
      </c>
      <c r="DC5" s="408"/>
      <c r="DD5" s="408"/>
      <c r="DE5" s="408"/>
      <c r="DF5" s="408"/>
      <c r="DG5" s="408"/>
      <c r="DH5" s="408"/>
      <c r="DI5" s="409"/>
    </row>
    <row r="6" spans="1:119" ht="18.75" customHeight="1" x14ac:dyDescent="0.15">
      <c r="A6" s="178"/>
      <c r="B6" s="416" t="s">
        <v>99</v>
      </c>
      <c r="C6" s="417"/>
      <c r="D6" s="417"/>
      <c r="E6" s="418"/>
      <c r="F6" s="418"/>
      <c r="G6" s="418"/>
      <c r="H6" s="418"/>
      <c r="I6" s="418"/>
      <c r="J6" s="418"/>
      <c r="K6" s="418"/>
      <c r="L6" s="418" t="s">
        <v>100</v>
      </c>
      <c r="M6" s="418"/>
      <c r="N6" s="418"/>
      <c r="O6" s="418"/>
      <c r="P6" s="418"/>
      <c r="Q6" s="418"/>
      <c r="R6" s="422"/>
      <c r="S6" s="422"/>
      <c r="T6" s="422"/>
      <c r="U6" s="422"/>
      <c r="V6" s="423"/>
      <c r="W6" s="426" t="s">
        <v>101</v>
      </c>
      <c r="X6" s="427"/>
      <c r="Y6" s="427"/>
      <c r="Z6" s="427"/>
      <c r="AA6" s="427"/>
      <c r="AB6" s="417"/>
      <c r="AC6" s="430" t="s">
        <v>102</v>
      </c>
      <c r="AD6" s="431"/>
      <c r="AE6" s="431"/>
      <c r="AF6" s="431"/>
      <c r="AG6" s="431"/>
      <c r="AH6" s="431"/>
      <c r="AI6" s="431"/>
      <c r="AJ6" s="431"/>
      <c r="AK6" s="431"/>
      <c r="AL6" s="432"/>
      <c r="AM6" s="439" t="s">
        <v>103</v>
      </c>
      <c r="AN6" s="440"/>
      <c r="AO6" s="440"/>
      <c r="AP6" s="440"/>
      <c r="AQ6" s="440"/>
      <c r="AR6" s="440"/>
      <c r="AS6" s="440"/>
      <c r="AT6" s="441"/>
      <c r="AU6" s="442" t="s">
        <v>104</v>
      </c>
      <c r="AV6" s="443"/>
      <c r="AW6" s="443"/>
      <c r="AX6" s="443"/>
      <c r="AY6" s="444" t="s">
        <v>105</v>
      </c>
      <c r="AZ6" s="445"/>
      <c r="BA6" s="445"/>
      <c r="BB6" s="445"/>
      <c r="BC6" s="445"/>
      <c r="BD6" s="445"/>
      <c r="BE6" s="445"/>
      <c r="BF6" s="445"/>
      <c r="BG6" s="445"/>
      <c r="BH6" s="445"/>
      <c r="BI6" s="445"/>
      <c r="BJ6" s="445"/>
      <c r="BK6" s="445"/>
      <c r="BL6" s="445"/>
      <c r="BM6" s="446"/>
      <c r="BN6" s="410">
        <v>11397219</v>
      </c>
      <c r="BO6" s="411"/>
      <c r="BP6" s="411"/>
      <c r="BQ6" s="411"/>
      <c r="BR6" s="411"/>
      <c r="BS6" s="411"/>
      <c r="BT6" s="411"/>
      <c r="BU6" s="412"/>
      <c r="BV6" s="410">
        <v>8941693</v>
      </c>
      <c r="BW6" s="411"/>
      <c r="BX6" s="411"/>
      <c r="BY6" s="411"/>
      <c r="BZ6" s="411"/>
      <c r="CA6" s="411"/>
      <c r="CB6" s="411"/>
      <c r="CC6" s="412"/>
      <c r="CD6" s="413" t="s">
        <v>106</v>
      </c>
      <c r="CE6" s="414"/>
      <c r="CF6" s="414"/>
      <c r="CG6" s="414"/>
      <c r="CH6" s="414"/>
      <c r="CI6" s="414"/>
      <c r="CJ6" s="414"/>
      <c r="CK6" s="414"/>
      <c r="CL6" s="414"/>
      <c r="CM6" s="414"/>
      <c r="CN6" s="414"/>
      <c r="CO6" s="414"/>
      <c r="CP6" s="414"/>
      <c r="CQ6" s="414"/>
      <c r="CR6" s="414"/>
      <c r="CS6" s="415"/>
      <c r="CT6" s="447">
        <v>91.4</v>
      </c>
      <c r="CU6" s="448"/>
      <c r="CV6" s="448"/>
      <c r="CW6" s="448"/>
      <c r="CX6" s="448"/>
      <c r="CY6" s="448"/>
      <c r="CZ6" s="448"/>
      <c r="DA6" s="449"/>
      <c r="DB6" s="447">
        <v>96</v>
      </c>
      <c r="DC6" s="448"/>
      <c r="DD6" s="448"/>
      <c r="DE6" s="448"/>
      <c r="DF6" s="448"/>
      <c r="DG6" s="448"/>
      <c r="DH6" s="448"/>
      <c r="DI6" s="449"/>
    </row>
    <row r="7" spans="1:119" ht="18.75" customHeight="1" x14ac:dyDescent="0.15">
      <c r="A7" s="178"/>
      <c r="B7" s="386"/>
      <c r="C7" s="387"/>
      <c r="D7" s="387"/>
      <c r="E7" s="388"/>
      <c r="F7" s="388"/>
      <c r="G7" s="388"/>
      <c r="H7" s="388"/>
      <c r="I7" s="388"/>
      <c r="J7" s="388"/>
      <c r="K7" s="388"/>
      <c r="L7" s="388"/>
      <c r="M7" s="388"/>
      <c r="N7" s="388"/>
      <c r="O7" s="388"/>
      <c r="P7" s="388"/>
      <c r="Q7" s="388"/>
      <c r="R7" s="394"/>
      <c r="S7" s="394"/>
      <c r="T7" s="394"/>
      <c r="U7" s="394"/>
      <c r="V7" s="395"/>
      <c r="W7" s="398"/>
      <c r="X7" s="399"/>
      <c r="Y7" s="399"/>
      <c r="Z7" s="399"/>
      <c r="AA7" s="399"/>
      <c r="AB7" s="387"/>
      <c r="AC7" s="433"/>
      <c r="AD7" s="434"/>
      <c r="AE7" s="434"/>
      <c r="AF7" s="434"/>
      <c r="AG7" s="434"/>
      <c r="AH7" s="434"/>
      <c r="AI7" s="434"/>
      <c r="AJ7" s="434"/>
      <c r="AK7" s="434"/>
      <c r="AL7" s="435"/>
      <c r="AM7" s="439" t="s">
        <v>107</v>
      </c>
      <c r="AN7" s="440"/>
      <c r="AO7" s="440"/>
      <c r="AP7" s="440"/>
      <c r="AQ7" s="440"/>
      <c r="AR7" s="440"/>
      <c r="AS7" s="440"/>
      <c r="AT7" s="441"/>
      <c r="AU7" s="442" t="s">
        <v>108</v>
      </c>
      <c r="AV7" s="443"/>
      <c r="AW7" s="443"/>
      <c r="AX7" s="443"/>
      <c r="AY7" s="444" t="s">
        <v>109</v>
      </c>
      <c r="AZ7" s="445"/>
      <c r="BA7" s="445"/>
      <c r="BB7" s="445"/>
      <c r="BC7" s="445"/>
      <c r="BD7" s="445"/>
      <c r="BE7" s="445"/>
      <c r="BF7" s="445"/>
      <c r="BG7" s="445"/>
      <c r="BH7" s="445"/>
      <c r="BI7" s="445"/>
      <c r="BJ7" s="445"/>
      <c r="BK7" s="445"/>
      <c r="BL7" s="445"/>
      <c r="BM7" s="446"/>
      <c r="BN7" s="410">
        <v>4918963</v>
      </c>
      <c r="BO7" s="411"/>
      <c r="BP7" s="411"/>
      <c r="BQ7" s="411"/>
      <c r="BR7" s="411"/>
      <c r="BS7" s="411"/>
      <c r="BT7" s="411"/>
      <c r="BU7" s="412"/>
      <c r="BV7" s="410">
        <v>856653</v>
      </c>
      <c r="BW7" s="411"/>
      <c r="BX7" s="411"/>
      <c r="BY7" s="411"/>
      <c r="BZ7" s="411"/>
      <c r="CA7" s="411"/>
      <c r="CB7" s="411"/>
      <c r="CC7" s="412"/>
      <c r="CD7" s="413" t="s">
        <v>110</v>
      </c>
      <c r="CE7" s="414"/>
      <c r="CF7" s="414"/>
      <c r="CG7" s="414"/>
      <c r="CH7" s="414"/>
      <c r="CI7" s="414"/>
      <c r="CJ7" s="414"/>
      <c r="CK7" s="414"/>
      <c r="CL7" s="414"/>
      <c r="CM7" s="414"/>
      <c r="CN7" s="414"/>
      <c r="CO7" s="414"/>
      <c r="CP7" s="414"/>
      <c r="CQ7" s="414"/>
      <c r="CR7" s="414"/>
      <c r="CS7" s="415"/>
      <c r="CT7" s="410">
        <v>74090639</v>
      </c>
      <c r="CU7" s="411"/>
      <c r="CV7" s="411"/>
      <c r="CW7" s="411"/>
      <c r="CX7" s="411"/>
      <c r="CY7" s="411"/>
      <c r="CZ7" s="411"/>
      <c r="DA7" s="412"/>
      <c r="DB7" s="410">
        <v>71550572</v>
      </c>
      <c r="DC7" s="411"/>
      <c r="DD7" s="411"/>
      <c r="DE7" s="411"/>
      <c r="DF7" s="411"/>
      <c r="DG7" s="411"/>
      <c r="DH7" s="411"/>
      <c r="DI7" s="412"/>
    </row>
    <row r="8" spans="1:119" ht="18.75" customHeight="1" thickBot="1" x14ac:dyDescent="0.2">
      <c r="A8" s="178"/>
      <c r="B8" s="419"/>
      <c r="C8" s="420"/>
      <c r="D8" s="420"/>
      <c r="E8" s="421"/>
      <c r="F8" s="421"/>
      <c r="G8" s="421"/>
      <c r="H8" s="421"/>
      <c r="I8" s="421"/>
      <c r="J8" s="421"/>
      <c r="K8" s="421"/>
      <c r="L8" s="421"/>
      <c r="M8" s="421"/>
      <c r="N8" s="421"/>
      <c r="O8" s="421"/>
      <c r="P8" s="421"/>
      <c r="Q8" s="421"/>
      <c r="R8" s="424"/>
      <c r="S8" s="424"/>
      <c r="T8" s="424"/>
      <c r="U8" s="424"/>
      <c r="V8" s="425"/>
      <c r="W8" s="428"/>
      <c r="X8" s="429"/>
      <c r="Y8" s="429"/>
      <c r="Z8" s="429"/>
      <c r="AA8" s="429"/>
      <c r="AB8" s="420"/>
      <c r="AC8" s="436"/>
      <c r="AD8" s="437"/>
      <c r="AE8" s="437"/>
      <c r="AF8" s="437"/>
      <c r="AG8" s="437"/>
      <c r="AH8" s="437"/>
      <c r="AI8" s="437"/>
      <c r="AJ8" s="437"/>
      <c r="AK8" s="437"/>
      <c r="AL8" s="438"/>
      <c r="AM8" s="439" t="s">
        <v>111</v>
      </c>
      <c r="AN8" s="440"/>
      <c r="AO8" s="440"/>
      <c r="AP8" s="440"/>
      <c r="AQ8" s="440"/>
      <c r="AR8" s="440"/>
      <c r="AS8" s="440"/>
      <c r="AT8" s="441"/>
      <c r="AU8" s="442" t="s">
        <v>112</v>
      </c>
      <c r="AV8" s="443"/>
      <c r="AW8" s="443"/>
      <c r="AX8" s="443"/>
      <c r="AY8" s="444" t="s">
        <v>113</v>
      </c>
      <c r="AZ8" s="445"/>
      <c r="BA8" s="445"/>
      <c r="BB8" s="445"/>
      <c r="BC8" s="445"/>
      <c r="BD8" s="445"/>
      <c r="BE8" s="445"/>
      <c r="BF8" s="445"/>
      <c r="BG8" s="445"/>
      <c r="BH8" s="445"/>
      <c r="BI8" s="445"/>
      <c r="BJ8" s="445"/>
      <c r="BK8" s="445"/>
      <c r="BL8" s="445"/>
      <c r="BM8" s="446"/>
      <c r="BN8" s="410">
        <v>6478256</v>
      </c>
      <c r="BO8" s="411"/>
      <c r="BP8" s="411"/>
      <c r="BQ8" s="411"/>
      <c r="BR8" s="411"/>
      <c r="BS8" s="411"/>
      <c r="BT8" s="411"/>
      <c r="BU8" s="412"/>
      <c r="BV8" s="410">
        <v>8085040</v>
      </c>
      <c r="BW8" s="411"/>
      <c r="BX8" s="411"/>
      <c r="BY8" s="411"/>
      <c r="BZ8" s="411"/>
      <c r="CA8" s="411"/>
      <c r="CB8" s="411"/>
      <c r="CC8" s="412"/>
      <c r="CD8" s="413" t="s">
        <v>114</v>
      </c>
      <c r="CE8" s="414"/>
      <c r="CF8" s="414"/>
      <c r="CG8" s="414"/>
      <c r="CH8" s="414"/>
      <c r="CI8" s="414"/>
      <c r="CJ8" s="414"/>
      <c r="CK8" s="414"/>
      <c r="CL8" s="414"/>
      <c r="CM8" s="414"/>
      <c r="CN8" s="414"/>
      <c r="CO8" s="414"/>
      <c r="CP8" s="414"/>
      <c r="CQ8" s="414"/>
      <c r="CR8" s="414"/>
      <c r="CS8" s="415"/>
      <c r="CT8" s="450">
        <v>0.83</v>
      </c>
      <c r="CU8" s="451"/>
      <c r="CV8" s="451"/>
      <c r="CW8" s="451"/>
      <c r="CX8" s="451"/>
      <c r="CY8" s="451"/>
      <c r="CZ8" s="451"/>
      <c r="DA8" s="452"/>
      <c r="DB8" s="450">
        <v>0.84</v>
      </c>
      <c r="DC8" s="451"/>
      <c r="DD8" s="451"/>
      <c r="DE8" s="451"/>
      <c r="DF8" s="451"/>
      <c r="DG8" s="451"/>
      <c r="DH8" s="451"/>
      <c r="DI8" s="452"/>
    </row>
    <row r="9" spans="1:119" ht="18.75" customHeight="1" thickBot="1" x14ac:dyDescent="0.2">
      <c r="A9" s="178"/>
      <c r="B9" s="404" t="s">
        <v>115</v>
      </c>
      <c r="C9" s="405"/>
      <c r="D9" s="405"/>
      <c r="E9" s="405"/>
      <c r="F9" s="405"/>
      <c r="G9" s="405"/>
      <c r="H9" s="405"/>
      <c r="I9" s="405"/>
      <c r="J9" s="405"/>
      <c r="K9" s="453"/>
      <c r="L9" s="454" t="s">
        <v>116</v>
      </c>
      <c r="M9" s="455"/>
      <c r="N9" s="455"/>
      <c r="O9" s="455"/>
      <c r="P9" s="455"/>
      <c r="Q9" s="456"/>
      <c r="R9" s="457">
        <v>317625</v>
      </c>
      <c r="S9" s="458"/>
      <c r="T9" s="458"/>
      <c r="U9" s="458"/>
      <c r="V9" s="459"/>
      <c r="W9" s="367" t="s">
        <v>117</v>
      </c>
      <c r="X9" s="368"/>
      <c r="Y9" s="368"/>
      <c r="Z9" s="368"/>
      <c r="AA9" s="368"/>
      <c r="AB9" s="368"/>
      <c r="AC9" s="368"/>
      <c r="AD9" s="368"/>
      <c r="AE9" s="368"/>
      <c r="AF9" s="368"/>
      <c r="AG9" s="368"/>
      <c r="AH9" s="368"/>
      <c r="AI9" s="368"/>
      <c r="AJ9" s="368"/>
      <c r="AK9" s="368"/>
      <c r="AL9" s="369"/>
      <c r="AM9" s="439" t="s">
        <v>118</v>
      </c>
      <c r="AN9" s="440"/>
      <c r="AO9" s="440"/>
      <c r="AP9" s="440"/>
      <c r="AQ9" s="440"/>
      <c r="AR9" s="440"/>
      <c r="AS9" s="440"/>
      <c r="AT9" s="441"/>
      <c r="AU9" s="442" t="s">
        <v>96</v>
      </c>
      <c r="AV9" s="443"/>
      <c r="AW9" s="443"/>
      <c r="AX9" s="443"/>
      <c r="AY9" s="444" t="s">
        <v>119</v>
      </c>
      <c r="AZ9" s="445"/>
      <c r="BA9" s="445"/>
      <c r="BB9" s="445"/>
      <c r="BC9" s="445"/>
      <c r="BD9" s="445"/>
      <c r="BE9" s="445"/>
      <c r="BF9" s="445"/>
      <c r="BG9" s="445"/>
      <c r="BH9" s="445"/>
      <c r="BI9" s="445"/>
      <c r="BJ9" s="445"/>
      <c r="BK9" s="445"/>
      <c r="BL9" s="445"/>
      <c r="BM9" s="446"/>
      <c r="BN9" s="410">
        <v>-1606784</v>
      </c>
      <c r="BO9" s="411"/>
      <c r="BP9" s="411"/>
      <c r="BQ9" s="411"/>
      <c r="BR9" s="411"/>
      <c r="BS9" s="411"/>
      <c r="BT9" s="411"/>
      <c r="BU9" s="412"/>
      <c r="BV9" s="410">
        <v>4369664</v>
      </c>
      <c r="BW9" s="411"/>
      <c r="BX9" s="411"/>
      <c r="BY9" s="411"/>
      <c r="BZ9" s="411"/>
      <c r="CA9" s="411"/>
      <c r="CB9" s="411"/>
      <c r="CC9" s="412"/>
      <c r="CD9" s="413" t="s">
        <v>120</v>
      </c>
      <c r="CE9" s="414"/>
      <c r="CF9" s="414"/>
      <c r="CG9" s="414"/>
      <c r="CH9" s="414"/>
      <c r="CI9" s="414"/>
      <c r="CJ9" s="414"/>
      <c r="CK9" s="414"/>
      <c r="CL9" s="414"/>
      <c r="CM9" s="414"/>
      <c r="CN9" s="414"/>
      <c r="CO9" s="414"/>
      <c r="CP9" s="414"/>
      <c r="CQ9" s="414"/>
      <c r="CR9" s="414"/>
      <c r="CS9" s="415"/>
      <c r="CT9" s="407">
        <v>12.2</v>
      </c>
      <c r="CU9" s="408"/>
      <c r="CV9" s="408"/>
      <c r="CW9" s="408"/>
      <c r="CX9" s="408"/>
      <c r="CY9" s="408"/>
      <c r="CZ9" s="408"/>
      <c r="DA9" s="409"/>
      <c r="DB9" s="407">
        <v>12.1</v>
      </c>
      <c r="DC9" s="408"/>
      <c r="DD9" s="408"/>
      <c r="DE9" s="408"/>
      <c r="DF9" s="408"/>
      <c r="DG9" s="408"/>
      <c r="DH9" s="408"/>
      <c r="DI9" s="409"/>
    </row>
    <row r="10" spans="1:119" ht="18.75" customHeight="1" thickBot="1" x14ac:dyDescent="0.2">
      <c r="A10" s="178"/>
      <c r="B10" s="404"/>
      <c r="C10" s="405"/>
      <c r="D10" s="405"/>
      <c r="E10" s="405"/>
      <c r="F10" s="405"/>
      <c r="G10" s="405"/>
      <c r="H10" s="405"/>
      <c r="I10" s="405"/>
      <c r="J10" s="405"/>
      <c r="K10" s="453"/>
      <c r="L10" s="460" t="s">
        <v>121</v>
      </c>
      <c r="M10" s="440"/>
      <c r="N10" s="440"/>
      <c r="O10" s="440"/>
      <c r="P10" s="440"/>
      <c r="Q10" s="441"/>
      <c r="R10" s="461">
        <v>319435</v>
      </c>
      <c r="S10" s="462"/>
      <c r="T10" s="462"/>
      <c r="U10" s="462"/>
      <c r="V10" s="463"/>
      <c r="W10" s="398"/>
      <c r="X10" s="399"/>
      <c r="Y10" s="399"/>
      <c r="Z10" s="399"/>
      <c r="AA10" s="399"/>
      <c r="AB10" s="399"/>
      <c r="AC10" s="399"/>
      <c r="AD10" s="399"/>
      <c r="AE10" s="399"/>
      <c r="AF10" s="399"/>
      <c r="AG10" s="399"/>
      <c r="AH10" s="399"/>
      <c r="AI10" s="399"/>
      <c r="AJ10" s="399"/>
      <c r="AK10" s="399"/>
      <c r="AL10" s="402"/>
      <c r="AM10" s="439" t="s">
        <v>122</v>
      </c>
      <c r="AN10" s="440"/>
      <c r="AO10" s="440"/>
      <c r="AP10" s="440"/>
      <c r="AQ10" s="440"/>
      <c r="AR10" s="440"/>
      <c r="AS10" s="440"/>
      <c r="AT10" s="441"/>
      <c r="AU10" s="442" t="s">
        <v>123</v>
      </c>
      <c r="AV10" s="443"/>
      <c r="AW10" s="443"/>
      <c r="AX10" s="443"/>
      <c r="AY10" s="444" t="s">
        <v>124</v>
      </c>
      <c r="AZ10" s="445"/>
      <c r="BA10" s="445"/>
      <c r="BB10" s="445"/>
      <c r="BC10" s="445"/>
      <c r="BD10" s="445"/>
      <c r="BE10" s="445"/>
      <c r="BF10" s="445"/>
      <c r="BG10" s="445"/>
      <c r="BH10" s="445"/>
      <c r="BI10" s="445"/>
      <c r="BJ10" s="445"/>
      <c r="BK10" s="445"/>
      <c r="BL10" s="445"/>
      <c r="BM10" s="446"/>
      <c r="BN10" s="410">
        <v>4042582</v>
      </c>
      <c r="BO10" s="411"/>
      <c r="BP10" s="411"/>
      <c r="BQ10" s="411"/>
      <c r="BR10" s="411"/>
      <c r="BS10" s="411"/>
      <c r="BT10" s="411"/>
      <c r="BU10" s="412"/>
      <c r="BV10" s="410">
        <v>1858317</v>
      </c>
      <c r="BW10" s="411"/>
      <c r="BX10" s="411"/>
      <c r="BY10" s="411"/>
      <c r="BZ10" s="411"/>
      <c r="CA10" s="411"/>
      <c r="CB10" s="411"/>
      <c r="CC10" s="412"/>
      <c r="CD10" s="181" t="s">
        <v>125</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404"/>
      <c r="C11" s="405"/>
      <c r="D11" s="405"/>
      <c r="E11" s="405"/>
      <c r="F11" s="405"/>
      <c r="G11" s="405"/>
      <c r="H11" s="405"/>
      <c r="I11" s="405"/>
      <c r="J11" s="405"/>
      <c r="K11" s="453"/>
      <c r="L11" s="464" t="s">
        <v>126</v>
      </c>
      <c r="M11" s="465"/>
      <c r="N11" s="465"/>
      <c r="O11" s="465"/>
      <c r="P11" s="465"/>
      <c r="Q11" s="466"/>
      <c r="R11" s="467" t="s">
        <v>127</v>
      </c>
      <c r="S11" s="468"/>
      <c r="T11" s="468"/>
      <c r="U11" s="468"/>
      <c r="V11" s="469"/>
      <c r="W11" s="398"/>
      <c r="X11" s="399"/>
      <c r="Y11" s="399"/>
      <c r="Z11" s="399"/>
      <c r="AA11" s="399"/>
      <c r="AB11" s="399"/>
      <c r="AC11" s="399"/>
      <c r="AD11" s="399"/>
      <c r="AE11" s="399"/>
      <c r="AF11" s="399"/>
      <c r="AG11" s="399"/>
      <c r="AH11" s="399"/>
      <c r="AI11" s="399"/>
      <c r="AJ11" s="399"/>
      <c r="AK11" s="399"/>
      <c r="AL11" s="402"/>
      <c r="AM11" s="439" t="s">
        <v>128</v>
      </c>
      <c r="AN11" s="440"/>
      <c r="AO11" s="440"/>
      <c r="AP11" s="440"/>
      <c r="AQ11" s="440"/>
      <c r="AR11" s="440"/>
      <c r="AS11" s="440"/>
      <c r="AT11" s="441"/>
      <c r="AU11" s="442" t="s">
        <v>112</v>
      </c>
      <c r="AV11" s="443"/>
      <c r="AW11" s="443"/>
      <c r="AX11" s="443"/>
      <c r="AY11" s="444" t="s">
        <v>129</v>
      </c>
      <c r="AZ11" s="445"/>
      <c r="BA11" s="445"/>
      <c r="BB11" s="445"/>
      <c r="BC11" s="445"/>
      <c r="BD11" s="445"/>
      <c r="BE11" s="445"/>
      <c r="BF11" s="445"/>
      <c r="BG11" s="445"/>
      <c r="BH11" s="445"/>
      <c r="BI11" s="445"/>
      <c r="BJ11" s="445"/>
      <c r="BK11" s="445"/>
      <c r="BL11" s="445"/>
      <c r="BM11" s="446"/>
      <c r="BN11" s="410">
        <v>1321929</v>
      </c>
      <c r="BO11" s="411"/>
      <c r="BP11" s="411"/>
      <c r="BQ11" s="411"/>
      <c r="BR11" s="411"/>
      <c r="BS11" s="411"/>
      <c r="BT11" s="411"/>
      <c r="BU11" s="412"/>
      <c r="BV11" s="410">
        <v>0</v>
      </c>
      <c r="BW11" s="411"/>
      <c r="BX11" s="411"/>
      <c r="BY11" s="411"/>
      <c r="BZ11" s="411"/>
      <c r="CA11" s="411"/>
      <c r="CB11" s="411"/>
      <c r="CC11" s="412"/>
      <c r="CD11" s="413" t="s">
        <v>130</v>
      </c>
      <c r="CE11" s="414"/>
      <c r="CF11" s="414"/>
      <c r="CG11" s="414"/>
      <c r="CH11" s="414"/>
      <c r="CI11" s="414"/>
      <c r="CJ11" s="414"/>
      <c r="CK11" s="414"/>
      <c r="CL11" s="414"/>
      <c r="CM11" s="414"/>
      <c r="CN11" s="414"/>
      <c r="CO11" s="414"/>
      <c r="CP11" s="414"/>
      <c r="CQ11" s="414"/>
      <c r="CR11" s="414"/>
      <c r="CS11" s="415"/>
      <c r="CT11" s="450" t="s">
        <v>131</v>
      </c>
      <c r="CU11" s="451"/>
      <c r="CV11" s="451"/>
      <c r="CW11" s="451"/>
      <c r="CX11" s="451"/>
      <c r="CY11" s="451"/>
      <c r="CZ11" s="451"/>
      <c r="DA11" s="452"/>
      <c r="DB11" s="450" t="s">
        <v>131</v>
      </c>
      <c r="DC11" s="451"/>
      <c r="DD11" s="451"/>
      <c r="DE11" s="451"/>
      <c r="DF11" s="451"/>
      <c r="DG11" s="451"/>
      <c r="DH11" s="451"/>
      <c r="DI11" s="452"/>
    </row>
    <row r="12" spans="1:119" ht="18.75" customHeight="1" x14ac:dyDescent="0.15">
      <c r="A12" s="178"/>
      <c r="B12" s="470" t="s">
        <v>132</v>
      </c>
      <c r="C12" s="471"/>
      <c r="D12" s="471"/>
      <c r="E12" s="471"/>
      <c r="F12" s="471"/>
      <c r="G12" s="471"/>
      <c r="H12" s="471"/>
      <c r="I12" s="471"/>
      <c r="J12" s="471"/>
      <c r="K12" s="472"/>
      <c r="L12" s="479" t="s">
        <v>133</v>
      </c>
      <c r="M12" s="480"/>
      <c r="N12" s="480"/>
      <c r="O12" s="480"/>
      <c r="P12" s="480"/>
      <c r="Q12" s="481"/>
      <c r="R12" s="482">
        <v>318339</v>
      </c>
      <c r="S12" s="483"/>
      <c r="T12" s="483"/>
      <c r="U12" s="483"/>
      <c r="V12" s="484"/>
      <c r="W12" s="485" t="s">
        <v>1</v>
      </c>
      <c r="X12" s="443"/>
      <c r="Y12" s="443"/>
      <c r="Z12" s="443"/>
      <c r="AA12" s="443"/>
      <c r="AB12" s="486"/>
      <c r="AC12" s="487" t="s">
        <v>134</v>
      </c>
      <c r="AD12" s="488"/>
      <c r="AE12" s="488"/>
      <c r="AF12" s="488"/>
      <c r="AG12" s="489"/>
      <c r="AH12" s="487" t="s">
        <v>135</v>
      </c>
      <c r="AI12" s="488"/>
      <c r="AJ12" s="488"/>
      <c r="AK12" s="488"/>
      <c r="AL12" s="490"/>
      <c r="AM12" s="439" t="s">
        <v>136</v>
      </c>
      <c r="AN12" s="440"/>
      <c r="AO12" s="440"/>
      <c r="AP12" s="440"/>
      <c r="AQ12" s="440"/>
      <c r="AR12" s="440"/>
      <c r="AS12" s="440"/>
      <c r="AT12" s="441"/>
      <c r="AU12" s="442" t="s">
        <v>96</v>
      </c>
      <c r="AV12" s="443"/>
      <c r="AW12" s="443"/>
      <c r="AX12" s="443"/>
      <c r="AY12" s="444" t="s">
        <v>137</v>
      </c>
      <c r="AZ12" s="445"/>
      <c r="BA12" s="445"/>
      <c r="BB12" s="445"/>
      <c r="BC12" s="445"/>
      <c r="BD12" s="445"/>
      <c r="BE12" s="445"/>
      <c r="BF12" s="445"/>
      <c r="BG12" s="445"/>
      <c r="BH12" s="445"/>
      <c r="BI12" s="445"/>
      <c r="BJ12" s="445"/>
      <c r="BK12" s="445"/>
      <c r="BL12" s="445"/>
      <c r="BM12" s="446"/>
      <c r="BN12" s="410">
        <v>647522</v>
      </c>
      <c r="BO12" s="411"/>
      <c r="BP12" s="411"/>
      <c r="BQ12" s="411"/>
      <c r="BR12" s="411"/>
      <c r="BS12" s="411"/>
      <c r="BT12" s="411"/>
      <c r="BU12" s="412"/>
      <c r="BV12" s="410">
        <v>4084276</v>
      </c>
      <c r="BW12" s="411"/>
      <c r="BX12" s="411"/>
      <c r="BY12" s="411"/>
      <c r="BZ12" s="411"/>
      <c r="CA12" s="411"/>
      <c r="CB12" s="411"/>
      <c r="CC12" s="412"/>
      <c r="CD12" s="413" t="s">
        <v>138</v>
      </c>
      <c r="CE12" s="414"/>
      <c r="CF12" s="414"/>
      <c r="CG12" s="414"/>
      <c r="CH12" s="414"/>
      <c r="CI12" s="414"/>
      <c r="CJ12" s="414"/>
      <c r="CK12" s="414"/>
      <c r="CL12" s="414"/>
      <c r="CM12" s="414"/>
      <c r="CN12" s="414"/>
      <c r="CO12" s="414"/>
      <c r="CP12" s="414"/>
      <c r="CQ12" s="414"/>
      <c r="CR12" s="414"/>
      <c r="CS12" s="415"/>
      <c r="CT12" s="450" t="s">
        <v>139</v>
      </c>
      <c r="CU12" s="451"/>
      <c r="CV12" s="451"/>
      <c r="CW12" s="451"/>
      <c r="CX12" s="451"/>
      <c r="CY12" s="451"/>
      <c r="CZ12" s="451"/>
      <c r="DA12" s="452"/>
      <c r="DB12" s="450" t="s">
        <v>140</v>
      </c>
      <c r="DC12" s="451"/>
      <c r="DD12" s="451"/>
      <c r="DE12" s="451"/>
      <c r="DF12" s="451"/>
      <c r="DG12" s="451"/>
      <c r="DH12" s="451"/>
      <c r="DI12" s="452"/>
    </row>
    <row r="13" spans="1:119" ht="18.75" customHeight="1" x14ac:dyDescent="0.15">
      <c r="A13" s="178"/>
      <c r="B13" s="473"/>
      <c r="C13" s="474"/>
      <c r="D13" s="474"/>
      <c r="E13" s="474"/>
      <c r="F13" s="474"/>
      <c r="G13" s="474"/>
      <c r="H13" s="474"/>
      <c r="I13" s="474"/>
      <c r="J13" s="474"/>
      <c r="K13" s="475"/>
      <c r="L13" s="187"/>
      <c r="M13" s="501" t="s">
        <v>141</v>
      </c>
      <c r="N13" s="502"/>
      <c r="O13" s="502"/>
      <c r="P13" s="502"/>
      <c r="Q13" s="503"/>
      <c r="R13" s="494">
        <v>313761</v>
      </c>
      <c r="S13" s="495"/>
      <c r="T13" s="495"/>
      <c r="U13" s="495"/>
      <c r="V13" s="496"/>
      <c r="W13" s="426" t="s">
        <v>142</v>
      </c>
      <c r="X13" s="427"/>
      <c r="Y13" s="427"/>
      <c r="Z13" s="427"/>
      <c r="AA13" s="427"/>
      <c r="AB13" s="417"/>
      <c r="AC13" s="461">
        <v>824</v>
      </c>
      <c r="AD13" s="462"/>
      <c r="AE13" s="462"/>
      <c r="AF13" s="462"/>
      <c r="AG13" s="504"/>
      <c r="AH13" s="461">
        <v>840</v>
      </c>
      <c r="AI13" s="462"/>
      <c r="AJ13" s="462"/>
      <c r="AK13" s="462"/>
      <c r="AL13" s="463"/>
      <c r="AM13" s="439" t="s">
        <v>143</v>
      </c>
      <c r="AN13" s="440"/>
      <c r="AO13" s="440"/>
      <c r="AP13" s="440"/>
      <c r="AQ13" s="440"/>
      <c r="AR13" s="440"/>
      <c r="AS13" s="440"/>
      <c r="AT13" s="441"/>
      <c r="AU13" s="442" t="s">
        <v>144</v>
      </c>
      <c r="AV13" s="443"/>
      <c r="AW13" s="443"/>
      <c r="AX13" s="443"/>
      <c r="AY13" s="444" t="s">
        <v>145</v>
      </c>
      <c r="AZ13" s="445"/>
      <c r="BA13" s="445"/>
      <c r="BB13" s="445"/>
      <c r="BC13" s="445"/>
      <c r="BD13" s="445"/>
      <c r="BE13" s="445"/>
      <c r="BF13" s="445"/>
      <c r="BG13" s="445"/>
      <c r="BH13" s="445"/>
      <c r="BI13" s="445"/>
      <c r="BJ13" s="445"/>
      <c r="BK13" s="445"/>
      <c r="BL13" s="445"/>
      <c r="BM13" s="446"/>
      <c r="BN13" s="410">
        <v>3110205</v>
      </c>
      <c r="BO13" s="411"/>
      <c r="BP13" s="411"/>
      <c r="BQ13" s="411"/>
      <c r="BR13" s="411"/>
      <c r="BS13" s="411"/>
      <c r="BT13" s="411"/>
      <c r="BU13" s="412"/>
      <c r="BV13" s="410">
        <v>2143705</v>
      </c>
      <c r="BW13" s="411"/>
      <c r="BX13" s="411"/>
      <c r="BY13" s="411"/>
      <c r="BZ13" s="411"/>
      <c r="CA13" s="411"/>
      <c r="CB13" s="411"/>
      <c r="CC13" s="412"/>
      <c r="CD13" s="413" t="s">
        <v>146</v>
      </c>
      <c r="CE13" s="414"/>
      <c r="CF13" s="414"/>
      <c r="CG13" s="414"/>
      <c r="CH13" s="414"/>
      <c r="CI13" s="414"/>
      <c r="CJ13" s="414"/>
      <c r="CK13" s="414"/>
      <c r="CL13" s="414"/>
      <c r="CM13" s="414"/>
      <c r="CN13" s="414"/>
      <c r="CO13" s="414"/>
      <c r="CP13" s="414"/>
      <c r="CQ13" s="414"/>
      <c r="CR13" s="414"/>
      <c r="CS13" s="415"/>
      <c r="CT13" s="407">
        <v>8.5</v>
      </c>
      <c r="CU13" s="408"/>
      <c r="CV13" s="408"/>
      <c r="CW13" s="408"/>
      <c r="CX13" s="408"/>
      <c r="CY13" s="408"/>
      <c r="CZ13" s="408"/>
      <c r="DA13" s="409"/>
      <c r="DB13" s="407">
        <v>9.5</v>
      </c>
      <c r="DC13" s="408"/>
      <c r="DD13" s="408"/>
      <c r="DE13" s="408"/>
      <c r="DF13" s="408"/>
      <c r="DG13" s="408"/>
      <c r="DH13" s="408"/>
      <c r="DI13" s="409"/>
    </row>
    <row r="14" spans="1:119" ht="18.75" customHeight="1" thickBot="1" x14ac:dyDescent="0.2">
      <c r="A14" s="178"/>
      <c r="B14" s="473"/>
      <c r="C14" s="474"/>
      <c r="D14" s="474"/>
      <c r="E14" s="474"/>
      <c r="F14" s="474"/>
      <c r="G14" s="474"/>
      <c r="H14" s="474"/>
      <c r="I14" s="474"/>
      <c r="J14" s="474"/>
      <c r="K14" s="475"/>
      <c r="L14" s="491" t="s">
        <v>147</v>
      </c>
      <c r="M14" s="492"/>
      <c r="N14" s="492"/>
      <c r="O14" s="492"/>
      <c r="P14" s="492"/>
      <c r="Q14" s="493"/>
      <c r="R14" s="494">
        <v>320467</v>
      </c>
      <c r="S14" s="495"/>
      <c r="T14" s="495"/>
      <c r="U14" s="495"/>
      <c r="V14" s="496"/>
      <c r="W14" s="400"/>
      <c r="X14" s="401"/>
      <c r="Y14" s="401"/>
      <c r="Z14" s="401"/>
      <c r="AA14" s="401"/>
      <c r="AB14" s="390"/>
      <c r="AC14" s="497">
        <v>0.7</v>
      </c>
      <c r="AD14" s="498"/>
      <c r="AE14" s="498"/>
      <c r="AF14" s="498"/>
      <c r="AG14" s="499"/>
      <c r="AH14" s="497">
        <v>0.7</v>
      </c>
      <c r="AI14" s="498"/>
      <c r="AJ14" s="498"/>
      <c r="AK14" s="498"/>
      <c r="AL14" s="500"/>
      <c r="AM14" s="439"/>
      <c r="AN14" s="440"/>
      <c r="AO14" s="440"/>
      <c r="AP14" s="440"/>
      <c r="AQ14" s="440"/>
      <c r="AR14" s="440"/>
      <c r="AS14" s="440"/>
      <c r="AT14" s="441"/>
      <c r="AU14" s="442"/>
      <c r="AV14" s="443"/>
      <c r="AW14" s="443"/>
      <c r="AX14" s="443"/>
      <c r="AY14" s="444"/>
      <c r="AZ14" s="445"/>
      <c r="BA14" s="445"/>
      <c r="BB14" s="445"/>
      <c r="BC14" s="445"/>
      <c r="BD14" s="445"/>
      <c r="BE14" s="445"/>
      <c r="BF14" s="445"/>
      <c r="BG14" s="445"/>
      <c r="BH14" s="445"/>
      <c r="BI14" s="445"/>
      <c r="BJ14" s="445"/>
      <c r="BK14" s="445"/>
      <c r="BL14" s="445"/>
      <c r="BM14" s="446"/>
      <c r="BN14" s="410"/>
      <c r="BO14" s="411"/>
      <c r="BP14" s="411"/>
      <c r="BQ14" s="411"/>
      <c r="BR14" s="411"/>
      <c r="BS14" s="411"/>
      <c r="BT14" s="411"/>
      <c r="BU14" s="412"/>
      <c r="BV14" s="410"/>
      <c r="BW14" s="411"/>
      <c r="BX14" s="411"/>
      <c r="BY14" s="411"/>
      <c r="BZ14" s="411"/>
      <c r="CA14" s="411"/>
      <c r="CB14" s="411"/>
      <c r="CC14" s="412"/>
      <c r="CD14" s="505" t="s">
        <v>148</v>
      </c>
      <c r="CE14" s="506"/>
      <c r="CF14" s="506"/>
      <c r="CG14" s="506"/>
      <c r="CH14" s="506"/>
      <c r="CI14" s="506"/>
      <c r="CJ14" s="506"/>
      <c r="CK14" s="506"/>
      <c r="CL14" s="506"/>
      <c r="CM14" s="506"/>
      <c r="CN14" s="506"/>
      <c r="CO14" s="506"/>
      <c r="CP14" s="506"/>
      <c r="CQ14" s="506"/>
      <c r="CR14" s="506"/>
      <c r="CS14" s="507"/>
      <c r="CT14" s="508">
        <v>52.4</v>
      </c>
      <c r="CU14" s="509"/>
      <c r="CV14" s="509"/>
      <c r="CW14" s="509"/>
      <c r="CX14" s="509"/>
      <c r="CY14" s="509"/>
      <c r="CZ14" s="509"/>
      <c r="DA14" s="510"/>
      <c r="DB14" s="508">
        <v>65</v>
      </c>
      <c r="DC14" s="509"/>
      <c r="DD14" s="509"/>
      <c r="DE14" s="509"/>
      <c r="DF14" s="509"/>
      <c r="DG14" s="509"/>
      <c r="DH14" s="509"/>
      <c r="DI14" s="510"/>
    </row>
    <row r="15" spans="1:119" ht="18.75" customHeight="1" x14ac:dyDescent="0.15">
      <c r="A15" s="178"/>
      <c r="B15" s="473"/>
      <c r="C15" s="474"/>
      <c r="D15" s="474"/>
      <c r="E15" s="474"/>
      <c r="F15" s="474"/>
      <c r="G15" s="474"/>
      <c r="H15" s="474"/>
      <c r="I15" s="474"/>
      <c r="J15" s="474"/>
      <c r="K15" s="475"/>
      <c r="L15" s="187"/>
      <c r="M15" s="501" t="s">
        <v>149</v>
      </c>
      <c r="N15" s="502"/>
      <c r="O15" s="502"/>
      <c r="P15" s="502"/>
      <c r="Q15" s="503"/>
      <c r="R15" s="494">
        <v>315234</v>
      </c>
      <c r="S15" s="495"/>
      <c r="T15" s="495"/>
      <c r="U15" s="495"/>
      <c r="V15" s="496"/>
      <c r="W15" s="426" t="s">
        <v>150</v>
      </c>
      <c r="X15" s="427"/>
      <c r="Y15" s="427"/>
      <c r="Z15" s="427"/>
      <c r="AA15" s="427"/>
      <c r="AB15" s="417"/>
      <c r="AC15" s="461">
        <v>12244</v>
      </c>
      <c r="AD15" s="462"/>
      <c r="AE15" s="462"/>
      <c r="AF15" s="462"/>
      <c r="AG15" s="504"/>
      <c r="AH15" s="461">
        <v>12475</v>
      </c>
      <c r="AI15" s="462"/>
      <c r="AJ15" s="462"/>
      <c r="AK15" s="462"/>
      <c r="AL15" s="463"/>
      <c r="AM15" s="439"/>
      <c r="AN15" s="440"/>
      <c r="AO15" s="440"/>
      <c r="AP15" s="440"/>
      <c r="AQ15" s="440"/>
      <c r="AR15" s="440"/>
      <c r="AS15" s="440"/>
      <c r="AT15" s="441"/>
      <c r="AU15" s="442"/>
      <c r="AV15" s="443"/>
      <c r="AW15" s="443"/>
      <c r="AX15" s="443"/>
      <c r="AY15" s="370" t="s">
        <v>151</v>
      </c>
      <c r="AZ15" s="371"/>
      <c r="BA15" s="371"/>
      <c r="BB15" s="371"/>
      <c r="BC15" s="371"/>
      <c r="BD15" s="371"/>
      <c r="BE15" s="371"/>
      <c r="BF15" s="371"/>
      <c r="BG15" s="371"/>
      <c r="BH15" s="371"/>
      <c r="BI15" s="371"/>
      <c r="BJ15" s="371"/>
      <c r="BK15" s="371"/>
      <c r="BL15" s="371"/>
      <c r="BM15" s="372"/>
      <c r="BN15" s="373">
        <v>45025132</v>
      </c>
      <c r="BO15" s="374"/>
      <c r="BP15" s="374"/>
      <c r="BQ15" s="374"/>
      <c r="BR15" s="374"/>
      <c r="BS15" s="374"/>
      <c r="BT15" s="374"/>
      <c r="BU15" s="375"/>
      <c r="BV15" s="373">
        <v>45697210</v>
      </c>
      <c r="BW15" s="374"/>
      <c r="BX15" s="374"/>
      <c r="BY15" s="374"/>
      <c r="BZ15" s="374"/>
      <c r="CA15" s="374"/>
      <c r="CB15" s="374"/>
      <c r="CC15" s="375"/>
      <c r="CD15" s="511" t="s">
        <v>152</v>
      </c>
      <c r="CE15" s="512"/>
      <c r="CF15" s="512"/>
      <c r="CG15" s="512"/>
      <c r="CH15" s="512"/>
      <c r="CI15" s="512"/>
      <c r="CJ15" s="512"/>
      <c r="CK15" s="512"/>
      <c r="CL15" s="512"/>
      <c r="CM15" s="512"/>
      <c r="CN15" s="512"/>
      <c r="CO15" s="512"/>
      <c r="CP15" s="512"/>
      <c r="CQ15" s="512"/>
      <c r="CR15" s="512"/>
      <c r="CS15" s="513"/>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473"/>
      <c r="C16" s="474"/>
      <c r="D16" s="474"/>
      <c r="E16" s="474"/>
      <c r="F16" s="474"/>
      <c r="G16" s="474"/>
      <c r="H16" s="474"/>
      <c r="I16" s="474"/>
      <c r="J16" s="474"/>
      <c r="K16" s="475"/>
      <c r="L16" s="491" t="s">
        <v>153</v>
      </c>
      <c r="M16" s="514"/>
      <c r="N16" s="514"/>
      <c r="O16" s="514"/>
      <c r="P16" s="514"/>
      <c r="Q16" s="515"/>
      <c r="R16" s="516" t="s">
        <v>154</v>
      </c>
      <c r="S16" s="517"/>
      <c r="T16" s="517"/>
      <c r="U16" s="517"/>
      <c r="V16" s="518"/>
      <c r="W16" s="400"/>
      <c r="X16" s="401"/>
      <c r="Y16" s="401"/>
      <c r="Z16" s="401"/>
      <c r="AA16" s="401"/>
      <c r="AB16" s="390"/>
      <c r="AC16" s="497">
        <v>10.1</v>
      </c>
      <c r="AD16" s="498"/>
      <c r="AE16" s="498"/>
      <c r="AF16" s="498"/>
      <c r="AG16" s="499"/>
      <c r="AH16" s="497">
        <v>10.9</v>
      </c>
      <c r="AI16" s="498"/>
      <c r="AJ16" s="498"/>
      <c r="AK16" s="498"/>
      <c r="AL16" s="500"/>
      <c r="AM16" s="439"/>
      <c r="AN16" s="440"/>
      <c r="AO16" s="440"/>
      <c r="AP16" s="440"/>
      <c r="AQ16" s="440"/>
      <c r="AR16" s="440"/>
      <c r="AS16" s="440"/>
      <c r="AT16" s="441"/>
      <c r="AU16" s="442"/>
      <c r="AV16" s="443"/>
      <c r="AW16" s="443"/>
      <c r="AX16" s="443"/>
      <c r="AY16" s="444" t="s">
        <v>155</v>
      </c>
      <c r="AZ16" s="445"/>
      <c r="BA16" s="445"/>
      <c r="BB16" s="445"/>
      <c r="BC16" s="445"/>
      <c r="BD16" s="445"/>
      <c r="BE16" s="445"/>
      <c r="BF16" s="445"/>
      <c r="BG16" s="445"/>
      <c r="BH16" s="445"/>
      <c r="BI16" s="445"/>
      <c r="BJ16" s="445"/>
      <c r="BK16" s="445"/>
      <c r="BL16" s="445"/>
      <c r="BM16" s="446"/>
      <c r="BN16" s="410">
        <v>55076555</v>
      </c>
      <c r="BO16" s="411"/>
      <c r="BP16" s="411"/>
      <c r="BQ16" s="411"/>
      <c r="BR16" s="411"/>
      <c r="BS16" s="411"/>
      <c r="BT16" s="411"/>
      <c r="BU16" s="412"/>
      <c r="BV16" s="410">
        <v>53891511</v>
      </c>
      <c r="BW16" s="411"/>
      <c r="BX16" s="411"/>
      <c r="BY16" s="411"/>
      <c r="BZ16" s="411"/>
      <c r="CA16" s="411"/>
      <c r="CB16" s="411"/>
      <c r="CC16" s="412"/>
      <c r="CD16" s="191"/>
      <c r="CE16" s="524"/>
      <c r="CF16" s="524"/>
      <c r="CG16" s="524"/>
      <c r="CH16" s="524"/>
      <c r="CI16" s="524"/>
      <c r="CJ16" s="524"/>
      <c r="CK16" s="524"/>
      <c r="CL16" s="524"/>
      <c r="CM16" s="524"/>
      <c r="CN16" s="524"/>
      <c r="CO16" s="524"/>
      <c r="CP16" s="524"/>
      <c r="CQ16" s="524"/>
      <c r="CR16" s="524"/>
      <c r="CS16" s="525"/>
      <c r="CT16" s="407"/>
      <c r="CU16" s="408"/>
      <c r="CV16" s="408"/>
      <c r="CW16" s="408"/>
      <c r="CX16" s="408"/>
      <c r="CY16" s="408"/>
      <c r="CZ16" s="408"/>
      <c r="DA16" s="409"/>
      <c r="DB16" s="407"/>
      <c r="DC16" s="408"/>
      <c r="DD16" s="408"/>
      <c r="DE16" s="408"/>
      <c r="DF16" s="408"/>
      <c r="DG16" s="408"/>
      <c r="DH16" s="408"/>
      <c r="DI16" s="409"/>
    </row>
    <row r="17" spans="1:113" ht="18.75" customHeight="1" thickBot="1" x14ac:dyDescent="0.2">
      <c r="A17" s="178"/>
      <c r="B17" s="476"/>
      <c r="C17" s="477"/>
      <c r="D17" s="477"/>
      <c r="E17" s="477"/>
      <c r="F17" s="477"/>
      <c r="G17" s="477"/>
      <c r="H17" s="477"/>
      <c r="I17" s="477"/>
      <c r="J17" s="477"/>
      <c r="K17" s="478"/>
      <c r="L17" s="192"/>
      <c r="M17" s="521" t="s">
        <v>156</v>
      </c>
      <c r="N17" s="522"/>
      <c r="O17" s="522"/>
      <c r="P17" s="522"/>
      <c r="Q17" s="523"/>
      <c r="R17" s="516" t="s">
        <v>157</v>
      </c>
      <c r="S17" s="517"/>
      <c r="T17" s="517"/>
      <c r="U17" s="517"/>
      <c r="V17" s="518"/>
      <c r="W17" s="426" t="s">
        <v>158</v>
      </c>
      <c r="X17" s="427"/>
      <c r="Y17" s="427"/>
      <c r="Z17" s="427"/>
      <c r="AA17" s="427"/>
      <c r="AB17" s="417"/>
      <c r="AC17" s="461">
        <v>107615</v>
      </c>
      <c r="AD17" s="462"/>
      <c r="AE17" s="462"/>
      <c r="AF17" s="462"/>
      <c r="AG17" s="504"/>
      <c r="AH17" s="461">
        <v>101142</v>
      </c>
      <c r="AI17" s="462"/>
      <c r="AJ17" s="462"/>
      <c r="AK17" s="462"/>
      <c r="AL17" s="463"/>
      <c r="AM17" s="439"/>
      <c r="AN17" s="440"/>
      <c r="AO17" s="440"/>
      <c r="AP17" s="440"/>
      <c r="AQ17" s="440"/>
      <c r="AR17" s="440"/>
      <c r="AS17" s="440"/>
      <c r="AT17" s="441"/>
      <c r="AU17" s="442"/>
      <c r="AV17" s="443"/>
      <c r="AW17" s="443"/>
      <c r="AX17" s="443"/>
      <c r="AY17" s="444" t="s">
        <v>159</v>
      </c>
      <c r="AZ17" s="445"/>
      <c r="BA17" s="445"/>
      <c r="BB17" s="445"/>
      <c r="BC17" s="445"/>
      <c r="BD17" s="445"/>
      <c r="BE17" s="445"/>
      <c r="BF17" s="445"/>
      <c r="BG17" s="445"/>
      <c r="BH17" s="445"/>
      <c r="BI17" s="445"/>
      <c r="BJ17" s="445"/>
      <c r="BK17" s="445"/>
      <c r="BL17" s="445"/>
      <c r="BM17" s="446"/>
      <c r="BN17" s="410">
        <v>58006896</v>
      </c>
      <c r="BO17" s="411"/>
      <c r="BP17" s="411"/>
      <c r="BQ17" s="411"/>
      <c r="BR17" s="411"/>
      <c r="BS17" s="411"/>
      <c r="BT17" s="411"/>
      <c r="BU17" s="412"/>
      <c r="BV17" s="410">
        <v>58925267</v>
      </c>
      <c r="BW17" s="411"/>
      <c r="BX17" s="411"/>
      <c r="BY17" s="411"/>
      <c r="BZ17" s="411"/>
      <c r="CA17" s="411"/>
      <c r="CB17" s="411"/>
      <c r="CC17" s="412"/>
      <c r="CD17" s="191"/>
      <c r="CE17" s="524"/>
      <c r="CF17" s="524"/>
      <c r="CG17" s="524"/>
      <c r="CH17" s="524"/>
      <c r="CI17" s="524"/>
      <c r="CJ17" s="524"/>
      <c r="CK17" s="524"/>
      <c r="CL17" s="524"/>
      <c r="CM17" s="524"/>
      <c r="CN17" s="524"/>
      <c r="CO17" s="524"/>
      <c r="CP17" s="524"/>
      <c r="CQ17" s="524"/>
      <c r="CR17" s="524"/>
      <c r="CS17" s="525"/>
      <c r="CT17" s="407"/>
      <c r="CU17" s="408"/>
      <c r="CV17" s="408"/>
      <c r="CW17" s="408"/>
      <c r="CX17" s="408"/>
      <c r="CY17" s="408"/>
      <c r="CZ17" s="408"/>
      <c r="DA17" s="409"/>
      <c r="DB17" s="407"/>
      <c r="DC17" s="408"/>
      <c r="DD17" s="408"/>
      <c r="DE17" s="408"/>
      <c r="DF17" s="408"/>
      <c r="DG17" s="408"/>
      <c r="DH17" s="408"/>
      <c r="DI17" s="409"/>
    </row>
    <row r="18" spans="1:113" ht="18.75" customHeight="1" thickBot="1" x14ac:dyDescent="0.2">
      <c r="A18" s="178"/>
      <c r="B18" s="535" t="s">
        <v>160</v>
      </c>
      <c r="C18" s="453"/>
      <c r="D18" s="453"/>
      <c r="E18" s="536"/>
      <c r="F18" s="536"/>
      <c r="G18" s="536"/>
      <c r="H18" s="536"/>
      <c r="I18" s="536"/>
      <c r="J18" s="536"/>
      <c r="K18" s="536"/>
      <c r="L18" s="537">
        <v>41.42</v>
      </c>
      <c r="M18" s="537"/>
      <c r="N18" s="537"/>
      <c r="O18" s="537"/>
      <c r="P18" s="537"/>
      <c r="Q18" s="537"/>
      <c r="R18" s="538"/>
      <c r="S18" s="538"/>
      <c r="T18" s="538"/>
      <c r="U18" s="538"/>
      <c r="V18" s="539"/>
      <c r="W18" s="428"/>
      <c r="X18" s="429"/>
      <c r="Y18" s="429"/>
      <c r="Z18" s="429"/>
      <c r="AA18" s="429"/>
      <c r="AB18" s="420"/>
      <c r="AC18" s="540">
        <v>89.2</v>
      </c>
      <c r="AD18" s="541"/>
      <c r="AE18" s="541"/>
      <c r="AF18" s="541"/>
      <c r="AG18" s="542"/>
      <c r="AH18" s="540">
        <v>88.4</v>
      </c>
      <c r="AI18" s="541"/>
      <c r="AJ18" s="541"/>
      <c r="AK18" s="541"/>
      <c r="AL18" s="543"/>
      <c r="AM18" s="439"/>
      <c r="AN18" s="440"/>
      <c r="AO18" s="440"/>
      <c r="AP18" s="440"/>
      <c r="AQ18" s="440"/>
      <c r="AR18" s="440"/>
      <c r="AS18" s="440"/>
      <c r="AT18" s="441"/>
      <c r="AU18" s="442"/>
      <c r="AV18" s="443"/>
      <c r="AW18" s="443"/>
      <c r="AX18" s="443"/>
      <c r="AY18" s="444" t="s">
        <v>161</v>
      </c>
      <c r="AZ18" s="445"/>
      <c r="BA18" s="445"/>
      <c r="BB18" s="445"/>
      <c r="BC18" s="445"/>
      <c r="BD18" s="445"/>
      <c r="BE18" s="445"/>
      <c r="BF18" s="445"/>
      <c r="BG18" s="445"/>
      <c r="BH18" s="445"/>
      <c r="BI18" s="445"/>
      <c r="BJ18" s="445"/>
      <c r="BK18" s="445"/>
      <c r="BL18" s="445"/>
      <c r="BM18" s="446"/>
      <c r="BN18" s="410">
        <v>66042921</v>
      </c>
      <c r="BO18" s="411"/>
      <c r="BP18" s="411"/>
      <c r="BQ18" s="411"/>
      <c r="BR18" s="411"/>
      <c r="BS18" s="411"/>
      <c r="BT18" s="411"/>
      <c r="BU18" s="412"/>
      <c r="BV18" s="410">
        <v>65082373</v>
      </c>
      <c r="BW18" s="411"/>
      <c r="BX18" s="411"/>
      <c r="BY18" s="411"/>
      <c r="BZ18" s="411"/>
      <c r="CA18" s="411"/>
      <c r="CB18" s="411"/>
      <c r="CC18" s="412"/>
      <c r="CD18" s="191"/>
      <c r="CE18" s="524"/>
      <c r="CF18" s="524"/>
      <c r="CG18" s="524"/>
      <c r="CH18" s="524"/>
      <c r="CI18" s="524"/>
      <c r="CJ18" s="524"/>
      <c r="CK18" s="524"/>
      <c r="CL18" s="524"/>
      <c r="CM18" s="524"/>
      <c r="CN18" s="524"/>
      <c r="CO18" s="524"/>
      <c r="CP18" s="524"/>
      <c r="CQ18" s="524"/>
      <c r="CR18" s="524"/>
      <c r="CS18" s="525"/>
      <c r="CT18" s="407"/>
      <c r="CU18" s="408"/>
      <c r="CV18" s="408"/>
      <c r="CW18" s="408"/>
      <c r="CX18" s="408"/>
      <c r="CY18" s="408"/>
      <c r="CZ18" s="408"/>
      <c r="DA18" s="409"/>
      <c r="DB18" s="407"/>
      <c r="DC18" s="408"/>
      <c r="DD18" s="408"/>
      <c r="DE18" s="408"/>
      <c r="DF18" s="408"/>
      <c r="DG18" s="408"/>
      <c r="DH18" s="408"/>
      <c r="DI18" s="409"/>
    </row>
    <row r="19" spans="1:113" ht="18.75" customHeight="1" thickBot="1" x14ac:dyDescent="0.2">
      <c r="A19" s="178"/>
      <c r="B19" s="535" t="s">
        <v>162</v>
      </c>
      <c r="C19" s="453"/>
      <c r="D19" s="453"/>
      <c r="E19" s="536"/>
      <c r="F19" s="536"/>
      <c r="G19" s="536"/>
      <c r="H19" s="536"/>
      <c r="I19" s="536"/>
      <c r="J19" s="536"/>
      <c r="K19" s="536"/>
      <c r="L19" s="544">
        <v>7668</v>
      </c>
      <c r="M19" s="544"/>
      <c r="N19" s="544"/>
      <c r="O19" s="544"/>
      <c r="P19" s="544"/>
      <c r="Q19" s="544"/>
      <c r="R19" s="545"/>
      <c r="S19" s="545"/>
      <c r="T19" s="545"/>
      <c r="U19" s="545"/>
      <c r="V19" s="546"/>
      <c r="W19" s="367"/>
      <c r="X19" s="368"/>
      <c r="Y19" s="368"/>
      <c r="Z19" s="368"/>
      <c r="AA19" s="368"/>
      <c r="AB19" s="368"/>
      <c r="AC19" s="519"/>
      <c r="AD19" s="519"/>
      <c r="AE19" s="519"/>
      <c r="AF19" s="519"/>
      <c r="AG19" s="519"/>
      <c r="AH19" s="519"/>
      <c r="AI19" s="519"/>
      <c r="AJ19" s="519"/>
      <c r="AK19" s="519"/>
      <c r="AL19" s="520"/>
      <c r="AM19" s="439"/>
      <c r="AN19" s="440"/>
      <c r="AO19" s="440"/>
      <c r="AP19" s="440"/>
      <c r="AQ19" s="440"/>
      <c r="AR19" s="440"/>
      <c r="AS19" s="440"/>
      <c r="AT19" s="441"/>
      <c r="AU19" s="442"/>
      <c r="AV19" s="443"/>
      <c r="AW19" s="443"/>
      <c r="AX19" s="443"/>
      <c r="AY19" s="444" t="s">
        <v>163</v>
      </c>
      <c r="AZ19" s="445"/>
      <c r="BA19" s="445"/>
      <c r="BB19" s="445"/>
      <c r="BC19" s="445"/>
      <c r="BD19" s="445"/>
      <c r="BE19" s="445"/>
      <c r="BF19" s="445"/>
      <c r="BG19" s="445"/>
      <c r="BH19" s="445"/>
      <c r="BI19" s="445"/>
      <c r="BJ19" s="445"/>
      <c r="BK19" s="445"/>
      <c r="BL19" s="445"/>
      <c r="BM19" s="446"/>
      <c r="BN19" s="410">
        <v>95678482</v>
      </c>
      <c r="BO19" s="411"/>
      <c r="BP19" s="411"/>
      <c r="BQ19" s="411"/>
      <c r="BR19" s="411"/>
      <c r="BS19" s="411"/>
      <c r="BT19" s="411"/>
      <c r="BU19" s="412"/>
      <c r="BV19" s="410">
        <v>86679219</v>
      </c>
      <c r="BW19" s="411"/>
      <c r="BX19" s="411"/>
      <c r="BY19" s="411"/>
      <c r="BZ19" s="411"/>
      <c r="CA19" s="411"/>
      <c r="CB19" s="411"/>
      <c r="CC19" s="412"/>
      <c r="CD19" s="191"/>
      <c r="CE19" s="524"/>
      <c r="CF19" s="524"/>
      <c r="CG19" s="524"/>
      <c r="CH19" s="524"/>
      <c r="CI19" s="524"/>
      <c r="CJ19" s="524"/>
      <c r="CK19" s="524"/>
      <c r="CL19" s="524"/>
      <c r="CM19" s="524"/>
      <c r="CN19" s="524"/>
      <c r="CO19" s="524"/>
      <c r="CP19" s="524"/>
      <c r="CQ19" s="524"/>
      <c r="CR19" s="524"/>
      <c r="CS19" s="525"/>
      <c r="CT19" s="407"/>
      <c r="CU19" s="408"/>
      <c r="CV19" s="408"/>
      <c r="CW19" s="408"/>
      <c r="CX19" s="408"/>
      <c r="CY19" s="408"/>
      <c r="CZ19" s="408"/>
      <c r="DA19" s="409"/>
      <c r="DB19" s="407"/>
      <c r="DC19" s="408"/>
      <c r="DD19" s="408"/>
      <c r="DE19" s="408"/>
      <c r="DF19" s="408"/>
      <c r="DG19" s="408"/>
      <c r="DH19" s="408"/>
      <c r="DI19" s="409"/>
    </row>
    <row r="20" spans="1:113" ht="18.75" customHeight="1" thickBot="1" x14ac:dyDescent="0.2">
      <c r="A20" s="178"/>
      <c r="B20" s="535" t="s">
        <v>164</v>
      </c>
      <c r="C20" s="453"/>
      <c r="D20" s="453"/>
      <c r="E20" s="536"/>
      <c r="F20" s="536"/>
      <c r="G20" s="536"/>
      <c r="H20" s="536"/>
      <c r="I20" s="536"/>
      <c r="J20" s="536"/>
      <c r="K20" s="536"/>
      <c r="L20" s="544">
        <v>144355</v>
      </c>
      <c r="M20" s="544"/>
      <c r="N20" s="544"/>
      <c r="O20" s="544"/>
      <c r="P20" s="544"/>
      <c r="Q20" s="544"/>
      <c r="R20" s="545"/>
      <c r="S20" s="545"/>
      <c r="T20" s="545"/>
      <c r="U20" s="545"/>
      <c r="V20" s="546"/>
      <c r="W20" s="428"/>
      <c r="X20" s="429"/>
      <c r="Y20" s="429"/>
      <c r="Z20" s="429"/>
      <c r="AA20" s="429"/>
      <c r="AB20" s="429"/>
      <c r="AC20" s="547"/>
      <c r="AD20" s="547"/>
      <c r="AE20" s="547"/>
      <c r="AF20" s="547"/>
      <c r="AG20" s="547"/>
      <c r="AH20" s="547"/>
      <c r="AI20" s="547"/>
      <c r="AJ20" s="547"/>
      <c r="AK20" s="547"/>
      <c r="AL20" s="548"/>
      <c r="AM20" s="549"/>
      <c r="AN20" s="465"/>
      <c r="AO20" s="465"/>
      <c r="AP20" s="465"/>
      <c r="AQ20" s="465"/>
      <c r="AR20" s="465"/>
      <c r="AS20" s="465"/>
      <c r="AT20" s="466"/>
      <c r="AU20" s="550"/>
      <c r="AV20" s="551"/>
      <c r="AW20" s="551"/>
      <c r="AX20" s="552"/>
      <c r="AY20" s="444"/>
      <c r="AZ20" s="445"/>
      <c r="BA20" s="445"/>
      <c r="BB20" s="445"/>
      <c r="BC20" s="445"/>
      <c r="BD20" s="445"/>
      <c r="BE20" s="445"/>
      <c r="BF20" s="445"/>
      <c r="BG20" s="445"/>
      <c r="BH20" s="445"/>
      <c r="BI20" s="445"/>
      <c r="BJ20" s="445"/>
      <c r="BK20" s="445"/>
      <c r="BL20" s="445"/>
      <c r="BM20" s="446"/>
      <c r="BN20" s="410"/>
      <c r="BO20" s="411"/>
      <c r="BP20" s="411"/>
      <c r="BQ20" s="411"/>
      <c r="BR20" s="411"/>
      <c r="BS20" s="411"/>
      <c r="BT20" s="411"/>
      <c r="BU20" s="412"/>
      <c r="BV20" s="410"/>
      <c r="BW20" s="411"/>
      <c r="BX20" s="411"/>
      <c r="BY20" s="411"/>
      <c r="BZ20" s="411"/>
      <c r="CA20" s="411"/>
      <c r="CB20" s="411"/>
      <c r="CC20" s="412"/>
      <c r="CD20" s="191"/>
      <c r="CE20" s="524"/>
      <c r="CF20" s="524"/>
      <c r="CG20" s="524"/>
      <c r="CH20" s="524"/>
      <c r="CI20" s="524"/>
      <c r="CJ20" s="524"/>
      <c r="CK20" s="524"/>
      <c r="CL20" s="524"/>
      <c r="CM20" s="524"/>
      <c r="CN20" s="524"/>
      <c r="CO20" s="524"/>
      <c r="CP20" s="524"/>
      <c r="CQ20" s="524"/>
      <c r="CR20" s="524"/>
      <c r="CS20" s="525"/>
      <c r="CT20" s="407"/>
      <c r="CU20" s="408"/>
      <c r="CV20" s="408"/>
      <c r="CW20" s="408"/>
      <c r="CX20" s="408"/>
      <c r="CY20" s="408"/>
      <c r="CZ20" s="408"/>
      <c r="DA20" s="409"/>
      <c r="DB20" s="407"/>
      <c r="DC20" s="408"/>
      <c r="DD20" s="408"/>
      <c r="DE20" s="408"/>
      <c r="DF20" s="408"/>
      <c r="DG20" s="408"/>
      <c r="DH20" s="408"/>
      <c r="DI20" s="409"/>
    </row>
    <row r="21" spans="1:113" ht="18.75" customHeight="1" thickBot="1" x14ac:dyDescent="0.2">
      <c r="A21" s="178"/>
      <c r="B21" s="526" t="s">
        <v>165</v>
      </c>
      <c r="C21" s="527"/>
      <c r="D21" s="527"/>
      <c r="E21" s="527"/>
      <c r="F21" s="527"/>
      <c r="G21" s="527"/>
      <c r="H21" s="527"/>
      <c r="I21" s="527"/>
      <c r="J21" s="527"/>
      <c r="K21" s="527"/>
      <c r="L21" s="527"/>
      <c r="M21" s="527"/>
      <c r="N21" s="527"/>
      <c r="O21" s="527"/>
      <c r="P21" s="527"/>
      <c r="Q21" s="527"/>
      <c r="R21" s="527"/>
      <c r="S21" s="527"/>
      <c r="T21" s="527"/>
      <c r="U21" s="527"/>
      <c r="V21" s="527"/>
      <c r="W21" s="527"/>
      <c r="X21" s="527"/>
      <c r="Y21" s="527"/>
      <c r="Z21" s="527"/>
      <c r="AA21" s="527"/>
      <c r="AB21" s="527"/>
      <c r="AC21" s="527"/>
      <c r="AD21" s="527"/>
      <c r="AE21" s="527"/>
      <c r="AF21" s="527"/>
      <c r="AG21" s="527"/>
      <c r="AH21" s="527"/>
      <c r="AI21" s="527"/>
      <c r="AJ21" s="527"/>
      <c r="AK21" s="527"/>
      <c r="AL21" s="527"/>
      <c r="AM21" s="527"/>
      <c r="AN21" s="527"/>
      <c r="AO21" s="527"/>
      <c r="AP21" s="527"/>
      <c r="AQ21" s="527"/>
      <c r="AR21" s="527"/>
      <c r="AS21" s="527"/>
      <c r="AT21" s="527"/>
      <c r="AU21" s="527"/>
      <c r="AV21" s="527"/>
      <c r="AW21" s="527"/>
      <c r="AX21" s="528"/>
      <c r="AY21" s="529"/>
      <c r="AZ21" s="530"/>
      <c r="BA21" s="530"/>
      <c r="BB21" s="530"/>
      <c r="BC21" s="530"/>
      <c r="BD21" s="530"/>
      <c r="BE21" s="530"/>
      <c r="BF21" s="530"/>
      <c r="BG21" s="530"/>
      <c r="BH21" s="530"/>
      <c r="BI21" s="530"/>
      <c r="BJ21" s="530"/>
      <c r="BK21" s="530"/>
      <c r="BL21" s="530"/>
      <c r="BM21" s="531"/>
      <c r="BN21" s="532"/>
      <c r="BO21" s="533"/>
      <c r="BP21" s="533"/>
      <c r="BQ21" s="533"/>
      <c r="BR21" s="533"/>
      <c r="BS21" s="533"/>
      <c r="BT21" s="533"/>
      <c r="BU21" s="534"/>
      <c r="BV21" s="532"/>
      <c r="BW21" s="533"/>
      <c r="BX21" s="533"/>
      <c r="BY21" s="533"/>
      <c r="BZ21" s="533"/>
      <c r="CA21" s="533"/>
      <c r="CB21" s="533"/>
      <c r="CC21" s="534"/>
      <c r="CD21" s="191"/>
      <c r="CE21" s="524"/>
      <c r="CF21" s="524"/>
      <c r="CG21" s="524"/>
      <c r="CH21" s="524"/>
      <c r="CI21" s="524"/>
      <c r="CJ21" s="524"/>
      <c r="CK21" s="524"/>
      <c r="CL21" s="524"/>
      <c r="CM21" s="524"/>
      <c r="CN21" s="524"/>
      <c r="CO21" s="524"/>
      <c r="CP21" s="524"/>
      <c r="CQ21" s="524"/>
      <c r="CR21" s="524"/>
      <c r="CS21" s="525"/>
      <c r="CT21" s="407"/>
      <c r="CU21" s="408"/>
      <c r="CV21" s="408"/>
      <c r="CW21" s="408"/>
      <c r="CX21" s="408"/>
      <c r="CY21" s="408"/>
      <c r="CZ21" s="408"/>
      <c r="DA21" s="409"/>
      <c r="DB21" s="407"/>
      <c r="DC21" s="408"/>
      <c r="DD21" s="408"/>
      <c r="DE21" s="408"/>
      <c r="DF21" s="408"/>
      <c r="DG21" s="408"/>
      <c r="DH21" s="408"/>
      <c r="DI21" s="409"/>
    </row>
    <row r="22" spans="1:113" ht="18.75" customHeight="1" x14ac:dyDescent="0.15">
      <c r="A22" s="178"/>
      <c r="B22" s="580" t="s">
        <v>166</v>
      </c>
      <c r="C22" s="554"/>
      <c r="D22" s="555"/>
      <c r="E22" s="422" t="s">
        <v>1</v>
      </c>
      <c r="F22" s="427"/>
      <c r="G22" s="427"/>
      <c r="H22" s="427"/>
      <c r="I22" s="427"/>
      <c r="J22" s="427"/>
      <c r="K22" s="417"/>
      <c r="L22" s="422" t="s">
        <v>167</v>
      </c>
      <c r="M22" s="427"/>
      <c r="N22" s="427"/>
      <c r="O22" s="427"/>
      <c r="P22" s="417"/>
      <c r="Q22" s="585" t="s">
        <v>168</v>
      </c>
      <c r="R22" s="586"/>
      <c r="S22" s="586"/>
      <c r="T22" s="586"/>
      <c r="U22" s="586"/>
      <c r="V22" s="587"/>
      <c r="W22" s="553" t="s">
        <v>169</v>
      </c>
      <c r="X22" s="554"/>
      <c r="Y22" s="555"/>
      <c r="Z22" s="422" t="s">
        <v>1</v>
      </c>
      <c r="AA22" s="427"/>
      <c r="AB22" s="427"/>
      <c r="AC22" s="427"/>
      <c r="AD22" s="427"/>
      <c r="AE22" s="427"/>
      <c r="AF22" s="427"/>
      <c r="AG22" s="417"/>
      <c r="AH22" s="591" t="s">
        <v>170</v>
      </c>
      <c r="AI22" s="427"/>
      <c r="AJ22" s="427"/>
      <c r="AK22" s="427"/>
      <c r="AL22" s="417"/>
      <c r="AM22" s="591" t="s">
        <v>171</v>
      </c>
      <c r="AN22" s="592"/>
      <c r="AO22" s="592"/>
      <c r="AP22" s="592"/>
      <c r="AQ22" s="592"/>
      <c r="AR22" s="593"/>
      <c r="AS22" s="585" t="s">
        <v>168</v>
      </c>
      <c r="AT22" s="586"/>
      <c r="AU22" s="586"/>
      <c r="AV22" s="586"/>
      <c r="AW22" s="586"/>
      <c r="AX22" s="597"/>
      <c r="AY22" s="370" t="s">
        <v>172</v>
      </c>
      <c r="AZ22" s="371"/>
      <c r="BA22" s="371"/>
      <c r="BB22" s="371"/>
      <c r="BC22" s="371"/>
      <c r="BD22" s="371"/>
      <c r="BE22" s="371"/>
      <c r="BF22" s="371"/>
      <c r="BG22" s="371"/>
      <c r="BH22" s="371"/>
      <c r="BI22" s="371"/>
      <c r="BJ22" s="371"/>
      <c r="BK22" s="371"/>
      <c r="BL22" s="371"/>
      <c r="BM22" s="372"/>
      <c r="BN22" s="373">
        <v>136672177</v>
      </c>
      <c r="BO22" s="374"/>
      <c r="BP22" s="374"/>
      <c r="BQ22" s="374"/>
      <c r="BR22" s="374"/>
      <c r="BS22" s="374"/>
      <c r="BT22" s="374"/>
      <c r="BU22" s="375"/>
      <c r="BV22" s="373">
        <v>135624183</v>
      </c>
      <c r="BW22" s="374"/>
      <c r="BX22" s="374"/>
      <c r="BY22" s="374"/>
      <c r="BZ22" s="374"/>
      <c r="CA22" s="374"/>
      <c r="CB22" s="374"/>
      <c r="CC22" s="375"/>
      <c r="CD22" s="191"/>
      <c r="CE22" s="524"/>
      <c r="CF22" s="524"/>
      <c r="CG22" s="524"/>
      <c r="CH22" s="524"/>
      <c r="CI22" s="524"/>
      <c r="CJ22" s="524"/>
      <c r="CK22" s="524"/>
      <c r="CL22" s="524"/>
      <c r="CM22" s="524"/>
      <c r="CN22" s="524"/>
      <c r="CO22" s="524"/>
      <c r="CP22" s="524"/>
      <c r="CQ22" s="524"/>
      <c r="CR22" s="524"/>
      <c r="CS22" s="525"/>
      <c r="CT22" s="407"/>
      <c r="CU22" s="408"/>
      <c r="CV22" s="408"/>
      <c r="CW22" s="408"/>
      <c r="CX22" s="408"/>
      <c r="CY22" s="408"/>
      <c r="CZ22" s="408"/>
      <c r="DA22" s="409"/>
      <c r="DB22" s="407"/>
      <c r="DC22" s="408"/>
      <c r="DD22" s="408"/>
      <c r="DE22" s="408"/>
      <c r="DF22" s="408"/>
      <c r="DG22" s="408"/>
      <c r="DH22" s="408"/>
      <c r="DI22" s="409"/>
    </row>
    <row r="23" spans="1:113" ht="18.75" customHeight="1" x14ac:dyDescent="0.15">
      <c r="A23" s="178"/>
      <c r="B23" s="581"/>
      <c r="C23" s="557"/>
      <c r="D23" s="558"/>
      <c r="E23" s="396"/>
      <c r="F23" s="401"/>
      <c r="G23" s="401"/>
      <c r="H23" s="401"/>
      <c r="I23" s="401"/>
      <c r="J23" s="401"/>
      <c r="K23" s="390"/>
      <c r="L23" s="396"/>
      <c r="M23" s="401"/>
      <c r="N23" s="401"/>
      <c r="O23" s="401"/>
      <c r="P23" s="390"/>
      <c r="Q23" s="588"/>
      <c r="R23" s="589"/>
      <c r="S23" s="589"/>
      <c r="T23" s="589"/>
      <c r="U23" s="589"/>
      <c r="V23" s="590"/>
      <c r="W23" s="556"/>
      <c r="X23" s="557"/>
      <c r="Y23" s="558"/>
      <c r="Z23" s="396"/>
      <c r="AA23" s="401"/>
      <c r="AB23" s="401"/>
      <c r="AC23" s="401"/>
      <c r="AD23" s="401"/>
      <c r="AE23" s="401"/>
      <c r="AF23" s="401"/>
      <c r="AG23" s="390"/>
      <c r="AH23" s="396"/>
      <c r="AI23" s="401"/>
      <c r="AJ23" s="401"/>
      <c r="AK23" s="401"/>
      <c r="AL23" s="390"/>
      <c r="AM23" s="594"/>
      <c r="AN23" s="595"/>
      <c r="AO23" s="595"/>
      <c r="AP23" s="595"/>
      <c r="AQ23" s="595"/>
      <c r="AR23" s="596"/>
      <c r="AS23" s="588"/>
      <c r="AT23" s="589"/>
      <c r="AU23" s="589"/>
      <c r="AV23" s="589"/>
      <c r="AW23" s="589"/>
      <c r="AX23" s="598"/>
      <c r="AY23" s="444" t="s">
        <v>173</v>
      </c>
      <c r="AZ23" s="445"/>
      <c r="BA23" s="445"/>
      <c r="BB23" s="445"/>
      <c r="BC23" s="445"/>
      <c r="BD23" s="445"/>
      <c r="BE23" s="445"/>
      <c r="BF23" s="445"/>
      <c r="BG23" s="445"/>
      <c r="BH23" s="445"/>
      <c r="BI23" s="445"/>
      <c r="BJ23" s="445"/>
      <c r="BK23" s="445"/>
      <c r="BL23" s="445"/>
      <c r="BM23" s="446"/>
      <c r="BN23" s="410">
        <v>119228587</v>
      </c>
      <c r="BO23" s="411"/>
      <c r="BP23" s="411"/>
      <c r="BQ23" s="411"/>
      <c r="BR23" s="411"/>
      <c r="BS23" s="411"/>
      <c r="BT23" s="411"/>
      <c r="BU23" s="412"/>
      <c r="BV23" s="410">
        <v>117174705</v>
      </c>
      <c r="BW23" s="411"/>
      <c r="BX23" s="411"/>
      <c r="BY23" s="411"/>
      <c r="BZ23" s="411"/>
      <c r="CA23" s="411"/>
      <c r="CB23" s="411"/>
      <c r="CC23" s="412"/>
      <c r="CD23" s="191"/>
      <c r="CE23" s="524"/>
      <c r="CF23" s="524"/>
      <c r="CG23" s="524"/>
      <c r="CH23" s="524"/>
      <c r="CI23" s="524"/>
      <c r="CJ23" s="524"/>
      <c r="CK23" s="524"/>
      <c r="CL23" s="524"/>
      <c r="CM23" s="524"/>
      <c r="CN23" s="524"/>
      <c r="CO23" s="524"/>
      <c r="CP23" s="524"/>
      <c r="CQ23" s="524"/>
      <c r="CR23" s="524"/>
      <c r="CS23" s="525"/>
      <c r="CT23" s="407"/>
      <c r="CU23" s="408"/>
      <c r="CV23" s="408"/>
      <c r="CW23" s="408"/>
      <c r="CX23" s="408"/>
      <c r="CY23" s="408"/>
      <c r="CZ23" s="408"/>
      <c r="DA23" s="409"/>
      <c r="DB23" s="407"/>
      <c r="DC23" s="408"/>
      <c r="DD23" s="408"/>
      <c r="DE23" s="408"/>
      <c r="DF23" s="408"/>
      <c r="DG23" s="408"/>
      <c r="DH23" s="408"/>
      <c r="DI23" s="409"/>
    </row>
    <row r="24" spans="1:113" ht="18.75" customHeight="1" thickBot="1" x14ac:dyDescent="0.2">
      <c r="A24" s="178"/>
      <c r="B24" s="581"/>
      <c r="C24" s="557"/>
      <c r="D24" s="558"/>
      <c r="E24" s="460" t="s">
        <v>174</v>
      </c>
      <c r="F24" s="440"/>
      <c r="G24" s="440"/>
      <c r="H24" s="440"/>
      <c r="I24" s="440"/>
      <c r="J24" s="440"/>
      <c r="K24" s="441"/>
      <c r="L24" s="461">
        <v>1</v>
      </c>
      <c r="M24" s="462"/>
      <c r="N24" s="462"/>
      <c r="O24" s="462"/>
      <c r="P24" s="504"/>
      <c r="Q24" s="461">
        <v>10850</v>
      </c>
      <c r="R24" s="462"/>
      <c r="S24" s="462"/>
      <c r="T24" s="462"/>
      <c r="U24" s="462"/>
      <c r="V24" s="504"/>
      <c r="W24" s="556"/>
      <c r="X24" s="557"/>
      <c r="Y24" s="558"/>
      <c r="Z24" s="460" t="s">
        <v>175</v>
      </c>
      <c r="AA24" s="440"/>
      <c r="AB24" s="440"/>
      <c r="AC24" s="440"/>
      <c r="AD24" s="440"/>
      <c r="AE24" s="440"/>
      <c r="AF24" s="440"/>
      <c r="AG24" s="441"/>
      <c r="AH24" s="461">
        <v>2097</v>
      </c>
      <c r="AI24" s="462"/>
      <c r="AJ24" s="462"/>
      <c r="AK24" s="462"/>
      <c r="AL24" s="504"/>
      <c r="AM24" s="461">
        <v>6324552</v>
      </c>
      <c r="AN24" s="462"/>
      <c r="AO24" s="462"/>
      <c r="AP24" s="462"/>
      <c r="AQ24" s="462"/>
      <c r="AR24" s="504"/>
      <c r="AS24" s="461">
        <v>3016</v>
      </c>
      <c r="AT24" s="462"/>
      <c r="AU24" s="462"/>
      <c r="AV24" s="462"/>
      <c r="AW24" s="462"/>
      <c r="AX24" s="463"/>
      <c r="AY24" s="529" t="s">
        <v>176</v>
      </c>
      <c r="AZ24" s="530"/>
      <c r="BA24" s="530"/>
      <c r="BB24" s="530"/>
      <c r="BC24" s="530"/>
      <c r="BD24" s="530"/>
      <c r="BE24" s="530"/>
      <c r="BF24" s="530"/>
      <c r="BG24" s="530"/>
      <c r="BH24" s="530"/>
      <c r="BI24" s="530"/>
      <c r="BJ24" s="530"/>
      <c r="BK24" s="530"/>
      <c r="BL24" s="530"/>
      <c r="BM24" s="531"/>
      <c r="BN24" s="410">
        <v>80284841</v>
      </c>
      <c r="BO24" s="411"/>
      <c r="BP24" s="411"/>
      <c r="BQ24" s="411"/>
      <c r="BR24" s="411"/>
      <c r="BS24" s="411"/>
      <c r="BT24" s="411"/>
      <c r="BU24" s="412"/>
      <c r="BV24" s="410">
        <v>80998101</v>
      </c>
      <c r="BW24" s="411"/>
      <c r="BX24" s="411"/>
      <c r="BY24" s="411"/>
      <c r="BZ24" s="411"/>
      <c r="CA24" s="411"/>
      <c r="CB24" s="411"/>
      <c r="CC24" s="412"/>
      <c r="CD24" s="191"/>
      <c r="CE24" s="524"/>
      <c r="CF24" s="524"/>
      <c r="CG24" s="524"/>
      <c r="CH24" s="524"/>
      <c r="CI24" s="524"/>
      <c r="CJ24" s="524"/>
      <c r="CK24" s="524"/>
      <c r="CL24" s="524"/>
      <c r="CM24" s="524"/>
      <c r="CN24" s="524"/>
      <c r="CO24" s="524"/>
      <c r="CP24" s="524"/>
      <c r="CQ24" s="524"/>
      <c r="CR24" s="524"/>
      <c r="CS24" s="525"/>
      <c r="CT24" s="407"/>
      <c r="CU24" s="408"/>
      <c r="CV24" s="408"/>
      <c r="CW24" s="408"/>
      <c r="CX24" s="408"/>
      <c r="CY24" s="408"/>
      <c r="CZ24" s="408"/>
      <c r="DA24" s="409"/>
      <c r="DB24" s="407"/>
      <c r="DC24" s="408"/>
      <c r="DD24" s="408"/>
      <c r="DE24" s="408"/>
      <c r="DF24" s="408"/>
      <c r="DG24" s="408"/>
      <c r="DH24" s="408"/>
      <c r="DI24" s="409"/>
    </row>
    <row r="25" spans="1:113" ht="18.75" customHeight="1" x14ac:dyDescent="0.15">
      <c r="A25" s="178"/>
      <c r="B25" s="581"/>
      <c r="C25" s="557"/>
      <c r="D25" s="558"/>
      <c r="E25" s="460" t="s">
        <v>177</v>
      </c>
      <c r="F25" s="440"/>
      <c r="G25" s="440"/>
      <c r="H25" s="440"/>
      <c r="I25" s="440"/>
      <c r="J25" s="440"/>
      <c r="K25" s="441"/>
      <c r="L25" s="461">
        <v>2</v>
      </c>
      <c r="M25" s="462"/>
      <c r="N25" s="462"/>
      <c r="O25" s="462"/>
      <c r="P25" s="504"/>
      <c r="Q25" s="461">
        <v>8900</v>
      </c>
      <c r="R25" s="462"/>
      <c r="S25" s="462"/>
      <c r="T25" s="462"/>
      <c r="U25" s="462"/>
      <c r="V25" s="504"/>
      <c r="W25" s="556"/>
      <c r="X25" s="557"/>
      <c r="Y25" s="558"/>
      <c r="Z25" s="460" t="s">
        <v>178</v>
      </c>
      <c r="AA25" s="440"/>
      <c r="AB25" s="440"/>
      <c r="AC25" s="440"/>
      <c r="AD25" s="440"/>
      <c r="AE25" s="440"/>
      <c r="AF25" s="440"/>
      <c r="AG25" s="441"/>
      <c r="AH25" s="461">
        <v>286</v>
      </c>
      <c r="AI25" s="462"/>
      <c r="AJ25" s="462"/>
      <c r="AK25" s="462"/>
      <c r="AL25" s="504"/>
      <c r="AM25" s="461">
        <v>841698</v>
      </c>
      <c r="AN25" s="462"/>
      <c r="AO25" s="462"/>
      <c r="AP25" s="462"/>
      <c r="AQ25" s="462"/>
      <c r="AR25" s="504"/>
      <c r="AS25" s="461">
        <v>2943</v>
      </c>
      <c r="AT25" s="462"/>
      <c r="AU25" s="462"/>
      <c r="AV25" s="462"/>
      <c r="AW25" s="462"/>
      <c r="AX25" s="463"/>
      <c r="AY25" s="370" t="s">
        <v>179</v>
      </c>
      <c r="AZ25" s="371"/>
      <c r="BA25" s="371"/>
      <c r="BB25" s="371"/>
      <c r="BC25" s="371"/>
      <c r="BD25" s="371"/>
      <c r="BE25" s="371"/>
      <c r="BF25" s="371"/>
      <c r="BG25" s="371"/>
      <c r="BH25" s="371"/>
      <c r="BI25" s="371"/>
      <c r="BJ25" s="371"/>
      <c r="BK25" s="371"/>
      <c r="BL25" s="371"/>
      <c r="BM25" s="372"/>
      <c r="BN25" s="373">
        <v>50494037</v>
      </c>
      <c r="BO25" s="374"/>
      <c r="BP25" s="374"/>
      <c r="BQ25" s="374"/>
      <c r="BR25" s="374"/>
      <c r="BS25" s="374"/>
      <c r="BT25" s="374"/>
      <c r="BU25" s="375"/>
      <c r="BV25" s="373">
        <v>27819502</v>
      </c>
      <c r="BW25" s="374"/>
      <c r="BX25" s="374"/>
      <c r="BY25" s="374"/>
      <c r="BZ25" s="374"/>
      <c r="CA25" s="374"/>
      <c r="CB25" s="374"/>
      <c r="CC25" s="375"/>
      <c r="CD25" s="191"/>
      <c r="CE25" s="524"/>
      <c r="CF25" s="524"/>
      <c r="CG25" s="524"/>
      <c r="CH25" s="524"/>
      <c r="CI25" s="524"/>
      <c r="CJ25" s="524"/>
      <c r="CK25" s="524"/>
      <c r="CL25" s="524"/>
      <c r="CM25" s="524"/>
      <c r="CN25" s="524"/>
      <c r="CO25" s="524"/>
      <c r="CP25" s="524"/>
      <c r="CQ25" s="524"/>
      <c r="CR25" s="524"/>
      <c r="CS25" s="525"/>
      <c r="CT25" s="407"/>
      <c r="CU25" s="408"/>
      <c r="CV25" s="408"/>
      <c r="CW25" s="408"/>
      <c r="CX25" s="408"/>
      <c r="CY25" s="408"/>
      <c r="CZ25" s="408"/>
      <c r="DA25" s="409"/>
      <c r="DB25" s="407"/>
      <c r="DC25" s="408"/>
      <c r="DD25" s="408"/>
      <c r="DE25" s="408"/>
      <c r="DF25" s="408"/>
      <c r="DG25" s="408"/>
      <c r="DH25" s="408"/>
      <c r="DI25" s="409"/>
    </row>
    <row r="26" spans="1:113" ht="18.75" customHeight="1" x14ac:dyDescent="0.15">
      <c r="A26" s="178"/>
      <c r="B26" s="581"/>
      <c r="C26" s="557"/>
      <c r="D26" s="558"/>
      <c r="E26" s="460" t="s">
        <v>180</v>
      </c>
      <c r="F26" s="440"/>
      <c r="G26" s="440"/>
      <c r="H26" s="440"/>
      <c r="I26" s="440"/>
      <c r="J26" s="440"/>
      <c r="K26" s="441"/>
      <c r="L26" s="461">
        <v>1</v>
      </c>
      <c r="M26" s="462"/>
      <c r="N26" s="462"/>
      <c r="O26" s="462"/>
      <c r="P26" s="504"/>
      <c r="Q26" s="461">
        <v>7650</v>
      </c>
      <c r="R26" s="462"/>
      <c r="S26" s="462"/>
      <c r="T26" s="462"/>
      <c r="U26" s="462"/>
      <c r="V26" s="504"/>
      <c r="W26" s="556"/>
      <c r="X26" s="557"/>
      <c r="Y26" s="558"/>
      <c r="Z26" s="460" t="s">
        <v>181</v>
      </c>
      <c r="AA26" s="562"/>
      <c r="AB26" s="562"/>
      <c r="AC26" s="562"/>
      <c r="AD26" s="562"/>
      <c r="AE26" s="562"/>
      <c r="AF26" s="562"/>
      <c r="AG26" s="563"/>
      <c r="AH26" s="461">
        <v>132</v>
      </c>
      <c r="AI26" s="462"/>
      <c r="AJ26" s="462"/>
      <c r="AK26" s="462"/>
      <c r="AL26" s="504"/>
      <c r="AM26" s="461">
        <v>444840</v>
      </c>
      <c r="AN26" s="462"/>
      <c r="AO26" s="462"/>
      <c r="AP26" s="462"/>
      <c r="AQ26" s="462"/>
      <c r="AR26" s="504"/>
      <c r="AS26" s="461">
        <v>3370</v>
      </c>
      <c r="AT26" s="462"/>
      <c r="AU26" s="462"/>
      <c r="AV26" s="462"/>
      <c r="AW26" s="462"/>
      <c r="AX26" s="463"/>
      <c r="AY26" s="413" t="s">
        <v>182</v>
      </c>
      <c r="AZ26" s="414"/>
      <c r="BA26" s="414"/>
      <c r="BB26" s="414"/>
      <c r="BC26" s="414"/>
      <c r="BD26" s="414"/>
      <c r="BE26" s="414"/>
      <c r="BF26" s="414"/>
      <c r="BG26" s="414"/>
      <c r="BH26" s="414"/>
      <c r="BI26" s="414"/>
      <c r="BJ26" s="414"/>
      <c r="BK26" s="414"/>
      <c r="BL26" s="414"/>
      <c r="BM26" s="415"/>
      <c r="BN26" s="410" t="s">
        <v>183</v>
      </c>
      <c r="BO26" s="411"/>
      <c r="BP26" s="411"/>
      <c r="BQ26" s="411"/>
      <c r="BR26" s="411"/>
      <c r="BS26" s="411"/>
      <c r="BT26" s="411"/>
      <c r="BU26" s="412"/>
      <c r="BV26" s="410" t="s">
        <v>184</v>
      </c>
      <c r="BW26" s="411"/>
      <c r="BX26" s="411"/>
      <c r="BY26" s="411"/>
      <c r="BZ26" s="411"/>
      <c r="CA26" s="411"/>
      <c r="CB26" s="411"/>
      <c r="CC26" s="412"/>
      <c r="CD26" s="191"/>
      <c r="CE26" s="524"/>
      <c r="CF26" s="524"/>
      <c r="CG26" s="524"/>
      <c r="CH26" s="524"/>
      <c r="CI26" s="524"/>
      <c r="CJ26" s="524"/>
      <c r="CK26" s="524"/>
      <c r="CL26" s="524"/>
      <c r="CM26" s="524"/>
      <c r="CN26" s="524"/>
      <c r="CO26" s="524"/>
      <c r="CP26" s="524"/>
      <c r="CQ26" s="524"/>
      <c r="CR26" s="524"/>
      <c r="CS26" s="525"/>
      <c r="CT26" s="407"/>
      <c r="CU26" s="408"/>
      <c r="CV26" s="408"/>
      <c r="CW26" s="408"/>
      <c r="CX26" s="408"/>
      <c r="CY26" s="408"/>
      <c r="CZ26" s="408"/>
      <c r="DA26" s="409"/>
      <c r="DB26" s="407"/>
      <c r="DC26" s="408"/>
      <c r="DD26" s="408"/>
      <c r="DE26" s="408"/>
      <c r="DF26" s="408"/>
      <c r="DG26" s="408"/>
      <c r="DH26" s="408"/>
      <c r="DI26" s="409"/>
    </row>
    <row r="27" spans="1:113" ht="18.75" customHeight="1" thickBot="1" x14ac:dyDescent="0.2">
      <c r="A27" s="178"/>
      <c r="B27" s="581"/>
      <c r="C27" s="557"/>
      <c r="D27" s="558"/>
      <c r="E27" s="460" t="s">
        <v>185</v>
      </c>
      <c r="F27" s="440"/>
      <c r="G27" s="440"/>
      <c r="H27" s="440"/>
      <c r="I27" s="440"/>
      <c r="J27" s="440"/>
      <c r="K27" s="441"/>
      <c r="L27" s="461">
        <v>1</v>
      </c>
      <c r="M27" s="462"/>
      <c r="N27" s="462"/>
      <c r="O27" s="462"/>
      <c r="P27" s="504"/>
      <c r="Q27" s="461">
        <v>6940</v>
      </c>
      <c r="R27" s="462"/>
      <c r="S27" s="462"/>
      <c r="T27" s="462"/>
      <c r="U27" s="462"/>
      <c r="V27" s="504"/>
      <c r="W27" s="556"/>
      <c r="X27" s="557"/>
      <c r="Y27" s="558"/>
      <c r="Z27" s="460" t="s">
        <v>186</v>
      </c>
      <c r="AA27" s="440"/>
      <c r="AB27" s="440"/>
      <c r="AC27" s="440"/>
      <c r="AD27" s="440"/>
      <c r="AE27" s="440"/>
      <c r="AF27" s="440"/>
      <c r="AG27" s="441"/>
      <c r="AH27" s="461">
        <v>21</v>
      </c>
      <c r="AI27" s="462"/>
      <c r="AJ27" s="462"/>
      <c r="AK27" s="462"/>
      <c r="AL27" s="504"/>
      <c r="AM27" s="461">
        <v>87465</v>
      </c>
      <c r="AN27" s="462"/>
      <c r="AO27" s="462"/>
      <c r="AP27" s="462"/>
      <c r="AQ27" s="462"/>
      <c r="AR27" s="504"/>
      <c r="AS27" s="461">
        <v>4165</v>
      </c>
      <c r="AT27" s="462"/>
      <c r="AU27" s="462"/>
      <c r="AV27" s="462"/>
      <c r="AW27" s="462"/>
      <c r="AX27" s="463"/>
      <c r="AY27" s="505" t="s">
        <v>187</v>
      </c>
      <c r="AZ27" s="506"/>
      <c r="BA27" s="506"/>
      <c r="BB27" s="506"/>
      <c r="BC27" s="506"/>
      <c r="BD27" s="506"/>
      <c r="BE27" s="506"/>
      <c r="BF27" s="506"/>
      <c r="BG27" s="506"/>
      <c r="BH27" s="506"/>
      <c r="BI27" s="506"/>
      <c r="BJ27" s="506"/>
      <c r="BK27" s="506"/>
      <c r="BL27" s="506"/>
      <c r="BM27" s="507"/>
      <c r="BN27" s="532" t="s">
        <v>184</v>
      </c>
      <c r="BO27" s="533"/>
      <c r="BP27" s="533"/>
      <c r="BQ27" s="533"/>
      <c r="BR27" s="533"/>
      <c r="BS27" s="533"/>
      <c r="BT27" s="533"/>
      <c r="BU27" s="534"/>
      <c r="BV27" s="532" t="s">
        <v>183</v>
      </c>
      <c r="BW27" s="533"/>
      <c r="BX27" s="533"/>
      <c r="BY27" s="533"/>
      <c r="BZ27" s="533"/>
      <c r="CA27" s="533"/>
      <c r="CB27" s="533"/>
      <c r="CC27" s="534"/>
      <c r="CD27" s="193"/>
      <c r="CE27" s="524"/>
      <c r="CF27" s="524"/>
      <c r="CG27" s="524"/>
      <c r="CH27" s="524"/>
      <c r="CI27" s="524"/>
      <c r="CJ27" s="524"/>
      <c r="CK27" s="524"/>
      <c r="CL27" s="524"/>
      <c r="CM27" s="524"/>
      <c r="CN27" s="524"/>
      <c r="CO27" s="524"/>
      <c r="CP27" s="524"/>
      <c r="CQ27" s="524"/>
      <c r="CR27" s="524"/>
      <c r="CS27" s="525"/>
      <c r="CT27" s="407"/>
      <c r="CU27" s="408"/>
      <c r="CV27" s="408"/>
      <c r="CW27" s="408"/>
      <c r="CX27" s="408"/>
      <c r="CY27" s="408"/>
      <c r="CZ27" s="408"/>
      <c r="DA27" s="409"/>
      <c r="DB27" s="407"/>
      <c r="DC27" s="408"/>
      <c r="DD27" s="408"/>
      <c r="DE27" s="408"/>
      <c r="DF27" s="408"/>
      <c r="DG27" s="408"/>
      <c r="DH27" s="408"/>
      <c r="DI27" s="409"/>
    </row>
    <row r="28" spans="1:113" ht="18.75" customHeight="1" x14ac:dyDescent="0.15">
      <c r="A28" s="178"/>
      <c r="B28" s="581"/>
      <c r="C28" s="557"/>
      <c r="D28" s="558"/>
      <c r="E28" s="460" t="s">
        <v>188</v>
      </c>
      <c r="F28" s="440"/>
      <c r="G28" s="440"/>
      <c r="H28" s="440"/>
      <c r="I28" s="440"/>
      <c r="J28" s="440"/>
      <c r="K28" s="441"/>
      <c r="L28" s="461">
        <v>1</v>
      </c>
      <c r="M28" s="462"/>
      <c r="N28" s="462"/>
      <c r="O28" s="462"/>
      <c r="P28" s="504"/>
      <c r="Q28" s="461">
        <v>6260</v>
      </c>
      <c r="R28" s="462"/>
      <c r="S28" s="462"/>
      <c r="T28" s="462"/>
      <c r="U28" s="462"/>
      <c r="V28" s="504"/>
      <c r="W28" s="556"/>
      <c r="X28" s="557"/>
      <c r="Y28" s="558"/>
      <c r="Z28" s="460" t="s">
        <v>189</v>
      </c>
      <c r="AA28" s="440"/>
      <c r="AB28" s="440"/>
      <c r="AC28" s="440"/>
      <c r="AD28" s="440"/>
      <c r="AE28" s="440"/>
      <c r="AF28" s="440"/>
      <c r="AG28" s="441"/>
      <c r="AH28" s="461" t="s">
        <v>139</v>
      </c>
      <c r="AI28" s="462"/>
      <c r="AJ28" s="462"/>
      <c r="AK28" s="462"/>
      <c r="AL28" s="504"/>
      <c r="AM28" s="461" t="s">
        <v>139</v>
      </c>
      <c r="AN28" s="462"/>
      <c r="AO28" s="462"/>
      <c r="AP28" s="462"/>
      <c r="AQ28" s="462"/>
      <c r="AR28" s="504"/>
      <c r="AS28" s="461" t="s">
        <v>139</v>
      </c>
      <c r="AT28" s="462"/>
      <c r="AU28" s="462"/>
      <c r="AV28" s="462"/>
      <c r="AW28" s="462"/>
      <c r="AX28" s="463"/>
      <c r="AY28" s="564" t="s">
        <v>190</v>
      </c>
      <c r="AZ28" s="565"/>
      <c r="BA28" s="565"/>
      <c r="BB28" s="566"/>
      <c r="BC28" s="370" t="s">
        <v>48</v>
      </c>
      <c r="BD28" s="371"/>
      <c r="BE28" s="371"/>
      <c r="BF28" s="371"/>
      <c r="BG28" s="371"/>
      <c r="BH28" s="371"/>
      <c r="BI28" s="371"/>
      <c r="BJ28" s="371"/>
      <c r="BK28" s="371"/>
      <c r="BL28" s="371"/>
      <c r="BM28" s="372"/>
      <c r="BN28" s="373">
        <v>6500004</v>
      </c>
      <c r="BO28" s="374"/>
      <c r="BP28" s="374"/>
      <c r="BQ28" s="374"/>
      <c r="BR28" s="374"/>
      <c r="BS28" s="374"/>
      <c r="BT28" s="374"/>
      <c r="BU28" s="375"/>
      <c r="BV28" s="373">
        <v>3104944</v>
      </c>
      <c r="BW28" s="374"/>
      <c r="BX28" s="374"/>
      <c r="BY28" s="374"/>
      <c r="BZ28" s="374"/>
      <c r="CA28" s="374"/>
      <c r="CB28" s="374"/>
      <c r="CC28" s="375"/>
      <c r="CD28" s="191"/>
      <c r="CE28" s="524"/>
      <c r="CF28" s="524"/>
      <c r="CG28" s="524"/>
      <c r="CH28" s="524"/>
      <c r="CI28" s="524"/>
      <c r="CJ28" s="524"/>
      <c r="CK28" s="524"/>
      <c r="CL28" s="524"/>
      <c r="CM28" s="524"/>
      <c r="CN28" s="524"/>
      <c r="CO28" s="524"/>
      <c r="CP28" s="524"/>
      <c r="CQ28" s="524"/>
      <c r="CR28" s="524"/>
      <c r="CS28" s="525"/>
      <c r="CT28" s="407"/>
      <c r="CU28" s="408"/>
      <c r="CV28" s="408"/>
      <c r="CW28" s="408"/>
      <c r="CX28" s="408"/>
      <c r="CY28" s="408"/>
      <c r="CZ28" s="408"/>
      <c r="DA28" s="409"/>
      <c r="DB28" s="407"/>
      <c r="DC28" s="408"/>
      <c r="DD28" s="408"/>
      <c r="DE28" s="408"/>
      <c r="DF28" s="408"/>
      <c r="DG28" s="408"/>
      <c r="DH28" s="408"/>
      <c r="DI28" s="409"/>
    </row>
    <row r="29" spans="1:113" ht="18.75" customHeight="1" x14ac:dyDescent="0.15">
      <c r="A29" s="178"/>
      <c r="B29" s="581"/>
      <c r="C29" s="557"/>
      <c r="D29" s="558"/>
      <c r="E29" s="460" t="s">
        <v>191</v>
      </c>
      <c r="F29" s="440"/>
      <c r="G29" s="440"/>
      <c r="H29" s="440"/>
      <c r="I29" s="440"/>
      <c r="J29" s="440"/>
      <c r="K29" s="441"/>
      <c r="L29" s="461">
        <v>40</v>
      </c>
      <c r="M29" s="462"/>
      <c r="N29" s="462"/>
      <c r="O29" s="462"/>
      <c r="P29" s="504"/>
      <c r="Q29" s="461">
        <v>5860</v>
      </c>
      <c r="R29" s="462"/>
      <c r="S29" s="462"/>
      <c r="T29" s="462"/>
      <c r="U29" s="462"/>
      <c r="V29" s="504"/>
      <c r="W29" s="559"/>
      <c r="X29" s="560"/>
      <c r="Y29" s="561"/>
      <c r="Z29" s="460" t="s">
        <v>192</v>
      </c>
      <c r="AA29" s="440"/>
      <c r="AB29" s="440"/>
      <c r="AC29" s="440"/>
      <c r="AD29" s="440"/>
      <c r="AE29" s="440"/>
      <c r="AF29" s="440"/>
      <c r="AG29" s="441"/>
      <c r="AH29" s="461">
        <v>2118</v>
      </c>
      <c r="AI29" s="462"/>
      <c r="AJ29" s="462"/>
      <c r="AK29" s="462"/>
      <c r="AL29" s="504"/>
      <c r="AM29" s="461">
        <v>6412017</v>
      </c>
      <c r="AN29" s="462"/>
      <c r="AO29" s="462"/>
      <c r="AP29" s="462"/>
      <c r="AQ29" s="462"/>
      <c r="AR29" s="504"/>
      <c r="AS29" s="461">
        <v>3027</v>
      </c>
      <c r="AT29" s="462"/>
      <c r="AU29" s="462"/>
      <c r="AV29" s="462"/>
      <c r="AW29" s="462"/>
      <c r="AX29" s="463"/>
      <c r="AY29" s="567"/>
      <c r="AZ29" s="568"/>
      <c r="BA29" s="568"/>
      <c r="BB29" s="569"/>
      <c r="BC29" s="444" t="s">
        <v>193</v>
      </c>
      <c r="BD29" s="445"/>
      <c r="BE29" s="445"/>
      <c r="BF29" s="445"/>
      <c r="BG29" s="445"/>
      <c r="BH29" s="445"/>
      <c r="BI29" s="445"/>
      <c r="BJ29" s="445"/>
      <c r="BK29" s="445"/>
      <c r="BL29" s="445"/>
      <c r="BM29" s="446"/>
      <c r="BN29" s="410">
        <v>7202480</v>
      </c>
      <c r="BO29" s="411"/>
      <c r="BP29" s="411"/>
      <c r="BQ29" s="411"/>
      <c r="BR29" s="411"/>
      <c r="BS29" s="411"/>
      <c r="BT29" s="411"/>
      <c r="BU29" s="412"/>
      <c r="BV29" s="410">
        <v>5321967</v>
      </c>
      <c r="BW29" s="411"/>
      <c r="BX29" s="411"/>
      <c r="BY29" s="411"/>
      <c r="BZ29" s="411"/>
      <c r="CA29" s="411"/>
      <c r="CB29" s="411"/>
      <c r="CC29" s="412"/>
      <c r="CD29" s="193"/>
      <c r="CE29" s="524"/>
      <c r="CF29" s="524"/>
      <c r="CG29" s="524"/>
      <c r="CH29" s="524"/>
      <c r="CI29" s="524"/>
      <c r="CJ29" s="524"/>
      <c r="CK29" s="524"/>
      <c r="CL29" s="524"/>
      <c r="CM29" s="524"/>
      <c r="CN29" s="524"/>
      <c r="CO29" s="524"/>
      <c r="CP29" s="524"/>
      <c r="CQ29" s="524"/>
      <c r="CR29" s="524"/>
      <c r="CS29" s="525"/>
      <c r="CT29" s="407"/>
      <c r="CU29" s="408"/>
      <c r="CV29" s="408"/>
      <c r="CW29" s="408"/>
      <c r="CX29" s="408"/>
      <c r="CY29" s="408"/>
      <c r="CZ29" s="408"/>
      <c r="DA29" s="409"/>
      <c r="DB29" s="407"/>
      <c r="DC29" s="408"/>
      <c r="DD29" s="408"/>
      <c r="DE29" s="408"/>
      <c r="DF29" s="408"/>
      <c r="DG29" s="408"/>
      <c r="DH29" s="408"/>
      <c r="DI29" s="409"/>
    </row>
    <row r="30" spans="1:113" ht="18.75" customHeight="1" thickBot="1" x14ac:dyDescent="0.2">
      <c r="A30" s="178"/>
      <c r="B30" s="582"/>
      <c r="C30" s="583"/>
      <c r="D30" s="584"/>
      <c r="E30" s="464"/>
      <c r="F30" s="465"/>
      <c r="G30" s="465"/>
      <c r="H30" s="465"/>
      <c r="I30" s="465"/>
      <c r="J30" s="465"/>
      <c r="K30" s="466"/>
      <c r="L30" s="574"/>
      <c r="M30" s="575"/>
      <c r="N30" s="575"/>
      <c r="O30" s="575"/>
      <c r="P30" s="576"/>
      <c r="Q30" s="574"/>
      <c r="R30" s="575"/>
      <c r="S30" s="575"/>
      <c r="T30" s="575"/>
      <c r="U30" s="575"/>
      <c r="V30" s="576"/>
      <c r="W30" s="577" t="s">
        <v>194</v>
      </c>
      <c r="X30" s="578"/>
      <c r="Y30" s="578"/>
      <c r="Z30" s="578"/>
      <c r="AA30" s="578"/>
      <c r="AB30" s="578"/>
      <c r="AC30" s="578"/>
      <c r="AD30" s="578"/>
      <c r="AE30" s="578"/>
      <c r="AF30" s="578"/>
      <c r="AG30" s="579"/>
      <c r="AH30" s="540">
        <v>97.8</v>
      </c>
      <c r="AI30" s="541"/>
      <c r="AJ30" s="541"/>
      <c r="AK30" s="541"/>
      <c r="AL30" s="541"/>
      <c r="AM30" s="541"/>
      <c r="AN30" s="541"/>
      <c r="AO30" s="541"/>
      <c r="AP30" s="541"/>
      <c r="AQ30" s="541"/>
      <c r="AR30" s="541"/>
      <c r="AS30" s="541"/>
      <c r="AT30" s="541"/>
      <c r="AU30" s="541"/>
      <c r="AV30" s="541"/>
      <c r="AW30" s="541"/>
      <c r="AX30" s="543"/>
      <c r="AY30" s="570"/>
      <c r="AZ30" s="571"/>
      <c r="BA30" s="571"/>
      <c r="BB30" s="572"/>
      <c r="BC30" s="529" t="s">
        <v>50</v>
      </c>
      <c r="BD30" s="530"/>
      <c r="BE30" s="530"/>
      <c r="BF30" s="530"/>
      <c r="BG30" s="530"/>
      <c r="BH30" s="530"/>
      <c r="BI30" s="530"/>
      <c r="BJ30" s="530"/>
      <c r="BK30" s="530"/>
      <c r="BL30" s="530"/>
      <c r="BM30" s="531"/>
      <c r="BN30" s="532">
        <v>8074299</v>
      </c>
      <c r="BO30" s="533"/>
      <c r="BP30" s="533"/>
      <c r="BQ30" s="533"/>
      <c r="BR30" s="533"/>
      <c r="BS30" s="533"/>
      <c r="BT30" s="533"/>
      <c r="BU30" s="534"/>
      <c r="BV30" s="532">
        <v>8237799</v>
      </c>
      <c r="BW30" s="533"/>
      <c r="BX30" s="533"/>
      <c r="BY30" s="533"/>
      <c r="BZ30" s="533"/>
      <c r="CA30" s="533"/>
      <c r="CB30" s="533"/>
      <c r="CC30" s="534"/>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573" t="s">
        <v>195</v>
      </c>
      <c r="D32" s="573"/>
      <c r="E32" s="573"/>
      <c r="F32" s="573"/>
      <c r="G32" s="573"/>
      <c r="H32" s="573"/>
      <c r="I32" s="573"/>
      <c r="J32" s="573"/>
      <c r="K32" s="573"/>
      <c r="L32" s="573"/>
      <c r="M32" s="573"/>
      <c r="N32" s="573"/>
      <c r="O32" s="573"/>
      <c r="P32" s="573"/>
      <c r="Q32" s="573"/>
      <c r="R32" s="573"/>
      <c r="S32" s="573"/>
      <c r="U32" s="414" t="s">
        <v>196</v>
      </c>
      <c r="V32" s="414"/>
      <c r="W32" s="414"/>
      <c r="X32" s="414"/>
      <c r="Y32" s="414"/>
      <c r="Z32" s="414"/>
      <c r="AA32" s="414"/>
      <c r="AB32" s="414"/>
      <c r="AC32" s="414"/>
      <c r="AD32" s="414"/>
      <c r="AE32" s="414"/>
      <c r="AF32" s="414"/>
      <c r="AG32" s="414"/>
      <c r="AH32" s="414"/>
      <c r="AI32" s="414"/>
      <c r="AJ32" s="414"/>
      <c r="AK32" s="414"/>
      <c r="AM32" s="414" t="s">
        <v>197</v>
      </c>
      <c r="AN32" s="414"/>
      <c r="AO32" s="414"/>
      <c r="AP32" s="414"/>
      <c r="AQ32" s="414"/>
      <c r="AR32" s="414"/>
      <c r="AS32" s="414"/>
      <c r="AT32" s="414"/>
      <c r="AU32" s="414"/>
      <c r="AV32" s="414"/>
      <c r="AW32" s="414"/>
      <c r="AX32" s="414"/>
      <c r="AY32" s="414"/>
      <c r="AZ32" s="414"/>
      <c r="BA32" s="414"/>
      <c r="BB32" s="414"/>
      <c r="BC32" s="414"/>
      <c r="BE32" s="414" t="s">
        <v>198</v>
      </c>
      <c r="BF32" s="414"/>
      <c r="BG32" s="414"/>
      <c r="BH32" s="414"/>
      <c r="BI32" s="414"/>
      <c r="BJ32" s="414"/>
      <c r="BK32" s="414"/>
      <c r="BL32" s="414"/>
      <c r="BM32" s="414"/>
      <c r="BN32" s="414"/>
      <c r="BO32" s="414"/>
      <c r="BP32" s="414"/>
      <c r="BQ32" s="414"/>
      <c r="BR32" s="414"/>
      <c r="BS32" s="414"/>
      <c r="BT32" s="414"/>
      <c r="BU32" s="414"/>
      <c r="BW32" s="414" t="s">
        <v>199</v>
      </c>
      <c r="BX32" s="414"/>
      <c r="BY32" s="414"/>
      <c r="BZ32" s="414"/>
      <c r="CA32" s="414"/>
      <c r="CB32" s="414"/>
      <c r="CC32" s="414"/>
      <c r="CD32" s="414"/>
      <c r="CE32" s="414"/>
      <c r="CF32" s="414"/>
      <c r="CG32" s="414"/>
      <c r="CH32" s="414"/>
      <c r="CI32" s="414"/>
      <c r="CJ32" s="414"/>
      <c r="CK32" s="414"/>
      <c r="CL32" s="414"/>
      <c r="CM32" s="414"/>
      <c r="CO32" s="414" t="s">
        <v>200</v>
      </c>
      <c r="CP32" s="414"/>
      <c r="CQ32" s="414"/>
      <c r="CR32" s="414"/>
      <c r="CS32" s="414"/>
      <c r="CT32" s="414"/>
      <c r="CU32" s="414"/>
      <c r="CV32" s="414"/>
      <c r="CW32" s="414"/>
      <c r="CX32" s="414"/>
      <c r="CY32" s="414"/>
      <c r="CZ32" s="414"/>
      <c r="DA32" s="414"/>
      <c r="DB32" s="414"/>
      <c r="DC32" s="414"/>
      <c r="DD32" s="414"/>
      <c r="DE32" s="414"/>
      <c r="DI32" s="201"/>
    </row>
    <row r="33" spans="1:113" ht="13.5" customHeight="1" x14ac:dyDescent="0.15">
      <c r="A33" s="178"/>
      <c r="B33" s="202"/>
      <c r="C33" s="434" t="s">
        <v>201</v>
      </c>
      <c r="D33" s="434"/>
      <c r="E33" s="399" t="s">
        <v>202</v>
      </c>
      <c r="F33" s="399"/>
      <c r="G33" s="399"/>
      <c r="H33" s="399"/>
      <c r="I33" s="399"/>
      <c r="J33" s="399"/>
      <c r="K33" s="399"/>
      <c r="L33" s="399"/>
      <c r="M33" s="399"/>
      <c r="N33" s="399"/>
      <c r="O33" s="399"/>
      <c r="P33" s="399"/>
      <c r="Q33" s="399"/>
      <c r="R33" s="399"/>
      <c r="S33" s="399"/>
      <c r="T33" s="203"/>
      <c r="U33" s="434" t="s">
        <v>201</v>
      </c>
      <c r="V33" s="434"/>
      <c r="W33" s="399" t="s">
        <v>202</v>
      </c>
      <c r="X33" s="399"/>
      <c r="Y33" s="399"/>
      <c r="Z33" s="399"/>
      <c r="AA33" s="399"/>
      <c r="AB33" s="399"/>
      <c r="AC33" s="399"/>
      <c r="AD33" s="399"/>
      <c r="AE33" s="399"/>
      <c r="AF33" s="399"/>
      <c r="AG33" s="399"/>
      <c r="AH33" s="399"/>
      <c r="AI33" s="399"/>
      <c r="AJ33" s="399"/>
      <c r="AK33" s="399"/>
      <c r="AL33" s="203"/>
      <c r="AM33" s="434" t="s">
        <v>203</v>
      </c>
      <c r="AN33" s="434"/>
      <c r="AO33" s="399" t="s">
        <v>202</v>
      </c>
      <c r="AP33" s="399"/>
      <c r="AQ33" s="399"/>
      <c r="AR33" s="399"/>
      <c r="AS33" s="399"/>
      <c r="AT33" s="399"/>
      <c r="AU33" s="399"/>
      <c r="AV33" s="399"/>
      <c r="AW33" s="399"/>
      <c r="AX33" s="399"/>
      <c r="AY33" s="399"/>
      <c r="AZ33" s="399"/>
      <c r="BA33" s="399"/>
      <c r="BB33" s="399"/>
      <c r="BC33" s="399"/>
      <c r="BD33" s="204"/>
      <c r="BE33" s="399" t="s">
        <v>204</v>
      </c>
      <c r="BF33" s="399"/>
      <c r="BG33" s="399" t="s">
        <v>205</v>
      </c>
      <c r="BH33" s="399"/>
      <c r="BI33" s="399"/>
      <c r="BJ33" s="399"/>
      <c r="BK33" s="399"/>
      <c r="BL33" s="399"/>
      <c r="BM33" s="399"/>
      <c r="BN33" s="399"/>
      <c r="BO33" s="399"/>
      <c r="BP33" s="399"/>
      <c r="BQ33" s="399"/>
      <c r="BR33" s="399"/>
      <c r="BS33" s="399"/>
      <c r="BT33" s="399"/>
      <c r="BU33" s="399"/>
      <c r="BV33" s="204"/>
      <c r="BW33" s="434" t="s">
        <v>204</v>
      </c>
      <c r="BX33" s="434"/>
      <c r="BY33" s="399" t="s">
        <v>206</v>
      </c>
      <c r="BZ33" s="399"/>
      <c r="CA33" s="399"/>
      <c r="CB33" s="399"/>
      <c r="CC33" s="399"/>
      <c r="CD33" s="399"/>
      <c r="CE33" s="399"/>
      <c r="CF33" s="399"/>
      <c r="CG33" s="399"/>
      <c r="CH33" s="399"/>
      <c r="CI33" s="399"/>
      <c r="CJ33" s="399"/>
      <c r="CK33" s="399"/>
      <c r="CL33" s="399"/>
      <c r="CM33" s="399"/>
      <c r="CN33" s="203"/>
      <c r="CO33" s="434" t="s">
        <v>201</v>
      </c>
      <c r="CP33" s="434"/>
      <c r="CQ33" s="399" t="s">
        <v>207</v>
      </c>
      <c r="CR33" s="399"/>
      <c r="CS33" s="399"/>
      <c r="CT33" s="399"/>
      <c r="CU33" s="399"/>
      <c r="CV33" s="399"/>
      <c r="CW33" s="399"/>
      <c r="CX33" s="399"/>
      <c r="CY33" s="399"/>
      <c r="CZ33" s="399"/>
      <c r="DA33" s="399"/>
      <c r="DB33" s="399"/>
      <c r="DC33" s="399"/>
      <c r="DD33" s="399"/>
      <c r="DE33" s="399"/>
      <c r="DF33" s="203"/>
      <c r="DG33" s="599" t="s">
        <v>208</v>
      </c>
      <c r="DH33" s="599"/>
      <c r="DI33" s="205"/>
    </row>
    <row r="34" spans="1:113" ht="32.25" customHeight="1" x14ac:dyDescent="0.15">
      <c r="A34" s="178"/>
      <c r="B34" s="202"/>
      <c r="C34" s="600">
        <f>IF(E34="","",1)</f>
        <v>1</v>
      </c>
      <c r="D34" s="600"/>
      <c r="E34" s="601" t="str">
        <f>IF('各会計、関係団体の財政状況及び健全化判断比率'!B7="","",'各会計、関係団体の財政状況及び健全化判断比率'!B7)</f>
        <v>一般会計</v>
      </c>
      <c r="F34" s="601"/>
      <c r="G34" s="601"/>
      <c r="H34" s="601"/>
      <c r="I34" s="601"/>
      <c r="J34" s="601"/>
      <c r="K34" s="601"/>
      <c r="L34" s="601"/>
      <c r="M34" s="601"/>
      <c r="N34" s="601"/>
      <c r="O34" s="601"/>
      <c r="P34" s="601"/>
      <c r="Q34" s="601"/>
      <c r="R34" s="601"/>
      <c r="S34" s="601"/>
      <c r="T34" s="178"/>
      <c r="U34" s="600">
        <f>IF(W34="","",MAX(C34:D43)+1)</f>
        <v>6</v>
      </c>
      <c r="V34" s="600"/>
      <c r="W34" s="601" t="str">
        <f>IF('各会計、関係団体の財政状況及び健全化判断比率'!B28="","",'各会計、関係団体の財政状況及び健全化判断比率'!B28)</f>
        <v>国民健康保険事業特別会計</v>
      </c>
      <c r="X34" s="601"/>
      <c r="Y34" s="601"/>
      <c r="Z34" s="601"/>
      <c r="AA34" s="601"/>
      <c r="AB34" s="601"/>
      <c r="AC34" s="601"/>
      <c r="AD34" s="601"/>
      <c r="AE34" s="601"/>
      <c r="AF34" s="601"/>
      <c r="AG34" s="601"/>
      <c r="AH34" s="601"/>
      <c r="AI34" s="601"/>
      <c r="AJ34" s="601"/>
      <c r="AK34" s="601"/>
      <c r="AL34" s="178"/>
      <c r="AM34" s="600">
        <f>IF(AO34="","",MAX(C34:D43,U34:V43)+1)</f>
        <v>9</v>
      </c>
      <c r="AN34" s="600"/>
      <c r="AO34" s="601" t="str">
        <f>IF('各会計、関係団体の財政状況及び健全化判断比率'!B31="","",'各会計、関係団体の財政状況及び健全化判断比率'!B31)</f>
        <v>水道事業会計</v>
      </c>
      <c r="AP34" s="601"/>
      <c r="AQ34" s="601"/>
      <c r="AR34" s="601"/>
      <c r="AS34" s="601"/>
      <c r="AT34" s="601"/>
      <c r="AU34" s="601"/>
      <c r="AV34" s="601"/>
      <c r="AW34" s="601"/>
      <c r="AX34" s="601"/>
      <c r="AY34" s="601"/>
      <c r="AZ34" s="601"/>
      <c r="BA34" s="601"/>
      <c r="BB34" s="601"/>
      <c r="BC34" s="601"/>
      <c r="BD34" s="178"/>
      <c r="BE34" s="600" t="str">
        <f>IF(BG34="","",MAX(C34:D43,U34:V43,AM34:AN43)+1)</f>
        <v/>
      </c>
      <c r="BF34" s="600"/>
      <c r="BG34" s="601"/>
      <c r="BH34" s="601"/>
      <c r="BI34" s="601"/>
      <c r="BJ34" s="601"/>
      <c r="BK34" s="601"/>
      <c r="BL34" s="601"/>
      <c r="BM34" s="601"/>
      <c r="BN34" s="601"/>
      <c r="BO34" s="601"/>
      <c r="BP34" s="601"/>
      <c r="BQ34" s="601"/>
      <c r="BR34" s="601"/>
      <c r="BS34" s="601"/>
      <c r="BT34" s="601"/>
      <c r="BU34" s="601"/>
      <c r="BV34" s="178"/>
      <c r="BW34" s="600">
        <f>IF(BY34="","",MAX(C34:D43,U34:V43,AM34:AN43,BE34:BF43)+1)</f>
        <v>11</v>
      </c>
      <c r="BX34" s="600"/>
      <c r="BY34" s="601" t="str">
        <f>IF('各会計、関係団体の財政状況及び健全化判断比率'!B68="","",'各会計、関係団体の財政状況及び健全化判断比率'!B68)</f>
        <v>沖縄県市町村自治会館管理組合</v>
      </c>
      <c r="BZ34" s="601"/>
      <c r="CA34" s="601"/>
      <c r="CB34" s="601"/>
      <c r="CC34" s="601"/>
      <c r="CD34" s="601"/>
      <c r="CE34" s="601"/>
      <c r="CF34" s="601"/>
      <c r="CG34" s="601"/>
      <c r="CH34" s="601"/>
      <c r="CI34" s="601"/>
      <c r="CJ34" s="601"/>
      <c r="CK34" s="601"/>
      <c r="CL34" s="601"/>
      <c r="CM34" s="601"/>
      <c r="CN34" s="178"/>
      <c r="CO34" s="600">
        <f>IF(CQ34="","",MAX(C34:D43,U34:V43,AM34:AN43,BE34:BF43,BW34:BX43)+1)</f>
        <v>21</v>
      </c>
      <c r="CP34" s="600"/>
      <c r="CQ34" s="601" t="str">
        <f>IF('各会計、関係団体の財政状況及び健全化判断比率'!BS7="","",'各会計、関係団体の財政状況及び健全化判断比率'!BS7)</f>
        <v>泊ふ頭開発株式会社</v>
      </c>
      <c r="CR34" s="601"/>
      <c r="CS34" s="601"/>
      <c r="CT34" s="601"/>
      <c r="CU34" s="601"/>
      <c r="CV34" s="601"/>
      <c r="CW34" s="601"/>
      <c r="CX34" s="601"/>
      <c r="CY34" s="601"/>
      <c r="CZ34" s="601"/>
      <c r="DA34" s="601"/>
      <c r="DB34" s="601"/>
      <c r="DC34" s="601"/>
      <c r="DD34" s="601"/>
      <c r="DE34" s="601"/>
      <c r="DG34" s="602" t="str">
        <f>IF('各会計、関係団体の財政状況及び健全化判断比率'!BR7="","",'各会計、関係団体の財政状況及び健全化判断比率'!BR7)</f>
        <v/>
      </c>
      <c r="DH34" s="602"/>
      <c r="DI34" s="205"/>
    </row>
    <row r="35" spans="1:113" ht="32.25" customHeight="1" x14ac:dyDescent="0.15">
      <c r="A35" s="178"/>
      <c r="B35" s="202"/>
      <c r="C35" s="600">
        <f>IF(E35="","",C34+1)</f>
        <v>2</v>
      </c>
      <c r="D35" s="600"/>
      <c r="E35" s="601" t="str">
        <f>IF('各会計、関係団体の財政状況及び健全化判断比率'!B8="","",'各会計、関係団体の財政状況及び健全化判断比率'!B8)</f>
        <v>土地区画整理事業特別会計</v>
      </c>
      <c r="F35" s="601"/>
      <c r="G35" s="601"/>
      <c r="H35" s="601"/>
      <c r="I35" s="601"/>
      <c r="J35" s="601"/>
      <c r="K35" s="601"/>
      <c r="L35" s="601"/>
      <c r="M35" s="601"/>
      <c r="N35" s="601"/>
      <c r="O35" s="601"/>
      <c r="P35" s="601"/>
      <c r="Q35" s="601"/>
      <c r="R35" s="601"/>
      <c r="S35" s="601"/>
      <c r="T35" s="178"/>
      <c r="U35" s="600">
        <f>IF(W35="","",U34+1)</f>
        <v>7</v>
      </c>
      <c r="V35" s="600"/>
      <c r="W35" s="601" t="str">
        <f>IF('各会計、関係団体の財政状況及び健全化判断比率'!B29="","",'各会計、関係団体の財政状況及び健全化判断比率'!B29)</f>
        <v>介護保険事業特別会計</v>
      </c>
      <c r="X35" s="601"/>
      <c r="Y35" s="601"/>
      <c r="Z35" s="601"/>
      <c r="AA35" s="601"/>
      <c r="AB35" s="601"/>
      <c r="AC35" s="601"/>
      <c r="AD35" s="601"/>
      <c r="AE35" s="601"/>
      <c r="AF35" s="601"/>
      <c r="AG35" s="601"/>
      <c r="AH35" s="601"/>
      <c r="AI35" s="601"/>
      <c r="AJ35" s="601"/>
      <c r="AK35" s="601"/>
      <c r="AL35" s="178"/>
      <c r="AM35" s="600">
        <f t="shared" ref="AM35:AM43" si="0">IF(AO35="","",AM34+1)</f>
        <v>10</v>
      </c>
      <c r="AN35" s="600"/>
      <c r="AO35" s="601" t="str">
        <f>IF('各会計、関係団体の財政状況及び健全化判断比率'!B32="","",'各会計、関係団体の財政状況及び健全化判断比率'!B32)</f>
        <v>下水道事業会計</v>
      </c>
      <c r="AP35" s="601"/>
      <c r="AQ35" s="601"/>
      <c r="AR35" s="601"/>
      <c r="AS35" s="601"/>
      <c r="AT35" s="601"/>
      <c r="AU35" s="601"/>
      <c r="AV35" s="601"/>
      <c r="AW35" s="601"/>
      <c r="AX35" s="601"/>
      <c r="AY35" s="601"/>
      <c r="AZ35" s="601"/>
      <c r="BA35" s="601"/>
      <c r="BB35" s="601"/>
      <c r="BC35" s="601"/>
      <c r="BD35" s="178"/>
      <c r="BE35" s="600" t="str">
        <f t="shared" ref="BE35:BE43" si="1">IF(BG35="","",BE34+1)</f>
        <v/>
      </c>
      <c r="BF35" s="600"/>
      <c r="BG35" s="601"/>
      <c r="BH35" s="601"/>
      <c r="BI35" s="601"/>
      <c r="BJ35" s="601"/>
      <c r="BK35" s="601"/>
      <c r="BL35" s="601"/>
      <c r="BM35" s="601"/>
      <c r="BN35" s="601"/>
      <c r="BO35" s="601"/>
      <c r="BP35" s="601"/>
      <c r="BQ35" s="601"/>
      <c r="BR35" s="601"/>
      <c r="BS35" s="601"/>
      <c r="BT35" s="601"/>
      <c r="BU35" s="601"/>
      <c r="BV35" s="178"/>
      <c r="BW35" s="600">
        <f t="shared" ref="BW35:BW43" si="2">IF(BY35="","",BW34+1)</f>
        <v>12</v>
      </c>
      <c r="BX35" s="600"/>
      <c r="BY35" s="601" t="str">
        <f>IF('各会計、関係団体の財政状況及び健全化判断比率'!B69="","",'各会計、関係団体の財政状況及び健全化判断比率'!B69)</f>
        <v>南部広域市町村圏事務組合（一般会計）</v>
      </c>
      <c r="BZ35" s="601"/>
      <c r="CA35" s="601"/>
      <c r="CB35" s="601"/>
      <c r="CC35" s="601"/>
      <c r="CD35" s="601"/>
      <c r="CE35" s="601"/>
      <c r="CF35" s="601"/>
      <c r="CG35" s="601"/>
      <c r="CH35" s="601"/>
      <c r="CI35" s="601"/>
      <c r="CJ35" s="601"/>
      <c r="CK35" s="601"/>
      <c r="CL35" s="601"/>
      <c r="CM35" s="601"/>
      <c r="CN35" s="178"/>
      <c r="CO35" s="600">
        <f t="shared" ref="CO35:CO43" si="3">IF(CQ35="","",CO34+1)</f>
        <v>22</v>
      </c>
      <c r="CP35" s="600"/>
      <c r="CQ35" s="601" t="str">
        <f>IF('各会計、関係団体の財政状況及び健全化判断比率'!BS8="","",'各会計、関係団体の財政状況及び健全化判断比率'!BS8)</f>
        <v>那覇市土地開発公社</v>
      </c>
      <c r="CR35" s="601"/>
      <c r="CS35" s="601"/>
      <c r="CT35" s="601"/>
      <c r="CU35" s="601"/>
      <c r="CV35" s="601"/>
      <c r="CW35" s="601"/>
      <c r="CX35" s="601"/>
      <c r="CY35" s="601"/>
      <c r="CZ35" s="601"/>
      <c r="DA35" s="601"/>
      <c r="DB35" s="601"/>
      <c r="DC35" s="601"/>
      <c r="DD35" s="601"/>
      <c r="DE35" s="601"/>
      <c r="DG35" s="602" t="str">
        <f>IF('各会計、関係団体の財政状況及び健全化判断比率'!BR8="","",'各会計、関係団体の財政状況及び健全化判断比率'!BR8)</f>
        <v/>
      </c>
      <c r="DH35" s="602"/>
      <c r="DI35" s="205"/>
    </row>
    <row r="36" spans="1:113" ht="32.25" customHeight="1" x14ac:dyDescent="0.15">
      <c r="A36" s="178"/>
      <c r="B36" s="202"/>
      <c r="C36" s="600">
        <f>IF(E36="","",C35+1)</f>
        <v>3</v>
      </c>
      <c r="D36" s="600"/>
      <c r="E36" s="601" t="str">
        <f>IF('各会計、関係団体の財政状況及び健全化判断比率'!B9="","",'各会計、関係団体の財政状況及び健全化判断比率'!B9)</f>
        <v>市街地再開発事業特別会計</v>
      </c>
      <c r="F36" s="601"/>
      <c r="G36" s="601"/>
      <c r="H36" s="601"/>
      <c r="I36" s="601"/>
      <c r="J36" s="601"/>
      <c r="K36" s="601"/>
      <c r="L36" s="601"/>
      <c r="M36" s="601"/>
      <c r="N36" s="601"/>
      <c r="O36" s="601"/>
      <c r="P36" s="601"/>
      <c r="Q36" s="601"/>
      <c r="R36" s="601"/>
      <c r="S36" s="601"/>
      <c r="T36" s="178"/>
      <c r="U36" s="600">
        <f t="shared" ref="U36:U43" si="4">IF(W36="","",U35+1)</f>
        <v>8</v>
      </c>
      <c r="V36" s="600"/>
      <c r="W36" s="601" t="str">
        <f>IF('各会計、関係団体の財政状況及び健全化判断比率'!B30="","",'各会計、関係団体の財政状況及び健全化判断比率'!B30)</f>
        <v>後期高齢者医療特別会計</v>
      </c>
      <c r="X36" s="601"/>
      <c r="Y36" s="601"/>
      <c r="Z36" s="601"/>
      <c r="AA36" s="601"/>
      <c r="AB36" s="601"/>
      <c r="AC36" s="601"/>
      <c r="AD36" s="601"/>
      <c r="AE36" s="601"/>
      <c r="AF36" s="601"/>
      <c r="AG36" s="601"/>
      <c r="AH36" s="601"/>
      <c r="AI36" s="601"/>
      <c r="AJ36" s="601"/>
      <c r="AK36" s="601"/>
      <c r="AL36" s="178"/>
      <c r="AM36" s="600" t="str">
        <f t="shared" si="0"/>
        <v/>
      </c>
      <c r="AN36" s="600"/>
      <c r="AO36" s="601"/>
      <c r="AP36" s="601"/>
      <c r="AQ36" s="601"/>
      <c r="AR36" s="601"/>
      <c r="AS36" s="601"/>
      <c r="AT36" s="601"/>
      <c r="AU36" s="601"/>
      <c r="AV36" s="601"/>
      <c r="AW36" s="601"/>
      <c r="AX36" s="601"/>
      <c r="AY36" s="601"/>
      <c r="AZ36" s="601"/>
      <c r="BA36" s="601"/>
      <c r="BB36" s="601"/>
      <c r="BC36" s="601"/>
      <c r="BD36" s="178"/>
      <c r="BE36" s="600" t="str">
        <f t="shared" si="1"/>
        <v/>
      </c>
      <c r="BF36" s="600"/>
      <c r="BG36" s="601"/>
      <c r="BH36" s="601"/>
      <c r="BI36" s="601"/>
      <c r="BJ36" s="601"/>
      <c r="BK36" s="601"/>
      <c r="BL36" s="601"/>
      <c r="BM36" s="601"/>
      <c r="BN36" s="601"/>
      <c r="BO36" s="601"/>
      <c r="BP36" s="601"/>
      <c r="BQ36" s="601"/>
      <c r="BR36" s="601"/>
      <c r="BS36" s="601"/>
      <c r="BT36" s="601"/>
      <c r="BU36" s="601"/>
      <c r="BV36" s="178"/>
      <c r="BW36" s="600">
        <f t="shared" si="2"/>
        <v>13</v>
      </c>
      <c r="BX36" s="600"/>
      <c r="BY36" s="601" t="str">
        <f>IF('各会計、関係団体の財政状況及び健全化判断比率'!B70="","",'各会計、関係団体の財政状況及び健全化判断比率'!B70)</f>
        <v>南部広域市町村圏事務組合（ふるさと市町村圏基金特別会計）</v>
      </c>
      <c r="BZ36" s="601"/>
      <c r="CA36" s="601"/>
      <c r="CB36" s="601"/>
      <c r="CC36" s="601"/>
      <c r="CD36" s="601"/>
      <c r="CE36" s="601"/>
      <c r="CF36" s="601"/>
      <c r="CG36" s="601"/>
      <c r="CH36" s="601"/>
      <c r="CI36" s="601"/>
      <c r="CJ36" s="601"/>
      <c r="CK36" s="601"/>
      <c r="CL36" s="601"/>
      <c r="CM36" s="601"/>
      <c r="CN36" s="178"/>
      <c r="CO36" s="600">
        <f t="shared" si="3"/>
        <v>23</v>
      </c>
      <c r="CP36" s="600"/>
      <c r="CQ36" s="601" t="str">
        <f>IF('各会計、関係団体の財政状況及び健全化判断比率'!BS9="","",'各会計、関係団体の財政状況及び健全化判断比率'!BS9)</f>
        <v>地方独立行政法人那覇市立病院</v>
      </c>
      <c r="CR36" s="601"/>
      <c r="CS36" s="601"/>
      <c r="CT36" s="601"/>
      <c r="CU36" s="601"/>
      <c r="CV36" s="601"/>
      <c r="CW36" s="601"/>
      <c r="CX36" s="601"/>
      <c r="CY36" s="601"/>
      <c r="CZ36" s="601"/>
      <c r="DA36" s="601"/>
      <c r="DB36" s="601"/>
      <c r="DC36" s="601"/>
      <c r="DD36" s="601"/>
      <c r="DE36" s="601"/>
      <c r="DG36" s="602" t="str">
        <f>IF('各会計、関係団体の財政状況及び健全化判断比率'!BR9="","",'各会計、関係団体の財政状況及び健全化判断比率'!BR9)</f>
        <v/>
      </c>
      <c r="DH36" s="602"/>
      <c r="DI36" s="205"/>
    </row>
    <row r="37" spans="1:113" ht="32.25" customHeight="1" x14ac:dyDescent="0.15">
      <c r="A37" s="178"/>
      <c r="B37" s="202"/>
      <c r="C37" s="600">
        <f>IF(E37="","",C36+1)</f>
        <v>4</v>
      </c>
      <c r="D37" s="600"/>
      <c r="E37" s="601" t="str">
        <f>IF('各会計、関係団体の財政状況及び健全化判断比率'!B10="","",'各会計、関係団体の財政状況及び健全化判断比率'!B10)</f>
        <v>病院事業債管理特別会計</v>
      </c>
      <c r="F37" s="601"/>
      <c r="G37" s="601"/>
      <c r="H37" s="601"/>
      <c r="I37" s="601"/>
      <c r="J37" s="601"/>
      <c r="K37" s="601"/>
      <c r="L37" s="601"/>
      <c r="M37" s="601"/>
      <c r="N37" s="601"/>
      <c r="O37" s="601"/>
      <c r="P37" s="601"/>
      <c r="Q37" s="601"/>
      <c r="R37" s="601"/>
      <c r="S37" s="601"/>
      <c r="T37" s="178"/>
      <c r="U37" s="600" t="str">
        <f t="shared" si="4"/>
        <v/>
      </c>
      <c r="V37" s="600"/>
      <c r="W37" s="601"/>
      <c r="X37" s="601"/>
      <c r="Y37" s="601"/>
      <c r="Z37" s="601"/>
      <c r="AA37" s="601"/>
      <c r="AB37" s="601"/>
      <c r="AC37" s="601"/>
      <c r="AD37" s="601"/>
      <c r="AE37" s="601"/>
      <c r="AF37" s="601"/>
      <c r="AG37" s="601"/>
      <c r="AH37" s="601"/>
      <c r="AI37" s="601"/>
      <c r="AJ37" s="601"/>
      <c r="AK37" s="601"/>
      <c r="AL37" s="178"/>
      <c r="AM37" s="600" t="str">
        <f t="shared" si="0"/>
        <v/>
      </c>
      <c r="AN37" s="600"/>
      <c r="AO37" s="601"/>
      <c r="AP37" s="601"/>
      <c r="AQ37" s="601"/>
      <c r="AR37" s="601"/>
      <c r="AS37" s="601"/>
      <c r="AT37" s="601"/>
      <c r="AU37" s="601"/>
      <c r="AV37" s="601"/>
      <c r="AW37" s="601"/>
      <c r="AX37" s="601"/>
      <c r="AY37" s="601"/>
      <c r="AZ37" s="601"/>
      <c r="BA37" s="601"/>
      <c r="BB37" s="601"/>
      <c r="BC37" s="601"/>
      <c r="BD37" s="178"/>
      <c r="BE37" s="600" t="str">
        <f t="shared" si="1"/>
        <v/>
      </c>
      <c r="BF37" s="600"/>
      <c r="BG37" s="601"/>
      <c r="BH37" s="601"/>
      <c r="BI37" s="601"/>
      <c r="BJ37" s="601"/>
      <c r="BK37" s="601"/>
      <c r="BL37" s="601"/>
      <c r="BM37" s="601"/>
      <c r="BN37" s="601"/>
      <c r="BO37" s="601"/>
      <c r="BP37" s="601"/>
      <c r="BQ37" s="601"/>
      <c r="BR37" s="601"/>
      <c r="BS37" s="601"/>
      <c r="BT37" s="601"/>
      <c r="BU37" s="601"/>
      <c r="BV37" s="178"/>
      <c r="BW37" s="600">
        <f t="shared" si="2"/>
        <v>14</v>
      </c>
      <c r="BX37" s="600"/>
      <c r="BY37" s="601" t="str">
        <f>IF('各会計、関係団体の財政状況及び健全化判断比率'!B71="","",'各会計、関係団体の財政状況及び健全化判断比率'!B71)</f>
        <v>南部広域市町村圏事務組合（いなんせ斎苑特別会計）</v>
      </c>
      <c r="BZ37" s="601"/>
      <c r="CA37" s="601"/>
      <c r="CB37" s="601"/>
      <c r="CC37" s="601"/>
      <c r="CD37" s="601"/>
      <c r="CE37" s="601"/>
      <c r="CF37" s="601"/>
      <c r="CG37" s="601"/>
      <c r="CH37" s="601"/>
      <c r="CI37" s="601"/>
      <c r="CJ37" s="601"/>
      <c r="CK37" s="601"/>
      <c r="CL37" s="601"/>
      <c r="CM37" s="601"/>
      <c r="CN37" s="178"/>
      <c r="CO37" s="600">
        <f t="shared" si="3"/>
        <v>24</v>
      </c>
      <c r="CP37" s="600"/>
      <c r="CQ37" s="601" t="str">
        <f>IF('各会計、関係団体の財政状況及び健全化判断比率'!BS10="","",'各会計、関係団体の財政状況及び健全化判断比率'!BS10)</f>
        <v>沖縄都市モノレール株式会社</v>
      </c>
      <c r="CR37" s="601"/>
      <c r="CS37" s="601"/>
      <c r="CT37" s="601"/>
      <c r="CU37" s="601"/>
      <c r="CV37" s="601"/>
      <c r="CW37" s="601"/>
      <c r="CX37" s="601"/>
      <c r="CY37" s="601"/>
      <c r="CZ37" s="601"/>
      <c r="DA37" s="601"/>
      <c r="DB37" s="601"/>
      <c r="DC37" s="601"/>
      <c r="DD37" s="601"/>
      <c r="DE37" s="601"/>
      <c r="DG37" s="602" t="str">
        <f>IF('各会計、関係団体の財政状況及び健全化判断比率'!BR10="","",'各会計、関係団体の財政状況及び健全化判断比率'!BR10)</f>
        <v/>
      </c>
      <c r="DH37" s="602"/>
      <c r="DI37" s="205"/>
    </row>
    <row r="38" spans="1:113" ht="32.25" customHeight="1" x14ac:dyDescent="0.15">
      <c r="A38" s="178"/>
      <c r="B38" s="202"/>
      <c r="C38" s="600">
        <f t="shared" ref="C38:C43" si="5">IF(E38="","",C37+1)</f>
        <v>5</v>
      </c>
      <c r="D38" s="600"/>
      <c r="E38" s="601" t="str">
        <f>IF('各会計、関係団体の財政状況及び健全化判断比率'!B11="","",'各会計、関係団体の財政状況及び健全化判断比率'!B11)</f>
        <v>母子父子寡婦福祉資金貸付事業特別会計</v>
      </c>
      <c r="F38" s="601"/>
      <c r="G38" s="601"/>
      <c r="H38" s="601"/>
      <c r="I38" s="601"/>
      <c r="J38" s="601"/>
      <c r="K38" s="601"/>
      <c r="L38" s="601"/>
      <c r="M38" s="601"/>
      <c r="N38" s="601"/>
      <c r="O38" s="601"/>
      <c r="P38" s="601"/>
      <c r="Q38" s="601"/>
      <c r="R38" s="601"/>
      <c r="S38" s="601"/>
      <c r="T38" s="178"/>
      <c r="U38" s="600" t="str">
        <f t="shared" si="4"/>
        <v/>
      </c>
      <c r="V38" s="600"/>
      <c r="W38" s="601"/>
      <c r="X38" s="601"/>
      <c r="Y38" s="601"/>
      <c r="Z38" s="601"/>
      <c r="AA38" s="601"/>
      <c r="AB38" s="601"/>
      <c r="AC38" s="601"/>
      <c r="AD38" s="601"/>
      <c r="AE38" s="601"/>
      <c r="AF38" s="601"/>
      <c r="AG38" s="601"/>
      <c r="AH38" s="601"/>
      <c r="AI38" s="601"/>
      <c r="AJ38" s="601"/>
      <c r="AK38" s="601"/>
      <c r="AL38" s="178"/>
      <c r="AM38" s="600" t="str">
        <f t="shared" si="0"/>
        <v/>
      </c>
      <c r="AN38" s="600"/>
      <c r="AO38" s="601"/>
      <c r="AP38" s="601"/>
      <c r="AQ38" s="601"/>
      <c r="AR38" s="601"/>
      <c r="AS38" s="601"/>
      <c r="AT38" s="601"/>
      <c r="AU38" s="601"/>
      <c r="AV38" s="601"/>
      <c r="AW38" s="601"/>
      <c r="AX38" s="601"/>
      <c r="AY38" s="601"/>
      <c r="AZ38" s="601"/>
      <c r="BA38" s="601"/>
      <c r="BB38" s="601"/>
      <c r="BC38" s="601"/>
      <c r="BD38" s="178"/>
      <c r="BE38" s="600" t="str">
        <f t="shared" si="1"/>
        <v/>
      </c>
      <c r="BF38" s="600"/>
      <c r="BG38" s="601"/>
      <c r="BH38" s="601"/>
      <c r="BI38" s="601"/>
      <c r="BJ38" s="601"/>
      <c r="BK38" s="601"/>
      <c r="BL38" s="601"/>
      <c r="BM38" s="601"/>
      <c r="BN38" s="601"/>
      <c r="BO38" s="601"/>
      <c r="BP38" s="601"/>
      <c r="BQ38" s="601"/>
      <c r="BR38" s="601"/>
      <c r="BS38" s="601"/>
      <c r="BT38" s="601"/>
      <c r="BU38" s="601"/>
      <c r="BV38" s="178"/>
      <c r="BW38" s="600">
        <f t="shared" si="2"/>
        <v>15</v>
      </c>
      <c r="BX38" s="600"/>
      <c r="BY38" s="601" t="str">
        <f>IF('各会計、関係団体の財政状況及び健全化判断比率'!B72="","",'各会計、関係団体の財政状況及び健全化判断比率'!B72)</f>
        <v>南部広域市町村圏事務組合（南斎場特別会計）</v>
      </c>
      <c r="BZ38" s="601"/>
      <c r="CA38" s="601"/>
      <c r="CB38" s="601"/>
      <c r="CC38" s="601"/>
      <c r="CD38" s="601"/>
      <c r="CE38" s="601"/>
      <c r="CF38" s="601"/>
      <c r="CG38" s="601"/>
      <c r="CH38" s="601"/>
      <c r="CI38" s="601"/>
      <c r="CJ38" s="601"/>
      <c r="CK38" s="601"/>
      <c r="CL38" s="601"/>
      <c r="CM38" s="601"/>
      <c r="CN38" s="178"/>
      <c r="CO38" s="600" t="str">
        <f t="shared" si="3"/>
        <v/>
      </c>
      <c r="CP38" s="600"/>
      <c r="CQ38" s="601" t="str">
        <f>IF('各会計、関係団体の財政状況及び健全化判断比率'!BS11="","",'各会計、関係団体の財政状況及び健全化判断比率'!BS11)</f>
        <v/>
      </c>
      <c r="CR38" s="601"/>
      <c r="CS38" s="601"/>
      <c r="CT38" s="601"/>
      <c r="CU38" s="601"/>
      <c r="CV38" s="601"/>
      <c r="CW38" s="601"/>
      <c r="CX38" s="601"/>
      <c r="CY38" s="601"/>
      <c r="CZ38" s="601"/>
      <c r="DA38" s="601"/>
      <c r="DB38" s="601"/>
      <c r="DC38" s="601"/>
      <c r="DD38" s="601"/>
      <c r="DE38" s="601"/>
      <c r="DG38" s="602" t="str">
        <f>IF('各会計、関係団体の財政状況及び健全化判断比率'!BR11="","",'各会計、関係団体の財政状況及び健全化判断比率'!BR11)</f>
        <v/>
      </c>
      <c r="DH38" s="602"/>
      <c r="DI38" s="205"/>
    </row>
    <row r="39" spans="1:113" ht="32.25" customHeight="1" x14ac:dyDescent="0.15">
      <c r="A39" s="178"/>
      <c r="B39" s="202"/>
      <c r="C39" s="600" t="str">
        <f t="shared" si="5"/>
        <v/>
      </c>
      <c r="D39" s="600"/>
      <c r="E39" s="601" t="str">
        <f>IF('各会計、関係団体の財政状況及び健全化判断比率'!B12="","",'各会計、関係団体の財政状況及び健全化判断比率'!B12)</f>
        <v/>
      </c>
      <c r="F39" s="601"/>
      <c r="G39" s="601"/>
      <c r="H39" s="601"/>
      <c r="I39" s="601"/>
      <c r="J39" s="601"/>
      <c r="K39" s="601"/>
      <c r="L39" s="601"/>
      <c r="M39" s="601"/>
      <c r="N39" s="601"/>
      <c r="O39" s="601"/>
      <c r="P39" s="601"/>
      <c r="Q39" s="601"/>
      <c r="R39" s="601"/>
      <c r="S39" s="601"/>
      <c r="T39" s="178"/>
      <c r="U39" s="600" t="str">
        <f t="shared" si="4"/>
        <v/>
      </c>
      <c r="V39" s="600"/>
      <c r="W39" s="601"/>
      <c r="X39" s="601"/>
      <c r="Y39" s="601"/>
      <c r="Z39" s="601"/>
      <c r="AA39" s="601"/>
      <c r="AB39" s="601"/>
      <c r="AC39" s="601"/>
      <c r="AD39" s="601"/>
      <c r="AE39" s="601"/>
      <c r="AF39" s="601"/>
      <c r="AG39" s="601"/>
      <c r="AH39" s="601"/>
      <c r="AI39" s="601"/>
      <c r="AJ39" s="601"/>
      <c r="AK39" s="601"/>
      <c r="AL39" s="178"/>
      <c r="AM39" s="600" t="str">
        <f t="shared" si="0"/>
        <v/>
      </c>
      <c r="AN39" s="600"/>
      <c r="AO39" s="601"/>
      <c r="AP39" s="601"/>
      <c r="AQ39" s="601"/>
      <c r="AR39" s="601"/>
      <c r="AS39" s="601"/>
      <c r="AT39" s="601"/>
      <c r="AU39" s="601"/>
      <c r="AV39" s="601"/>
      <c r="AW39" s="601"/>
      <c r="AX39" s="601"/>
      <c r="AY39" s="601"/>
      <c r="AZ39" s="601"/>
      <c r="BA39" s="601"/>
      <c r="BB39" s="601"/>
      <c r="BC39" s="601"/>
      <c r="BD39" s="178"/>
      <c r="BE39" s="600" t="str">
        <f t="shared" si="1"/>
        <v/>
      </c>
      <c r="BF39" s="600"/>
      <c r="BG39" s="601"/>
      <c r="BH39" s="601"/>
      <c r="BI39" s="601"/>
      <c r="BJ39" s="601"/>
      <c r="BK39" s="601"/>
      <c r="BL39" s="601"/>
      <c r="BM39" s="601"/>
      <c r="BN39" s="601"/>
      <c r="BO39" s="601"/>
      <c r="BP39" s="601"/>
      <c r="BQ39" s="601"/>
      <c r="BR39" s="601"/>
      <c r="BS39" s="601"/>
      <c r="BT39" s="601"/>
      <c r="BU39" s="601"/>
      <c r="BV39" s="178"/>
      <c r="BW39" s="600">
        <f t="shared" si="2"/>
        <v>16</v>
      </c>
      <c r="BX39" s="600"/>
      <c r="BY39" s="601" t="str">
        <f>IF('各会計、関係団体の財政状況及び健全化判断比率'!B73="","",'各会計、関係団体の財政状況及び健全化判断比率'!B73)</f>
        <v>那覇市・南風原町環境施設組合</v>
      </c>
      <c r="BZ39" s="601"/>
      <c r="CA39" s="601"/>
      <c r="CB39" s="601"/>
      <c r="CC39" s="601"/>
      <c r="CD39" s="601"/>
      <c r="CE39" s="601"/>
      <c r="CF39" s="601"/>
      <c r="CG39" s="601"/>
      <c r="CH39" s="601"/>
      <c r="CI39" s="601"/>
      <c r="CJ39" s="601"/>
      <c r="CK39" s="601"/>
      <c r="CL39" s="601"/>
      <c r="CM39" s="601"/>
      <c r="CN39" s="178"/>
      <c r="CO39" s="600" t="str">
        <f t="shared" si="3"/>
        <v/>
      </c>
      <c r="CP39" s="600"/>
      <c r="CQ39" s="601" t="str">
        <f>IF('各会計、関係団体の財政状況及び健全化判断比率'!BS12="","",'各会計、関係団体の財政状況及び健全化判断比率'!BS12)</f>
        <v/>
      </c>
      <c r="CR39" s="601"/>
      <c r="CS39" s="601"/>
      <c r="CT39" s="601"/>
      <c r="CU39" s="601"/>
      <c r="CV39" s="601"/>
      <c r="CW39" s="601"/>
      <c r="CX39" s="601"/>
      <c r="CY39" s="601"/>
      <c r="CZ39" s="601"/>
      <c r="DA39" s="601"/>
      <c r="DB39" s="601"/>
      <c r="DC39" s="601"/>
      <c r="DD39" s="601"/>
      <c r="DE39" s="601"/>
      <c r="DG39" s="602" t="str">
        <f>IF('各会計、関係団体の財政状況及び健全化判断比率'!BR12="","",'各会計、関係団体の財政状況及び健全化判断比率'!BR12)</f>
        <v/>
      </c>
      <c r="DH39" s="602"/>
      <c r="DI39" s="205"/>
    </row>
    <row r="40" spans="1:113" ht="32.25" customHeight="1" x14ac:dyDescent="0.15">
      <c r="A40" s="178"/>
      <c r="B40" s="202"/>
      <c r="C40" s="600" t="str">
        <f t="shared" si="5"/>
        <v/>
      </c>
      <c r="D40" s="600"/>
      <c r="E40" s="601" t="str">
        <f>IF('各会計、関係団体の財政状況及び健全化判断比率'!B13="","",'各会計、関係団体の財政状況及び健全化判断比率'!B13)</f>
        <v/>
      </c>
      <c r="F40" s="601"/>
      <c r="G40" s="601"/>
      <c r="H40" s="601"/>
      <c r="I40" s="601"/>
      <c r="J40" s="601"/>
      <c r="K40" s="601"/>
      <c r="L40" s="601"/>
      <c r="M40" s="601"/>
      <c r="N40" s="601"/>
      <c r="O40" s="601"/>
      <c r="P40" s="601"/>
      <c r="Q40" s="601"/>
      <c r="R40" s="601"/>
      <c r="S40" s="601"/>
      <c r="T40" s="178"/>
      <c r="U40" s="600" t="str">
        <f t="shared" si="4"/>
        <v/>
      </c>
      <c r="V40" s="600"/>
      <c r="W40" s="601"/>
      <c r="X40" s="601"/>
      <c r="Y40" s="601"/>
      <c r="Z40" s="601"/>
      <c r="AA40" s="601"/>
      <c r="AB40" s="601"/>
      <c r="AC40" s="601"/>
      <c r="AD40" s="601"/>
      <c r="AE40" s="601"/>
      <c r="AF40" s="601"/>
      <c r="AG40" s="601"/>
      <c r="AH40" s="601"/>
      <c r="AI40" s="601"/>
      <c r="AJ40" s="601"/>
      <c r="AK40" s="601"/>
      <c r="AL40" s="178"/>
      <c r="AM40" s="600" t="str">
        <f t="shared" si="0"/>
        <v/>
      </c>
      <c r="AN40" s="600"/>
      <c r="AO40" s="601"/>
      <c r="AP40" s="601"/>
      <c r="AQ40" s="601"/>
      <c r="AR40" s="601"/>
      <c r="AS40" s="601"/>
      <c r="AT40" s="601"/>
      <c r="AU40" s="601"/>
      <c r="AV40" s="601"/>
      <c r="AW40" s="601"/>
      <c r="AX40" s="601"/>
      <c r="AY40" s="601"/>
      <c r="AZ40" s="601"/>
      <c r="BA40" s="601"/>
      <c r="BB40" s="601"/>
      <c r="BC40" s="601"/>
      <c r="BD40" s="178"/>
      <c r="BE40" s="600" t="str">
        <f t="shared" si="1"/>
        <v/>
      </c>
      <c r="BF40" s="600"/>
      <c r="BG40" s="601"/>
      <c r="BH40" s="601"/>
      <c r="BI40" s="601"/>
      <c r="BJ40" s="601"/>
      <c r="BK40" s="601"/>
      <c r="BL40" s="601"/>
      <c r="BM40" s="601"/>
      <c r="BN40" s="601"/>
      <c r="BO40" s="601"/>
      <c r="BP40" s="601"/>
      <c r="BQ40" s="601"/>
      <c r="BR40" s="601"/>
      <c r="BS40" s="601"/>
      <c r="BT40" s="601"/>
      <c r="BU40" s="601"/>
      <c r="BV40" s="178"/>
      <c r="BW40" s="600">
        <f t="shared" si="2"/>
        <v>17</v>
      </c>
      <c r="BX40" s="600"/>
      <c r="BY40" s="601" t="str">
        <f>IF('各会計、関係団体の財政状況及び健全化判断比率'!B74="","",'各会計、関係団体の財政状況及び健全化判断比率'!B74)</f>
        <v>那覇港管理組合（一般会計）</v>
      </c>
      <c r="BZ40" s="601"/>
      <c r="CA40" s="601"/>
      <c r="CB40" s="601"/>
      <c r="CC40" s="601"/>
      <c r="CD40" s="601"/>
      <c r="CE40" s="601"/>
      <c r="CF40" s="601"/>
      <c r="CG40" s="601"/>
      <c r="CH40" s="601"/>
      <c r="CI40" s="601"/>
      <c r="CJ40" s="601"/>
      <c r="CK40" s="601"/>
      <c r="CL40" s="601"/>
      <c r="CM40" s="601"/>
      <c r="CN40" s="178"/>
      <c r="CO40" s="600" t="str">
        <f t="shared" si="3"/>
        <v/>
      </c>
      <c r="CP40" s="600"/>
      <c r="CQ40" s="601" t="str">
        <f>IF('各会計、関係団体の財政状況及び健全化判断比率'!BS13="","",'各会計、関係団体の財政状況及び健全化判断比率'!BS13)</f>
        <v/>
      </c>
      <c r="CR40" s="601"/>
      <c r="CS40" s="601"/>
      <c r="CT40" s="601"/>
      <c r="CU40" s="601"/>
      <c r="CV40" s="601"/>
      <c r="CW40" s="601"/>
      <c r="CX40" s="601"/>
      <c r="CY40" s="601"/>
      <c r="CZ40" s="601"/>
      <c r="DA40" s="601"/>
      <c r="DB40" s="601"/>
      <c r="DC40" s="601"/>
      <c r="DD40" s="601"/>
      <c r="DE40" s="601"/>
      <c r="DG40" s="602" t="str">
        <f>IF('各会計、関係団体の財政状況及び健全化判断比率'!BR13="","",'各会計、関係団体の財政状況及び健全化判断比率'!BR13)</f>
        <v/>
      </c>
      <c r="DH40" s="602"/>
      <c r="DI40" s="205"/>
    </row>
    <row r="41" spans="1:113" ht="32.25" customHeight="1" x14ac:dyDescent="0.15">
      <c r="A41" s="178"/>
      <c r="B41" s="202"/>
      <c r="C41" s="600" t="str">
        <f t="shared" si="5"/>
        <v/>
      </c>
      <c r="D41" s="600"/>
      <c r="E41" s="601" t="str">
        <f>IF('各会計、関係団体の財政状況及び健全化判断比率'!B14="","",'各会計、関係団体の財政状況及び健全化判断比率'!B14)</f>
        <v/>
      </c>
      <c r="F41" s="601"/>
      <c r="G41" s="601"/>
      <c r="H41" s="601"/>
      <c r="I41" s="601"/>
      <c r="J41" s="601"/>
      <c r="K41" s="601"/>
      <c r="L41" s="601"/>
      <c r="M41" s="601"/>
      <c r="N41" s="601"/>
      <c r="O41" s="601"/>
      <c r="P41" s="601"/>
      <c r="Q41" s="601"/>
      <c r="R41" s="601"/>
      <c r="S41" s="601"/>
      <c r="T41" s="178"/>
      <c r="U41" s="600" t="str">
        <f t="shared" si="4"/>
        <v/>
      </c>
      <c r="V41" s="600"/>
      <c r="W41" s="601"/>
      <c r="X41" s="601"/>
      <c r="Y41" s="601"/>
      <c r="Z41" s="601"/>
      <c r="AA41" s="601"/>
      <c r="AB41" s="601"/>
      <c r="AC41" s="601"/>
      <c r="AD41" s="601"/>
      <c r="AE41" s="601"/>
      <c r="AF41" s="601"/>
      <c r="AG41" s="601"/>
      <c r="AH41" s="601"/>
      <c r="AI41" s="601"/>
      <c r="AJ41" s="601"/>
      <c r="AK41" s="601"/>
      <c r="AL41" s="178"/>
      <c r="AM41" s="600" t="str">
        <f t="shared" si="0"/>
        <v/>
      </c>
      <c r="AN41" s="600"/>
      <c r="AO41" s="601"/>
      <c r="AP41" s="601"/>
      <c r="AQ41" s="601"/>
      <c r="AR41" s="601"/>
      <c r="AS41" s="601"/>
      <c r="AT41" s="601"/>
      <c r="AU41" s="601"/>
      <c r="AV41" s="601"/>
      <c r="AW41" s="601"/>
      <c r="AX41" s="601"/>
      <c r="AY41" s="601"/>
      <c r="AZ41" s="601"/>
      <c r="BA41" s="601"/>
      <c r="BB41" s="601"/>
      <c r="BC41" s="601"/>
      <c r="BD41" s="178"/>
      <c r="BE41" s="600" t="str">
        <f t="shared" si="1"/>
        <v/>
      </c>
      <c r="BF41" s="600"/>
      <c r="BG41" s="601"/>
      <c r="BH41" s="601"/>
      <c r="BI41" s="601"/>
      <c r="BJ41" s="601"/>
      <c r="BK41" s="601"/>
      <c r="BL41" s="601"/>
      <c r="BM41" s="601"/>
      <c r="BN41" s="601"/>
      <c r="BO41" s="601"/>
      <c r="BP41" s="601"/>
      <c r="BQ41" s="601"/>
      <c r="BR41" s="601"/>
      <c r="BS41" s="601"/>
      <c r="BT41" s="601"/>
      <c r="BU41" s="601"/>
      <c r="BV41" s="178"/>
      <c r="BW41" s="600">
        <f t="shared" si="2"/>
        <v>18</v>
      </c>
      <c r="BX41" s="600"/>
      <c r="BY41" s="601" t="str">
        <f>IF('各会計、関係団体の財政状況及び健全化判断比率'!B75="","",'各会計、関係団体の財政状況及び健全化判断比率'!B75)</f>
        <v>那覇港管理組合（特別会計）</v>
      </c>
      <c r="BZ41" s="601"/>
      <c r="CA41" s="601"/>
      <c r="CB41" s="601"/>
      <c r="CC41" s="601"/>
      <c r="CD41" s="601"/>
      <c r="CE41" s="601"/>
      <c r="CF41" s="601"/>
      <c r="CG41" s="601"/>
      <c r="CH41" s="601"/>
      <c r="CI41" s="601"/>
      <c r="CJ41" s="601"/>
      <c r="CK41" s="601"/>
      <c r="CL41" s="601"/>
      <c r="CM41" s="601"/>
      <c r="CN41" s="178"/>
      <c r="CO41" s="600" t="str">
        <f t="shared" si="3"/>
        <v/>
      </c>
      <c r="CP41" s="600"/>
      <c r="CQ41" s="601" t="str">
        <f>IF('各会計、関係団体の財政状況及び健全化判断比率'!BS14="","",'各会計、関係団体の財政状況及び健全化判断比率'!BS14)</f>
        <v/>
      </c>
      <c r="CR41" s="601"/>
      <c r="CS41" s="601"/>
      <c r="CT41" s="601"/>
      <c r="CU41" s="601"/>
      <c r="CV41" s="601"/>
      <c r="CW41" s="601"/>
      <c r="CX41" s="601"/>
      <c r="CY41" s="601"/>
      <c r="CZ41" s="601"/>
      <c r="DA41" s="601"/>
      <c r="DB41" s="601"/>
      <c r="DC41" s="601"/>
      <c r="DD41" s="601"/>
      <c r="DE41" s="601"/>
      <c r="DG41" s="602" t="str">
        <f>IF('各会計、関係団体の財政状況及び健全化判断比率'!BR14="","",'各会計、関係団体の財政状況及び健全化判断比率'!BR14)</f>
        <v/>
      </c>
      <c r="DH41" s="602"/>
      <c r="DI41" s="205"/>
    </row>
    <row r="42" spans="1:113" ht="32.25" customHeight="1" x14ac:dyDescent="0.15">
      <c r="B42" s="202"/>
      <c r="C42" s="600" t="str">
        <f t="shared" si="5"/>
        <v/>
      </c>
      <c r="D42" s="600"/>
      <c r="E42" s="601" t="str">
        <f>IF('各会計、関係団体の財政状況及び健全化判断比率'!B15="","",'各会計、関係団体の財政状況及び健全化判断比率'!B15)</f>
        <v/>
      </c>
      <c r="F42" s="601"/>
      <c r="G42" s="601"/>
      <c r="H42" s="601"/>
      <c r="I42" s="601"/>
      <c r="J42" s="601"/>
      <c r="K42" s="601"/>
      <c r="L42" s="601"/>
      <c r="M42" s="601"/>
      <c r="N42" s="601"/>
      <c r="O42" s="601"/>
      <c r="P42" s="601"/>
      <c r="Q42" s="601"/>
      <c r="R42" s="601"/>
      <c r="S42" s="601"/>
      <c r="T42" s="178"/>
      <c r="U42" s="600" t="str">
        <f t="shared" si="4"/>
        <v/>
      </c>
      <c r="V42" s="600"/>
      <c r="W42" s="601"/>
      <c r="X42" s="601"/>
      <c r="Y42" s="601"/>
      <c r="Z42" s="601"/>
      <c r="AA42" s="601"/>
      <c r="AB42" s="601"/>
      <c r="AC42" s="601"/>
      <c r="AD42" s="601"/>
      <c r="AE42" s="601"/>
      <c r="AF42" s="601"/>
      <c r="AG42" s="601"/>
      <c r="AH42" s="601"/>
      <c r="AI42" s="601"/>
      <c r="AJ42" s="601"/>
      <c r="AK42" s="601"/>
      <c r="AL42" s="178"/>
      <c r="AM42" s="600" t="str">
        <f t="shared" si="0"/>
        <v/>
      </c>
      <c r="AN42" s="600"/>
      <c r="AO42" s="601"/>
      <c r="AP42" s="601"/>
      <c r="AQ42" s="601"/>
      <c r="AR42" s="601"/>
      <c r="AS42" s="601"/>
      <c r="AT42" s="601"/>
      <c r="AU42" s="601"/>
      <c r="AV42" s="601"/>
      <c r="AW42" s="601"/>
      <c r="AX42" s="601"/>
      <c r="AY42" s="601"/>
      <c r="AZ42" s="601"/>
      <c r="BA42" s="601"/>
      <c r="BB42" s="601"/>
      <c r="BC42" s="601"/>
      <c r="BD42" s="178"/>
      <c r="BE42" s="600" t="str">
        <f t="shared" si="1"/>
        <v/>
      </c>
      <c r="BF42" s="600"/>
      <c r="BG42" s="601"/>
      <c r="BH42" s="601"/>
      <c r="BI42" s="601"/>
      <c r="BJ42" s="601"/>
      <c r="BK42" s="601"/>
      <c r="BL42" s="601"/>
      <c r="BM42" s="601"/>
      <c r="BN42" s="601"/>
      <c r="BO42" s="601"/>
      <c r="BP42" s="601"/>
      <c r="BQ42" s="601"/>
      <c r="BR42" s="601"/>
      <c r="BS42" s="601"/>
      <c r="BT42" s="601"/>
      <c r="BU42" s="601"/>
      <c r="BV42" s="178"/>
      <c r="BW42" s="600">
        <f t="shared" si="2"/>
        <v>19</v>
      </c>
      <c r="BX42" s="600"/>
      <c r="BY42" s="601" t="str">
        <f>IF('各会計、関係団体の財政状況及び健全化判断比率'!B76="","",'各会計、関係団体の財政状況及び健全化判断比率'!B76)</f>
        <v>沖縄県後期高齢者医療広域連合（一般会計）</v>
      </c>
      <c r="BZ42" s="601"/>
      <c r="CA42" s="601"/>
      <c r="CB42" s="601"/>
      <c r="CC42" s="601"/>
      <c r="CD42" s="601"/>
      <c r="CE42" s="601"/>
      <c r="CF42" s="601"/>
      <c r="CG42" s="601"/>
      <c r="CH42" s="601"/>
      <c r="CI42" s="601"/>
      <c r="CJ42" s="601"/>
      <c r="CK42" s="601"/>
      <c r="CL42" s="601"/>
      <c r="CM42" s="601"/>
      <c r="CN42" s="178"/>
      <c r="CO42" s="600" t="str">
        <f t="shared" si="3"/>
        <v/>
      </c>
      <c r="CP42" s="600"/>
      <c r="CQ42" s="601" t="str">
        <f>IF('各会計、関係団体の財政状況及び健全化判断比率'!BS15="","",'各会計、関係団体の財政状況及び健全化判断比率'!BS15)</f>
        <v/>
      </c>
      <c r="CR42" s="601"/>
      <c r="CS42" s="601"/>
      <c r="CT42" s="601"/>
      <c r="CU42" s="601"/>
      <c r="CV42" s="601"/>
      <c r="CW42" s="601"/>
      <c r="CX42" s="601"/>
      <c r="CY42" s="601"/>
      <c r="CZ42" s="601"/>
      <c r="DA42" s="601"/>
      <c r="DB42" s="601"/>
      <c r="DC42" s="601"/>
      <c r="DD42" s="601"/>
      <c r="DE42" s="601"/>
      <c r="DG42" s="602" t="str">
        <f>IF('各会計、関係団体の財政状況及び健全化判断比率'!BR15="","",'各会計、関係団体の財政状況及び健全化判断比率'!BR15)</f>
        <v/>
      </c>
      <c r="DH42" s="602"/>
      <c r="DI42" s="205"/>
    </row>
    <row r="43" spans="1:113" ht="32.25" customHeight="1" x14ac:dyDescent="0.15">
      <c r="B43" s="202"/>
      <c r="C43" s="600" t="str">
        <f t="shared" si="5"/>
        <v/>
      </c>
      <c r="D43" s="600"/>
      <c r="E43" s="601" t="str">
        <f>IF('各会計、関係団体の財政状況及び健全化判断比率'!B16="","",'各会計、関係団体の財政状況及び健全化判断比率'!B16)</f>
        <v/>
      </c>
      <c r="F43" s="601"/>
      <c r="G43" s="601"/>
      <c r="H43" s="601"/>
      <c r="I43" s="601"/>
      <c r="J43" s="601"/>
      <c r="K43" s="601"/>
      <c r="L43" s="601"/>
      <c r="M43" s="601"/>
      <c r="N43" s="601"/>
      <c r="O43" s="601"/>
      <c r="P43" s="601"/>
      <c r="Q43" s="601"/>
      <c r="R43" s="601"/>
      <c r="S43" s="601"/>
      <c r="T43" s="178"/>
      <c r="U43" s="600" t="str">
        <f t="shared" si="4"/>
        <v/>
      </c>
      <c r="V43" s="600"/>
      <c r="W43" s="601"/>
      <c r="X43" s="601"/>
      <c r="Y43" s="601"/>
      <c r="Z43" s="601"/>
      <c r="AA43" s="601"/>
      <c r="AB43" s="601"/>
      <c r="AC43" s="601"/>
      <c r="AD43" s="601"/>
      <c r="AE43" s="601"/>
      <c r="AF43" s="601"/>
      <c r="AG43" s="601"/>
      <c r="AH43" s="601"/>
      <c r="AI43" s="601"/>
      <c r="AJ43" s="601"/>
      <c r="AK43" s="601"/>
      <c r="AL43" s="178"/>
      <c r="AM43" s="600" t="str">
        <f t="shared" si="0"/>
        <v/>
      </c>
      <c r="AN43" s="600"/>
      <c r="AO43" s="601"/>
      <c r="AP43" s="601"/>
      <c r="AQ43" s="601"/>
      <c r="AR43" s="601"/>
      <c r="AS43" s="601"/>
      <c r="AT43" s="601"/>
      <c r="AU43" s="601"/>
      <c r="AV43" s="601"/>
      <c r="AW43" s="601"/>
      <c r="AX43" s="601"/>
      <c r="AY43" s="601"/>
      <c r="AZ43" s="601"/>
      <c r="BA43" s="601"/>
      <c r="BB43" s="601"/>
      <c r="BC43" s="601"/>
      <c r="BD43" s="178"/>
      <c r="BE43" s="600" t="str">
        <f t="shared" si="1"/>
        <v/>
      </c>
      <c r="BF43" s="600"/>
      <c r="BG43" s="601"/>
      <c r="BH43" s="601"/>
      <c r="BI43" s="601"/>
      <c r="BJ43" s="601"/>
      <c r="BK43" s="601"/>
      <c r="BL43" s="601"/>
      <c r="BM43" s="601"/>
      <c r="BN43" s="601"/>
      <c r="BO43" s="601"/>
      <c r="BP43" s="601"/>
      <c r="BQ43" s="601"/>
      <c r="BR43" s="601"/>
      <c r="BS43" s="601"/>
      <c r="BT43" s="601"/>
      <c r="BU43" s="601"/>
      <c r="BV43" s="178"/>
      <c r="BW43" s="600">
        <f t="shared" si="2"/>
        <v>20</v>
      </c>
      <c r="BX43" s="600"/>
      <c r="BY43" s="601" t="str">
        <f>IF('各会計、関係団体の財政状況及び健全化判断比率'!B77="","",'各会計、関係団体の財政状況及び健全化判断比率'!B77)</f>
        <v>沖縄県後期高齢者医療広域連合（特別会計）</v>
      </c>
      <c r="BZ43" s="601"/>
      <c r="CA43" s="601"/>
      <c r="CB43" s="601"/>
      <c r="CC43" s="601"/>
      <c r="CD43" s="601"/>
      <c r="CE43" s="601"/>
      <c r="CF43" s="601"/>
      <c r="CG43" s="601"/>
      <c r="CH43" s="601"/>
      <c r="CI43" s="601"/>
      <c r="CJ43" s="601"/>
      <c r="CK43" s="601"/>
      <c r="CL43" s="601"/>
      <c r="CM43" s="601"/>
      <c r="CN43" s="178"/>
      <c r="CO43" s="600" t="str">
        <f t="shared" si="3"/>
        <v/>
      </c>
      <c r="CP43" s="600"/>
      <c r="CQ43" s="601" t="str">
        <f>IF('各会計、関係団体の財政状況及び健全化判断比率'!BS16="","",'各会計、関係団体の財政状況及び健全化判断比率'!BS16)</f>
        <v/>
      </c>
      <c r="CR43" s="601"/>
      <c r="CS43" s="601"/>
      <c r="CT43" s="601"/>
      <c r="CU43" s="601"/>
      <c r="CV43" s="601"/>
      <c r="CW43" s="601"/>
      <c r="CX43" s="601"/>
      <c r="CY43" s="601"/>
      <c r="CZ43" s="601"/>
      <c r="DA43" s="601"/>
      <c r="DB43" s="601"/>
      <c r="DC43" s="601"/>
      <c r="DD43" s="601"/>
      <c r="DE43" s="601"/>
      <c r="DG43" s="602" t="str">
        <f>IF('各会計、関係団体の財政状況及び健全化判断比率'!BR16="","",'各会計、関係団体の財政状況及び健全化判断比率'!BR16)</f>
        <v/>
      </c>
      <c r="DH43" s="602"/>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209</v>
      </c>
      <c r="E46" s="603" t="s">
        <v>210</v>
      </c>
      <c r="F46" s="603"/>
      <c r="G46" s="603"/>
      <c r="H46" s="603"/>
      <c r="I46" s="603"/>
      <c r="J46" s="603"/>
      <c r="K46" s="603"/>
      <c r="L46" s="603"/>
      <c r="M46" s="603"/>
      <c r="N46" s="603"/>
      <c r="O46" s="603"/>
      <c r="P46" s="603"/>
      <c r="Q46" s="603"/>
      <c r="R46" s="603"/>
      <c r="S46" s="603"/>
      <c r="T46" s="603"/>
      <c r="U46" s="603"/>
      <c r="V46" s="603"/>
      <c r="W46" s="603"/>
      <c r="X46" s="603"/>
      <c r="Y46" s="603"/>
      <c r="Z46" s="603"/>
      <c r="AA46" s="603"/>
      <c r="AB46" s="603"/>
      <c r="AC46" s="603"/>
      <c r="AD46" s="603"/>
      <c r="AE46" s="603"/>
      <c r="AF46" s="603"/>
      <c r="AG46" s="603"/>
      <c r="AH46" s="603"/>
      <c r="AI46" s="603"/>
      <c r="AJ46" s="603"/>
      <c r="AK46" s="603"/>
      <c r="AL46" s="603"/>
      <c r="AM46" s="603"/>
      <c r="AN46" s="603"/>
      <c r="AO46" s="603"/>
      <c r="AP46" s="603"/>
      <c r="AQ46" s="603"/>
      <c r="AR46" s="603"/>
      <c r="AS46" s="603"/>
      <c r="AT46" s="603"/>
      <c r="AU46" s="603"/>
      <c r="AV46" s="603"/>
      <c r="AW46" s="603"/>
      <c r="AX46" s="603"/>
      <c r="AY46" s="603"/>
      <c r="AZ46" s="603"/>
      <c r="BA46" s="603"/>
      <c r="BB46" s="603"/>
      <c r="BC46" s="603"/>
      <c r="BD46" s="603"/>
      <c r="BE46" s="603"/>
      <c r="BF46" s="603"/>
      <c r="BG46" s="603"/>
      <c r="BH46" s="603"/>
      <c r="BI46" s="603"/>
      <c r="BJ46" s="603"/>
      <c r="BK46" s="603"/>
      <c r="BL46" s="603"/>
      <c r="BM46" s="603"/>
      <c r="BN46" s="603"/>
      <c r="BO46" s="603"/>
      <c r="BP46" s="603"/>
      <c r="BQ46" s="603"/>
      <c r="BR46" s="603"/>
      <c r="BS46" s="603"/>
      <c r="BT46" s="603"/>
      <c r="BU46" s="603"/>
      <c r="BV46" s="603"/>
      <c r="BW46" s="603"/>
      <c r="BX46" s="603"/>
      <c r="BY46" s="603"/>
      <c r="BZ46" s="603"/>
      <c r="CA46" s="603"/>
      <c r="CB46" s="603"/>
      <c r="CC46" s="603"/>
      <c r="CD46" s="603"/>
      <c r="CE46" s="603"/>
      <c r="CF46" s="603"/>
      <c r="CG46" s="603"/>
      <c r="CH46" s="603"/>
      <c r="CI46" s="603"/>
      <c r="CJ46" s="603"/>
      <c r="CK46" s="603"/>
      <c r="CL46" s="603"/>
      <c r="CM46" s="603"/>
      <c r="CN46" s="603"/>
      <c r="CO46" s="603"/>
      <c r="CP46" s="603"/>
      <c r="CQ46" s="603"/>
      <c r="CR46" s="603"/>
      <c r="CS46" s="603"/>
      <c r="CT46" s="603"/>
      <c r="CU46" s="603"/>
      <c r="CV46" s="603"/>
      <c r="CW46" s="603"/>
      <c r="CX46" s="603"/>
      <c r="CY46" s="603"/>
      <c r="CZ46" s="603"/>
      <c r="DA46" s="603"/>
      <c r="DB46" s="603"/>
      <c r="DC46" s="603"/>
      <c r="DD46" s="603"/>
      <c r="DE46" s="603"/>
      <c r="DF46" s="603"/>
      <c r="DG46" s="603"/>
      <c r="DH46" s="603"/>
      <c r="DI46" s="603"/>
    </row>
    <row r="47" spans="1:113" x14ac:dyDescent="0.15">
      <c r="E47" s="603" t="s">
        <v>211</v>
      </c>
      <c r="F47" s="603"/>
      <c r="G47" s="603"/>
      <c r="H47" s="603"/>
      <c r="I47" s="603"/>
      <c r="J47" s="603"/>
      <c r="K47" s="603"/>
      <c r="L47" s="603"/>
      <c r="M47" s="603"/>
      <c r="N47" s="603"/>
      <c r="O47" s="603"/>
      <c r="P47" s="603"/>
      <c r="Q47" s="603"/>
      <c r="R47" s="603"/>
      <c r="S47" s="603"/>
      <c r="T47" s="603"/>
      <c r="U47" s="603"/>
      <c r="V47" s="603"/>
      <c r="W47" s="603"/>
      <c r="X47" s="603"/>
      <c r="Y47" s="603"/>
      <c r="Z47" s="603"/>
      <c r="AA47" s="603"/>
      <c r="AB47" s="603"/>
      <c r="AC47" s="603"/>
      <c r="AD47" s="603"/>
      <c r="AE47" s="603"/>
      <c r="AF47" s="603"/>
      <c r="AG47" s="603"/>
      <c r="AH47" s="603"/>
      <c r="AI47" s="603"/>
      <c r="AJ47" s="603"/>
      <c r="AK47" s="603"/>
      <c r="AL47" s="603"/>
      <c r="AM47" s="603"/>
      <c r="AN47" s="603"/>
      <c r="AO47" s="603"/>
      <c r="AP47" s="603"/>
      <c r="AQ47" s="603"/>
      <c r="AR47" s="603"/>
      <c r="AS47" s="603"/>
      <c r="AT47" s="603"/>
      <c r="AU47" s="603"/>
      <c r="AV47" s="603"/>
      <c r="AW47" s="603"/>
      <c r="AX47" s="603"/>
      <c r="AY47" s="603"/>
      <c r="AZ47" s="603"/>
      <c r="BA47" s="603"/>
      <c r="BB47" s="603"/>
      <c r="BC47" s="603"/>
      <c r="BD47" s="603"/>
      <c r="BE47" s="603"/>
      <c r="BF47" s="603"/>
      <c r="BG47" s="603"/>
      <c r="BH47" s="603"/>
      <c r="BI47" s="603"/>
      <c r="BJ47" s="603"/>
      <c r="BK47" s="603"/>
      <c r="BL47" s="603"/>
      <c r="BM47" s="603"/>
      <c r="BN47" s="603"/>
      <c r="BO47" s="603"/>
      <c r="BP47" s="603"/>
      <c r="BQ47" s="603"/>
      <c r="BR47" s="603"/>
      <c r="BS47" s="603"/>
      <c r="BT47" s="603"/>
      <c r="BU47" s="603"/>
      <c r="BV47" s="603"/>
      <c r="BW47" s="603"/>
      <c r="BX47" s="603"/>
      <c r="BY47" s="603"/>
      <c r="BZ47" s="603"/>
      <c r="CA47" s="603"/>
      <c r="CB47" s="603"/>
      <c r="CC47" s="603"/>
      <c r="CD47" s="603"/>
      <c r="CE47" s="603"/>
      <c r="CF47" s="603"/>
      <c r="CG47" s="603"/>
      <c r="CH47" s="603"/>
      <c r="CI47" s="603"/>
      <c r="CJ47" s="603"/>
      <c r="CK47" s="603"/>
      <c r="CL47" s="603"/>
      <c r="CM47" s="603"/>
      <c r="CN47" s="603"/>
      <c r="CO47" s="603"/>
      <c r="CP47" s="603"/>
      <c r="CQ47" s="603"/>
      <c r="CR47" s="603"/>
      <c r="CS47" s="603"/>
      <c r="CT47" s="603"/>
      <c r="CU47" s="603"/>
      <c r="CV47" s="603"/>
      <c r="CW47" s="603"/>
      <c r="CX47" s="603"/>
      <c r="CY47" s="603"/>
      <c r="CZ47" s="603"/>
      <c r="DA47" s="603"/>
      <c r="DB47" s="603"/>
      <c r="DC47" s="603"/>
      <c r="DD47" s="603"/>
      <c r="DE47" s="603"/>
      <c r="DF47" s="603"/>
      <c r="DG47" s="603"/>
      <c r="DH47" s="603"/>
      <c r="DI47" s="603"/>
    </row>
    <row r="48" spans="1:113" x14ac:dyDescent="0.15">
      <c r="E48" s="603" t="s">
        <v>212</v>
      </c>
      <c r="F48" s="603"/>
      <c r="G48" s="603"/>
      <c r="H48" s="603"/>
      <c r="I48" s="603"/>
      <c r="J48" s="603"/>
      <c r="K48" s="603"/>
      <c r="L48" s="603"/>
      <c r="M48" s="603"/>
      <c r="N48" s="603"/>
      <c r="O48" s="603"/>
      <c r="P48" s="603"/>
      <c r="Q48" s="603"/>
      <c r="R48" s="603"/>
      <c r="S48" s="603"/>
      <c r="T48" s="603"/>
      <c r="U48" s="603"/>
      <c r="V48" s="603"/>
      <c r="W48" s="603"/>
      <c r="X48" s="603"/>
      <c r="Y48" s="603"/>
      <c r="Z48" s="603"/>
      <c r="AA48" s="603"/>
      <c r="AB48" s="603"/>
      <c r="AC48" s="603"/>
      <c r="AD48" s="603"/>
      <c r="AE48" s="603"/>
      <c r="AF48" s="603"/>
      <c r="AG48" s="603"/>
      <c r="AH48" s="603"/>
      <c r="AI48" s="603"/>
      <c r="AJ48" s="603"/>
      <c r="AK48" s="603"/>
      <c r="AL48" s="603"/>
      <c r="AM48" s="603"/>
      <c r="AN48" s="603"/>
      <c r="AO48" s="603"/>
      <c r="AP48" s="603"/>
      <c r="AQ48" s="603"/>
      <c r="AR48" s="603"/>
      <c r="AS48" s="603"/>
      <c r="AT48" s="603"/>
      <c r="AU48" s="603"/>
      <c r="AV48" s="603"/>
      <c r="AW48" s="603"/>
      <c r="AX48" s="603"/>
      <c r="AY48" s="603"/>
      <c r="AZ48" s="603"/>
      <c r="BA48" s="603"/>
      <c r="BB48" s="603"/>
      <c r="BC48" s="603"/>
      <c r="BD48" s="603"/>
      <c r="BE48" s="603"/>
      <c r="BF48" s="603"/>
      <c r="BG48" s="603"/>
      <c r="BH48" s="603"/>
      <c r="BI48" s="603"/>
      <c r="BJ48" s="603"/>
      <c r="BK48" s="603"/>
      <c r="BL48" s="603"/>
      <c r="BM48" s="603"/>
      <c r="BN48" s="603"/>
      <c r="BO48" s="603"/>
      <c r="BP48" s="603"/>
      <c r="BQ48" s="603"/>
      <c r="BR48" s="603"/>
      <c r="BS48" s="603"/>
      <c r="BT48" s="603"/>
      <c r="BU48" s="603"/>
      <c r="BV48" s="603"/>
      <c r="BW48" s="603"/>
      <c r="BX48" s="603"/>
      <c r="BY48" s="603"/>
      <c r="BZ48" s="603"/>
      <c r="CA48" s="603"/>
      <c r="CB48" s="603"/>
      <c r="CC48" s="603"/>
      <c r="CD48" s="603"/>
      <c r="CE48" s="603"/>
      <c r="CF48" s="603"/>
      <c r="CG48" s="603"/>
      <c r="CH48" s="603"/>
      <c r="CI48" s="603"/>
      <c r="CJ48" s="603"/>
      <c r="CK48" s="603"/>
      <c r="CL48" s="603"/>
      <c r="CM48" s="603"/>
      <c r="CN48" s="603"/>
      <c r="CO48" s="603"/>
      <c r="CP48" s="603"/>
      <c r="CQ48" s="603"/>
      <c r="CR48" s="603"/>
      <c r="CS48" s="603"/>
      <c r="CT48" s="603"/>
      <c r="CU48" s="603"/>
      <c r="CV48" s="603"/>
      <c r="CW48" s="603"/>
      <c r="CX48" s="603"/>
      <c r="CY48" s="603"/>
      <c r="CZ48" s="603"/>
      <c r="DA48" s="603"/>
      <c r="DB48" s="603"/>
      <c r="DC48" s="603"/>
      <c r="DD48" s="603"/>
      <c r="DE48" s="603"/>
      <c r="DF48" s="603"/>
      <c r="DG48" s="603"/>
      <c r="DH48" s="603"/>
      <c r="DI48" s="603"/>
    </row>
    <row r="49" spans="5:113" x14ac:dyDescent="0.15">
      <c r="E49" s="604" t="s">
        <v>213</v>
      </c>
      <c r="F49" s="604"/>
      <c r="G49" s="604"/>
      <c r="H49" s="604"/>
      <c r="I49" s="604"/>
      <c r="J49" s="604"/>
      <c r="K49" s="604"/>
      <c r="L49" s="604"/>
      <c r="M49" s="604"/>
      <c r="N49" s="604"/>
      <c r="O49" s="604"/>
      <c r="P49" s="604"/>
      <c r="Q49" s="604"/>
      <c r="R49" s="604"/>
      <c r="S49" s="604"/>
      <c r="T49" s="604"/>
      <c r="U49" s="604"/>
      <c r="V49" s="604"/>
      <c r="W49" s="604"/>
      <c r="X49" s="604"/>
      <c r="Y49" s="604"/>
      <c r="Z49" s="604"/>
      <c r="AA49" s="604"/>
      <c r="AB49" s="604"/>
      <c r="AC49" s="604"/>
      <c r="AD49" s="604"/>
      <c r="AE49" s="604"/>
      <c r="AF49" s="604"/>
      <c r="AG49" s="604"/>
      <c r="AH49" s="604"/>
      <c r="AI49" s="604"/>
      <c r="AJ49" s="604"/>
      <c r="AK49" s="604"/>
      <c r="AL49" s="604"/>
      <c r="AM49" s="604"/>
      <c r="AN49" s="604"/>
      <c r="AO49" s="604"/>
      <c r="AP49" s="604"/>
      <c r="AQ49" s="604"/>
      <c r="AR49" s="604"/>
      <c r="AS49" s="604"/>
      <c r="AT49" s="604"/>
      <c r="AU49" s="604"/>
      <c r="AV49" s="604"/>
      <c r="AW49" s="604"/>
      <c r="AX49" s="604"/>
      <c r="AY49" s="604"/>
      <c r="AZ49" s="604"/>
      <c r="BA49" s="604"/>
      <c r="BB49" s="604"/>
      <c r="BC49" s="604"/>
      <c r="BD49" s="604"/>
      <c r="BE49" s="604"/>
      <c r="BF49" s="604"/>
      <c r="BG49" s="604"/>
      <c r="BH49" s="604"/>
      <c r="BI49" s="604"/>
      <c r="BJ49" s="604"/>
      <c r="BK49" s="604"/>
      <c r="BL49" s="604"/>
      <c r="BM49" s="604"/>
      <c r="BN49" s="604"/>
      <c r="BO49" s="604"/>
      <c r="BP49" s="604"/>
      <c r="BQ49" s="604"/>
      <c r="BR49" s="604"/>
      <c r="BS49" s="604"/>
      <c r="BT49" s="604"/>
      <c r="BU49" s="604"/>
      <c r="BV49" s="604"/>
      <c r="BW49" s="604"/>
      <c r="BX49" s="604"/>
      <c r="BY49" s="604"/>
      <c r="BZ49" s="604"/>
      <c r="CA49" s="604"/>
      <c r="CB49" s="604"/>
      <c r="CC49" s="604"/>
      <c r="CD49" s="604"/>
      <c r="CE49" s="604"/>
      <c r="CF49" s="604"/>
      <c r="CG49" s="604"/>
      <c r="CH49" s="604"/>
      <c r="CI49" s="604"/>
      <c r="CJ49" s="604"/>
      <c r="CK49" s="604"/>
      <c r="CL49" s="604"/>
      <c r="CM49" s="604"/>
      <c r="CN49" s="604"/>
      <c r="CO49" s="604"/>
      <c r="CP49" s="604"/>
      <c r="CQ49" s="604"/>
      <c r="CR49" s="604"/>
      <c r="CS49" s="604"/>
      <c r="CT49" s="604"/>
      <c r="CU49" s="604"/>
      <c r="CV49" s="604"/>
      <c r="CW49" s="604"/>
      <c r="CX49" s="604"/>
      <c r="CY49" s="604"/>
      <c r="CZ49" s="604"/>
      <c r="DA49" s="604"/>
      <c r="DB49" s="604"/>
      <c r="DC49" s="604"/>
      <c r="DD49" s="604"/>
      <c r="DE49" s="604"/>
      <c r="DF49" s="604"/>
      <c r="DG49" s="604"/>
      <c r="DH49" s="604"/>
      <c r="DI49" s="604"/>
    </row>
    <row r="50" spans="5:113" x14ac:dyDescent="0.15">
      <c r="E50" s="603" t="s">
        <v>214</v>
      </c>
      <c r="F50" s="603"/>
      <c r="G50" s="603"/>
      <c r="H50" s="603"/>
      <c r="I50" s="603"/>
      <c r="J50" s="603"/>
      <c r="K50" s="603"/>
      <c r="L50" s="603"/>
      <c r="M50" s="603"/>
      <c r="N50" s="603"/>
      <c r="O50" s="603"/>
      <c r="P50" s="603"/>
      <c r="Q50" s="603"/>
      <c r="R50" s="603"/>
      <c r="S50" s="603"/>
      <c r="T50" s="603"/>
      <c r="U50" s="603"/>
      <c r="V50" s="603"/>
      <c r="W50" s="603"/>
      <c r="X50" s="603"/>
      <c r="Y50" s="603"/>
      <c r="Z50" s="603"/>
      <c r="AA50" s="603"/>
      <c r="AB50" s="603"/>
      <c r="AC50" s="603"/>
      <c r="AD50" s="603"/>
      <c r="AE50" s="603"/>
      <c r="AF50" s="603"/>
      <c r="AG50" s="603"/>
      <c r="AH50" s="603"/>
      <c r="AI50" s="603"/>
      <c r="AJ50" s="603"/>
      <c r="AK50" s="603"/>
      <c r="AL50" s="603"/>
      <c r="AM50" s="603"/>
      <c r="AN50" s="603"/>
      <c r="AO50" s="603"/>
      <c r="AP50" s="603"/>
      <c r="AQ50" s="603"/>
      <c r="AR50" s="603"/>
      <c r="AS50" s="603"/>
      <c r="AT50" s="603"/>
      <c r="AU50" s="603"/>
      <c r="AV50" s="603"/>
      <c r="AW50" s="603"/>
      <c r="AX50" s="603"/>
      <c r="AY50" s="603"/>
      <c r="AZ50" s="603"/>
      <c r="BA50" s="603"/>
      <c r="BB50" s="603"/>
      <c r="BC50" s="603"/>
      <c r="BD50" s="603"/>
      <c r="BE50" s="603"/>
      <c r="BF50" s="603"/>
      <c r="BG50" s="603"/>
      <c r="BH50" s="603"/>
      <c r="BI50" s="603"/>
      <c r="BJ50" s="603"/>
      <c r="BK50" s="603"/>
      <c r="BL50" s="603"/>
      <c r="BM50" s="603"/>
      <c r="BN50" s="603"/>
      <c r="BO50" s="603"/>
      <c r="BP50" s="603"/>
      <c r="BQ50" s="603"/>
      <c r="BR50" s="603"/>
      <c r="BS50" s="603"/>
      <c r="BT50" s="603"/>
      <c r="BU50" s="603"/>
      <c r="BV50" s="603"/>
      <c r="BW50" s="603"/>
      <c r="BX50" s="603"/>
      <c r="BY50" s="603"/>
      <c r="BZ50" s="603"/>
      <c r="CA50" s="603"/>
      <c r="CB50" s="603"/>
      <c r="CC50" s="603"/>
      <c r="CD50" s="603"/>
      <c r="CE50" s="603"/>
      <c r="CF50" s="603"/>
      <c r="CG50" s="603"/>
      <c r="CH50" s="603"/>
      <c r="CI50" s="603"/>
      <c r="CJ50" s="603"/>
      <c r="CK50" s="603"/>
      <c r="CL50" s="603"/>
      <c r="CM50" s="603"/>
      <c r="CN50" s="603"/>
      <c r="CO50" s="603"/>
      <c r="CP50" s="603"/>
      <c r="CQ50" s="603"/>
      <c r="CR50" s="603"/>
      <c r="CS50" s="603"/>
      <c r="CT50" s="603"/>
      <c r="CU50" s="603"/>
      <c r="CV50" s="603"/>
      <c r="CW50" s="603"/>
      <c r="CX50" s="603"/>
      <c r="CY50" s="603"/>
      <c r="CZ50" s="603"/>
      <c r="DA50" s="603"/>
      <c r="DB50" s="603"/>
      <c r="DC50" s="603"/>
      <c r="DD50" s="603"/>
      <c r="DE50" s="603"/>
      <c r="DF50" s="603"/>
      <c r="DG50" s="603"/>
      <c r="DH50" s="603"/>
      <c r="DI50" s="603"/>
    </row>
    <row r="51" spans="5:113" x14ac:dyDescent="0.15">
      <c r="E51" s="603" t="s">
        <v>215</v>
      </c>
      <c r="F51" s="603"/>
      <c r="G51" s="603"/>
      <c r="H51" s="603"/>
      <c r="I51" s="603"/>
      <c r="J51" s="603"/>
      <c r="K51" s="603"/>
      <c r="L51" s="603"/>
      <c r="M51" s="603"/>
      <c r="N51" s="603"/>
      <c r="O51" s="603"/>
      <c r="P51" s="603"/>
      <c r="Q51" s="603"/>
      <c r="R51" s="603"/>
      <c r="S51" s="603"/>
      <c r="T51" s="603"/>
      <c r="U51" s="603"/>
      <c r="V51" s="603"/>
      <c r="W51" s="603"/>
      <c r="X51" s="603"/>
      <c r="Y51" s="603"/>
      <c r="Z51" s="603"/>
      <c r="AA51" s="603"/>
      <c r="AB51" s="603"/>
      <c r="AC51" s="603"/>
      <c r="AD51" s="603"/>
      <c r="AE51" s="603"/>
      <c r="AF51" s="603"/>
      <c r="AG51" s="603"/>
      <c r="AH51" s="603"/>
      <c r="AI51" s="603"/>
      <c r="AJ51" s="603"/>
      <c r="AK51" s="603"/>
      <c r="AL51" s="603"/>
      <c r="AM51" s="603"/>
      <c r="AN51" s="603"/>
      <c r="AO51" s="603"/>
      <c r="AP51" s="603"/>
      <c r="AQ51" s="603"/>
      <c r="AR51" s="603"/>
      <c r="AS51" s="603"/>
      <c r="AT51" s="603"/>
      <c r="AU51" s="603"/>
      <c r="AV51" s="603"/>
      <c r="AW51" s="603"/>
      <c r="AX51" s="603"/>
      <c r="AY51" s="603"/>
      <c r="AZ51" s="603"/>
      <c r="BA51" s="603"/>
      <c r="BB51" s="603"/>
      <c r="BC51" s="603"/>
      <c r="BD51" s="603"/>
      <c r="BE51" s="603"/>
      <c r="BF51" s="603"/>
      <c r="BG51" s="603"/>
      <c r="BH51" s="603"/>
      <c r="BI51" s="603"/>
      <c r="BJ51" s="603"/>
      <c r="BK51" s="603"/>
      <c r="BL51" s="603"/>
      <c r="BM51" s="603"/>
      <c r="BN51" s="603"/>
      <c r="BO51" s="603"/>
      <c r="BP51" s="603"/>
      <c r="BQ51" s="603"/>
      <c r="BR51" s="603"/>
      <c r="BS51" s="603"/>
      <c r="BT51" s="603"/>
      <c r="BU51" s="603"/>
      <c r="BV51" s="603"/>
      <c r="BW51" s="603"/>
      <c r="BX51" s="603"/>
      <c r="BY51" s="603"/>
      <c r="BZ51" s="603"/>
      <c r="CA51" s="603"/>
      <c r="CB51" s="603"/>
      <c r="CC51" s="603"/>
      <c r="CD51" s="603"/>
      <c r="CE51" s="603"/>
      <c r="CF51" s="603"/>
      <c r="CG51" s="603"/>
      <c r="CH51" s="603"/>
      <c r="CI51" s="603"/>
      <c r="CJ51" s="603"/>
      <c r="CK51" s="603"/>
      <c r="CL51" s="603"/>
      <c r="CM51" s="603"/>
      <c r="CN51" s="603"/>
      <c r="CO51" s="603"/>
      <c r="CP51" s="603"/>
      <c r="CQ51" s="603"/>
      <c r="CR51" s="603"/>
      <c r="CS51" s="603"/>
      <c r="CT51" s="603"/>
      <c r="CU51" s="603"/>
      <c r="CV51" s="603"/>
      <c r="CW51" s="603"/>
      <c r="CX51" s="603"/>
      <c r="CY51" s="603"/>
      <c r="CZ51" s="603"/>
      <c r="DA51" s="603"/>
      <c r="DB51" s="603"/>
      <c r="DC51" s="603"/>
      <c r="DD51" s="603"/>
      <c r="DE51" s="603"/>
      <c r="DF51" s="603"/>
      <c r="DG51" s="603"/>
      <c r="DH51" s="603"/>
      <c r="DI51" s="603"/>
    </row>
    <row r="52" spans="5:113" x14ac:dyDescent="0.15">
      <c r="E52" s="603" t="s">
        <v>216</v>
      </c>
      <c r="F52" s="603"/>
      <c r="G52" s="603"/>
      <c r="H52" s="603"/>
      <c r="I52" s="603"/>
      <c r="J52" s="603"/>
      <c r="K52" s="603"/>
      <c r="L52" s="603"/>
      <c r="M52" s="603"/>
      <c r="N52" s="603"/>
      <c r="O52" s="603"/>
      <c r="P52" s="603"/>
      <c r="Q52" s="603"/>
      <c r="R52" s="603"/>
      <c r="S52" s="603"/>
      <c r="T52" s="603"/>
      <c r="U52" s="603"/>
      <c r="V52" s="603"/>
      <c r="W52" s="603"/>
      <c r="X52" s="603"/>
      <c r="Y52" s="603"/>
      <c r="Z52" s="603"/>
      <c r="AA52" s="603"/>
      <c r="AB52" s="603"/>
      <c r="AC52" s="603"/>
      <c r="AD52" s="603"/>
      <c r="AE52" s="603"/>
      <c r="AF52" s="603"/>
      <c r="AG52" s="603"/>
      <c r="AH52" s="603"/>
      <c r="AI52" s="603"/>
      <c r="AJ52" s="603"/>
      <c r="AK52" s="603"/>
      <c r="AL52" s="603"/>
      <c r="AM52" s="603"/>
      <c r="AN52" s="603"/>
      <c r="AO52" s="603"/>
      <c r="AP52" s="603"/>
      <c r="AQ52" s="603"/>
      <c r="AR52" s="603"/>
      <c r="AS52" s="603"/>
      <c r="AT52" s="603"/>
      <c r="AU52" s="603"/>
      <c r="AV52" s="603"/>
      <c r="AW52" s="603"/>
      <c r="AX52" s="603"/>
      <c r="AY52" s="603"/>
      <c r="AZ52" s="603"/>
      <c r="BA52" s="603"/>
      <c r="BB52" s="603"/>
      <c r="BC52" s="603"/>
      <c r="BD52" s="603"/>
      <c r="BE52" s="603"/>
      <c r="BF52" s="603"/>
      <c r="BG52" s="603"/>
      <c r="BH52" s="603"/>
      <c r="BI52" s="603"/>
      <c r="BJ52" s="603"/>
      <c r="BK52" s="603"/>
      <c r="BL52" s="603"/>
      <c r="BM52" s="603"/>
      <c r="BN52" s="603"/>
      <c r="BO52" s="603"/>
      <c r="BP52" s="603"/>
      <c r="BQ52" s="603"/>
      <c r="BR52" s="603"/>
      <c r="BS52" s="603"/>
      <c r="BT52" s="603"/>
      <c r="BU52" s="603"/>
      <c r="BV52" s="603"/>
      <c r="BW52" s="603"/>
      <c r="BX52" s="603"/>
      <c r="BY52" s="603"/>
      <c r="BZ52" s="603"/>
      <c r="CA52" s="603"/>
      <c r="CB52" s="603"/>
      <c r="CC52" s="603"/>
      <c r="CD52" s="603"/>
      <c r="CE52" s="603"/>
      <c r="CF52" s="603"/>
      <c r="CG52" s="603"/>
      <c r="CH52" s="603"/>
      <c r="CI52" s="603"/>
      <c r="CJ52" s="603"/>
      <c r="CK52" s="603"/>
      <c r="CL52" s="603"/>
      <c r="CM52" s="603"/>
      <c r="CN52" s="603"/>
      <c r="CO52" s="603"/>
      <c r="CP52" s="603"/>
      <c r="CQ52" s="603"/>
      <c r="CR52" s="603"/>
      <c r="CS52" s="603"/>
      <c r="CT52" s="603"/>
      <c r="CU52" s="603"/>
      <c r="CV52" s="603"/>
      <c r="CW52" s="603"/>
      <c r="CX52" s="603"/>
      <c r="CY52" s="603"/>
      <c r="CZ52" s="603"/>
      <c r="DA52" s="603"/>
      <c r="DB52" s="603"/>
      <c r="DC52" s="603"/>
      <c r="DD52" s="603"/>
      <c r="DE52" s="603"/>
      <c r="DF52" s="603"/>
      <c r="DG52" s="603"/>
      <c r="DH52" s="603"/>
      <c r="DI52" s="603"/>
    </row>
    <row r="53" spans="5:113" x14ac:dyDescent="0.15"/>
    <row r="54" spans="5:113" x14ac:dyDescent="0.15"/>
    <row r="55" spans="5:113" x14ac:dyDescent="0.15"/>
    <row r="56" spans="5:113" x14ac:dyDescent="0.15"/>
  </sheetData>
  <sheetProtection algorithmName="SHA-512" hashValue="UGkJFy+oxLj2P1N0oKGPQpsX8mTTyruzWE+DHysZlZpjgSCu3McVH1Zt6ag0vvZ1wtR2t2mfOuObhHJq4hqZ+A==" saltValue="JadBMWxqyrKU6kyiAxg+1g==" spinCount="100000" sheet="1" objects="1" scenarios="1"/>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orientation="portrait" verticalDpi="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H25"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564</v>
      </c>
      <c r="G33" s="29" t="s">
        <v>565</v>
      </c>
      <c r="H33" s="29" t="s">
        <v>566</v>
      </c>
      <c r="I33" s="29" t="s">
        <v>567</v>
      </c>
      <c r="J33" s="30" t="s">
        <v>568</v>
      </c>
      <c r="K33" s="22"/>
      <c r="L33" s="22"/>
      <c r="M33" s="22"/>
      <c r="N33" s="22"/>
      <c r="O33" s="22"/>
      <c r="P33" s="22"/>
    </row>
    <row r="34" spans="1:16" ht="39" customHeight="1" x14ac:dyDescent="0.15">
      <c r="A34" s="22"/>
      <c r="B34" s="31"/>
      <c r="C34" s="1178" t="s">
        <v>571</v>
      </c>
      <c r="D34" s="1178"/>
      <c r="E34" s="1179"/>
      <c r="F34" s="32">
        <v>16.559999999999999</v>
      </c>
      <c r="G34" s="33">
        <v>17.34</v>
      </c>
      <c r="H34" s="33">
        <v>17.760000000000002</v>
      </c>
      <c r="I34" s="33">
        <v>16.48</v>
      </c>
      <c r="J34" s="34">
        <v>13.36</v>
      </c>
      <c r="K34" s="22"/>
      <c r="L34" s="22"/>
      <c r="M34" s="22"/>
      <c r="N34" s="22"/>
      <c r="O34" s="22"/>
      <c r="P34" s="22"/>
    </row>
    <row r="35" spans="1:16" ht="39" customHeight="1" x14ac:dyDescent="0.15">
      <c r="A35" s="22"/>
      <c r="B35" s="35"/>
      <c r="C35" s="1172" t="s">
        <v>572</v>
      </c>
      <c r="D35" s="1173"/>
      <c r="E35" s="1174"/>
      <c r="F35" s="36">
        <v>6.31</v>
      </c>
      <c r="G35" s="37">
        <v>6.48</v>
      </c>
      <c r="H35" s="37">
        <v>5.33</v>
      </c>
      <c r="I35" s="37">
        <v>11.29</v>
      </c>
      <c r="J35" s="38">
        <v>8.73</v>
      </c>
      <c r="K35" s="22"/>
      <c r="L35" s="22"/>
      <c r="M35" s="22"/>
      <c r="N35" s="22"/>
      <c r="O35" s="22"/>
      <c r="P35" s="22"/>
    </row>
    <row r="36" spans="1:16" ht="39" customHeight="1" x14ac:dyDescent="0.15">
      <c r="A36" s="22"/>
      <c r="B36" s="35"/>
      <c r="C36" s="1172" t="s">
        <v>573</v>
      </c>
      <c r="D36" s="1173"/>
      <c r="E36" s="1174"/>
      <c r="F36" s="36">
        <v>5</v>
      </c>
      <c r="G36" s="37">
        <v>5.51</v>
      </c>
      <c r="H36" s="37">
        <v>6.25</v>
      </c>
      <c r="I36" s="37">
        <v>6.31</v>
      </c>
      <c r="J36" s="38">
        <v>6.11</v>
      </c>
      <c r="K36" s="22"/>
      <c r="L36" s="22"/>
      <c r="M36" s="22"/>
      <c r="N36" s="22"/>
      <c r="O36" s="22"/>
      <c r="P36" s="22"/>
    </row>
    <row r="37" spans="1:16" ht="39" customHeight="1" x14ac:dyDescent="0.15">
      <c r="A37" s="22"/>
      <c r="B37" s="35"/>
      <c r="C37" s="1172" t="s">
        <v>574</v>
      </c>
      <c r="D37" s="1173"/>
      <c r="E37" s="1174"/>
      <c r="F37" s="36">
        <v>1.02</v>
      </c>
      <c r="G37" s="37">
        <v>1.31</v>
      </c>
      <c r="H37" s="37">
        <v>0.97</v>
      </c>
      <c r="I37" s="37">
        <v>1.61</v>
      </c>
      <c r="J37" s="38">
        <v>1.48</v>
      </c>
      <c r="K37" s="22"/>
      <c r="L37" s="22"/>
      <c r="M37" s="22"/>
      <c r="N37" s="22"/>
      <c r="O37" s="22"/>
      <c r="P37" s="22"/>
    </row>
    <row r="38" spans="1:16" ht="39" customHeight="1" x14ac:dyDescent="0.15">
      <c r="A38" s="22"/>
      <c r="B38" s="35"/>
      <c r="C38" s="1172" t="s">
        <v>575</v>
      </c>
      <c r="D38" s="1173"/>
      <c r="E38" s="1174"/>
      <c r="F38" s="36">
        <v>1.02</v>
      </c>
      <c r="G38" s="37">
        <v>0.42</v>
      </c>
      <c r="H38" s="37">
        <v>0.71</v>
      </c>
      <c r="I38" s="37">
        <v>7.0000000000000007E-2</v>
      </c>
      <c r="J38" s="38">
        <v>0.08</v>
      </c>
      <c r="K38" s="22"/>
      <c r="L38" s="22"/>
      <c r="M38" s="22"/>
      <c r="N38" s="22"/>
      <c r="O38" s="22"/>
      <c r="P38" s="22"/>
    </row>
    <row r="39" spans="1:16" ht="39" customHeight="1" x14ac:dyDescent="0.15">
      <c r="A39" s="22"/>
      <c r="B39" s="35"/>
      <c r="C39" s="1172" t="s">
        <v>576</v>
      </c>
      <c r="D39" s="1173"/>
      <c r="E39" s="1174"/>
      <c r="F39" s="36">
        <v>0.03</v>
      </c>
      <c r="G39" s="37">
        <v>0.03</v>
      </c>
      <c r="H39" s="37">
        <v>0.02</v>
      </c>
      <c r="I39" s="37">
        <v>0.02</v>
      </c>
      <c r="J39" s="38">
        <v>0.02</v>
      </c>
      <c r="K39" s="22"/>
      <c r="L39" s="22"/>
      <c r="M39" s="22"/>
      <c r="N39" s="22"/>
      <c r="O39" s="22"/>
      <c r="P39" s="22"/>
    </row>
    <row r="40" spans="1:16" ht="39" customHeight="1" x14ac:dyDescent="0.15">
      <c r="A40" s="22"/>
      <c r="B40" s="35"/>
      <c r="C40" s="1172" t="s">
        <v>577</v>
      </c>
      <c r="D40" s="1173"/>
      <c r="E40" s="1174"/>
      <c r="F40" s="36">
        <v>0.02</v>
      </c>
      <c r="G40" s="37">
        <v>0</v>
      </c>
      <c r="H40" s="37">
        <v>0</v>
      </c>
      <c r="I40" s="37">
        <v>0</v>
      </c>
      <c r="J40" s="38">
        <v>0</v>
      </c>
      <c r="K40" s="22"/>
      <c r="L40" s="22"/>
      <c r="M40" s="22"/>
      <c r="N40" s="22"/>
      <c r="O40" s="22"/>
      <c r="P40" s="22"/>
    </row>
    <row r="41" spans="1:16" ht="39" customHeight="1" x14ac:dyDescent="0.15">
      <c r="A41" s="22"/>
      <c r="B41" s="35"/>
      <c r="C41" s="1172" t="s">
        <v>578</v>
      </c>
      <c r="D41" s="1173"/>
      <c r="E41" s="1174"/>
      <c r="F41" s="36">
        <v>0</v>
      </c>
      <c r="G41" s="37">
        <v>0</v>
      </c>
      <c r="H41" s="37">
        <v>0</v>
      </c>
      <c r="I41" s="37">
        <v>0</v>
      </c>
      <c r="J41" s="38">
        <v>0</v>
      </c>
      <c r="K41" s="22"/>
      <c r="L41" s="22"/>
      <c r="M41" s="22"/>
      <c r="N41" s="22"/>
      <c r="O41" s="22"/>
      <c r="P41" s="22"/>
    </row>
    <row r="42" spans="1:16" ht="39" customHeight="1" x14ac:dyDescent="0.15">
      <c r="A42" s="22"/>
      <c r="B42" s="39"/>
      <c r="C42" s="1172" t="s">
        <v>579</v>
      </c>
      <c r="D42" s="1173"/>
      <c r="E42" s="1174"/>
      <c r="F42" s="36" t="s">
        <v>523</v>
      </c>
      <c r="G42" s="37" t="s">
        <v>523</v>
      </c>
      <c r="H42" s="37" t="s">
        <v>523</v>
      </c>
      <c r="I42" s="37" t="s">
        <v>523</v>
      </c>
      <c r="J42" s="38" t="s">
        <v>523</v>
      </c>
      <c r="K42" s="22"/>
      <c r="L42" s="22"/>
      <c r="M42" s="22"/>
      <c r="N42" s="22"/>
      <c r="O42" s="22"/>
      <c r="P42" s="22"/>
    </row>
    <row r="43" spans="1:16" ht="39" customHeight="1" thickBot="1" x14ac:dyDescent="0.2">
      <c r="A43" s="22"/>
      <c r="B43" s="40"/>
      <c r="C43" s="1175" t="s">
        <v>580</v>
      </c>
      <c r="D43" s="1176"/>
      <c r="E43" s="1177"/>
      <c r="F43" s="41">
        <v>0</v>
      </c>
      <c r="G43" s="42">
        <v>0</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HKJXJBS+5nNwtDtFyLb10xdZTH5r32Wz+QdeFPnT2Zh/JQ/Ib+fjU0hJ7nxlwMJObxqLbXNiJd8tEx5cHBnn9g==" saltValue="YU29p76peIYw4U83Y+Vh1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topLeftCell="J5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564</v>
      </c>
      <c r="L44" s="56" t="s">
        <v>565</v>
      </c>
      <c r="M44" s="56" t="s">
        <v>566</v>
      </c>
      <c r="N44" s="56" t="s">
        <v>567</v>
      </c>
      <c r="O44" s="57" t="s">
        <v>568</v>
      </c>
      <c r="P44" s="48"/>
      <c r="Q44" s="48"/>
      <c r="R44" s="48"/>
      <c r="S44" s="48"/>
      <c r="T44" s="48"/>
      <c r="U44" s="48"/>
    </row>
    <row r="45" spans="1:21" ht="30.75" customHeight="1" x14ac:dyDescent="0.15">
      <c r="A45" s="48"/>
      <c r="B45" s="1180" t="s">
        <v>11</v>
      </c>
      <c r="C45" s="1181"/>
      <c r="D45" s="58"/>
      <c r="E45" s="1186" t="s">
        <v>12</v>
      </c>
      <c r="F45" s="1186"/>
      <c r="G45" s="1186"/>
      <c r="H45" s="1186"/>
      <c r="I45" s="1186"/>
      <c r="J45" s="1187"/>
      <c r="K45" s="59">
        <v>12814</v>
      </c>
      <c r="L45" s="60">
        <v>12636</v>
      </c>
      <c r="M45" s="60">
        <v>12062</v>
      </c>
      <c r="N45" s="60">
        <v>11787</v>
      </c>
      <c r="O45" s="61">
        <v>11624</v>
      </c>
      <c r="P45" s="48"/>
      <c r="Q45" s="48"/>
      <c r="R45" s="48"/>
      <c r="S45" s="48"/>
      <c r="T45" s="48"/>
      <c r="U45" s="48"/>
    </row>
    <row r="46" spans="1:21" ht="30.75" customHeight="1" x14ac:dyDescent="0.15">
      <c r="A46" s="48"/>
      <c r="B46" s="1182"/>
      <c r="C46" s="1183"/>
      <c r="D46" s="62"/>
      <c r="E46" s="1188" t="s">
        <v>13</v>
      </c>
      <c r="F46" s="1188"/>
      <c r="G46" s="1188"/>
      <c r="H46" s="1188"/>
      <c r="I46" s="1188"/>
      <c r="J46" s="1189"/>
      <c r="K46" s="63" t="s">
        <v>523</v>
      </c>
      <c r="L46" s="64" t="s">
        <v>523</v>
      </c>
      <c r="M46" s="64" t="s">
        <v>523</v>
      </c>
      <c r="N46" s="64" t="s">
        <v>523</v>
      </c>
      <c r="O46" s="65" t="s">
        <v>523</v>
      </c>
      <c r="P46" s="48"/>
      <c r="Q46" s="48"/>
      <c r="R46" s="48"/>
      <c r="S46" s="48"/>
      <c r="T46" s="48"/>
      <c r="U46" s="48"/>
    </row>
    <row r="47" spans="1:21" ht="30.75" customHeight="1" x14ac:dyDescent="0.15">
      <c r="A47" s="48"/>
      <c r="B47" s="1182"/>
      <c r="C47" s="1183"/>
      <c r="D47" s="62"/>
      <c r="E47" s="1188" t="s">
        <v>14</v>
      </c>
      <c r="F47" s="1188"/>
      <c r="G47" s="1188"/>
      <c r="H47" s="1188"/>
      <c r="I47" s="1188"/>
      <c r="J47" s="1189"/>
      <c r="K47" s="63" t="s">
        <v>523</v>
      </c>
      <c r="L47" s="64" t="s">
        <v>523</v>
      </c>
      <c r="M47" s="64" t="s">
        <v>523</v>
      </c>
      <c r="N47" s="64" t="s">
        <v>523</v>
      </c>
      <c r="O47" s="65" t="s">
        <v>523</v>
      </c>
      <c r="P47" s="48"/>
      <c r="Q47" s="48"/>
      <c r="R47" s="48"/>
      <c r="S47" s="48"/>
      <c r="T47" s="48"/>
      <c r="U47" s="48"/>
    </row>
    <row r="48" spans="1:21" ht="30.75" customHeight="1" x14ac:dyDescent="0.15">
      <c r="A48" s="48"/>
      <c r="B48" s="1182"/>
      <c r="C48" s="1183"/>
      <c r="D48" s="62"/>
      <c r="E48" s="1188" t="s">
        <v>15</v>
      </c>
      <c r="F48" s="1188"/>
      <c r="G48" s="1188"/>
      <c r="H48" s="1188"/>
      <c r="I48" s="1188"/>
      <c r="J48" s="1189"/>
      <c r="K48" s="63">
        <v>739</v>
      </c>
      <c r="L48" s="64">
        <v>730</v>
      </c>
      <c r="M48" s="64">
        <v>651</v>
      </c>
      <c r="N48" s="64">
        <v>595</v>
      </c>
      <c r="O48" s="65">
        <v>610</v>
      </c>
      <c r="P48" s="48"/>
      <c r="Q48" s="48"/>
      <c r="R48" s="48"/>
      <c r="S48" s="48"/>
      <c r="T48" s="48"/>
      <c r="U48" s="48"/>
    </row>
    <row r="49" spans="1:21" ht="30.75" customHeight="1" x14ac:dyDescent="0.15">
      <c r="A49" s="48"/>
      <c r="B49" s="1182"/>
      <c r="C49" s="1183"/>
      <c r="D49" s="62"/>
      <c r="E49" s="1188" t="s">
        <v>16</v>
      </c>
      <c r="F49" s="1188"/>
      <c r="G49" s="1188"/>
      <c r="H49" s="1188"/>
      <c r="I49" s="1188"/>
      <c r="J49" s="1189"/>
      <c r="K49" s="63">
        <v>883</v>
      </c>
      <c r="L49" s="64">
        <v>850</v>
      </c>
      <c r="M49" s="64">
        <v>697</v>
      </c>
      <c r="N49" s="64">
        <v>376</v>
      </c>
      <c r="O49" s="65">
        <v>279</v>
      </c>
      <c r="P49" s="48"/>
      <c r="Q49" s="48"/>
      <c r="R49" s="48"/>
      <c r="S49" s="48"/>
      <c r="T49" s="48"/>
      <c r="U49" s="48"/>
    </row>
    <row r="50" spans="1:21" ht="30.75" customHeight="1" x14ac:dyDescent="0.15">
      <c r="A50" s="48"/>
      <c r="B50" s="1182"/>
      <c r="C50" s="1183"/>
      <c r="D50" s="62"/>
      <c r="E50" s="1188" t="s">
        <v>17</v>
      </c>
      <c r="F50" s="1188"/>
      <c r="G50" s="1188"/>
      <c r="H50" s="1188"/>
      <c r="I50" s="1188"/>
      <c r="J50" s="1189"/>
      <c r="K50" s="63">
        <v>295</v>
      </c>
      <c r="L50" s="64">
        <v>263</v>
      </c>
      <c r="M50" s="64">
        <v>238</v>
      </c>
      <c r="N50" s="64">
        <v>211</v>
      </c>
      <c r="O50" s="65">
        <v>182</v>
      </c>
      <c r="P50" s="48"/>
      <c r="Q50" s="48"/>
      <c r="R50" s="48"/>
      <c r="S50" s="48"/>
      <c r="T50" s="48"/>
      <c r="U50" s="48"/>
    </row>
    <row r="51" spans="1:21" ht="30.75" customHeight="1" x14ac:dyDescent="0.15">
      <c r="A51" s="48"/>
      <c r="B51" s="1184"/>
      <c r="C51" s="1185"/>
      <c r="D51" s="66"/>
      <c r="E51" s="1188" t="s">
        <v>18</v>
      </c>
      <c r="F51" s="1188"/>
      <c r="G51" s="1188"/>
      <c r="H51" s="1188"/>
      <c r="I51" s="1188"/>
      <c r="J51" s="1189"/>
      <c r="K51" s="63">
        <v>2</v>
      </c>
      <c r="L51" s="64">
        <v>0</v>
      </c>
      <c r="M51" s="64">
        <v>0</v>
      </c>
      <c r="N51" s="64">
        <v>0</v>
      </c>
      <c r="O51" s="65">
        <v>0</v>
      </c>
      <c r="P51" s="48"/>
      <c r="Q51" s="48"/>
      <c r="R51" s="48"/>
      <c r="S51" s="48"/>
      <c r="T51" s="48"/>
      <c r="U51" s="48"/>
    </row>
    <row r="52" spans="1:21" ht="30.75" customHeight="1" x14ac:dyDescent="0.15">
      <c r="A52" s="48"/>
      <c r="B52" s="1190" t="s">
        <v>19</v>
      </c>
      <c r="C52" s="1191"/>
      <c r="D52" s="66"/>
      <c r="E52" s="1188" t="s">
        <v>20</v>
      </c>
      <c r="F52" s="1188"/>
      <c r="G52" s="1188"/>
      <c r="H52" s="1188"/>
      <c r="I52" s="1188"/>
      <c r="J52" s="1189"/>
      <c r="K52" s="63">
        <v>7712</v>
      </c>
      <c r="L52" s="64">
        <v>7760</v>
      </c>
      <c r="M52" s="64">
        <v>7758</v>
      </c>
      <c r="N52" s="64">
        <v>7321</v>
      </c>
      <c r="O52" s="65">
        <v>7517</v>
      </c>
      <c r="P52" s="48"/>
      <c r="Q52" s="48"/>
      <c r="R52" s="48"/>
      <c r="S52" s="48"/>
      <c r="T52" s="48"/>
      <c r="U52" s="48"/>
    </row>
    <row r="53" spans="1:21" ht="30.75" customHeight="1" thickBot="1" x14ac:dyDescent="0.2">
      <c r="A53" s="48"/>
      <c r="B53" s="1192" t="s">
        <v>21</v>
      </c>
      <c r="C53" s="1193"/>
      <c r="D53" s="67"/>
      <c r="E53" s="1194" t="s">
        <v>22</v>
      </c>
      <c r="F53" s="1194"/>
      <c r="G53" s="1194"/>
      <c r="H53" s="1194"/>
      <c r="I53" s="1194"/>
      <c r="J53" s="1195"/>
      <c r="K53" s="68">
        <v>7021</v>
      </c>
      <c r="L53" s="69">
        <v>6719</v>
      </c>
      <c r="M53" s="69">
        <v>5890</v>
      </c>
      <c r="N53" s="69">
        <v>5648</v>
      </c>
      <c r="O53" s="70">
        <v>5178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581</v>
      </c>
      <c r="P55" s="48"/>
      <c r="Q55" s="48"/>
      <c r="R55" s="48"/>
      <c r="S55" s="48"/>
      <c r="T55" s="48"/>
      <c r="U55" s="48"/>
    </row>
    <row r="56" spans="1:21" ht="31.5" customHeight="1" thickBot="1" x14ac:dyDescent="0.2">
      <c r="A56" s="48"/>
      <c r="B56" s="76"/>
      <c r="C56" s="77"/>
      <c r="D56" s="77"/>
      <c r="E56" s="78"/>
      <c r="F56" s="78"/>
      <c r="G56" s="78"/>
      <c r="H56" s="78"/>
      <c r="I56" s="78"/>
      <c r="J56" s="79" t="s">
        <v>2</v>
      </c>
      <c r="K56" s="80" t="s">
        <v>582</v>
      </c>
      <c r="L56" s="81" t="s">
        <v>583</v>
      </c>
      <c r="M56" s="81" t="s">
        <v>584</v>
      </c>
      <c r="N56" s="81" t="s">
        <v>585</v>
      </c>
      <c r="O56" s="82" t="s">
        <v>586</v>
      </c>
      <c r="P56" s="48"/>
      <c r="Q56" s="48"/>
      <c r="R56" s="48"/>
      <c r="S56" s="48"/>
      <c r="T56" s="48"/>
      <c r="U56" s="48"/>
    </row>
    <row r="57" spans="1:21" ht="31.5" customHeight="1" x14ac:dyDescent="0.15">
      <c r="B57" s="1196" t="s">
        <v>25</v>
      </c>
      <c r="C57" s="1197"/>
      <c r="D57" s="1200" t="s">
        <v>26</v>
      </c>
      <c r="E57" s="1201"/>
      <c r="F57" s="1201"/>
      <c r="G57" s="1201"/>
      <c r="H57" s="1201"/>
      <c r="I57" s="1201"/>
      <c r="J57" s="1202"/>
      <c r="K57" s="83"/>
      <c r="L57" s="84"/>
      <c r="M57" s="84"/>
      <c r="N57" s="84"/>
      <c r="O57" s="85"/>
    </row>
    <row r="58" spans="1:21" ht="31.5" customHeight="1" thickBot="1" x14ac:dyDescent="0.2">
      <c r="B58" s="1198"/>
      <c r="C58" s="1199"/>
      <c r="D58" s="1203" t="s">
        <v>27</v>
      </c>
      <c r="E58" s="1204"/>
      <c r="F58" s="1204"/>
      <c r="G58" s="1204"/>
      <c r="H58" s="1204"/>
      <c r="I58" s="1204"/>
      <c r="J58" s="1205"/>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tYRF5Hx66j2GXXRvxqnn0NS98gIuPLrpAyyITYOsqumHprhnEbnEKKsUrsAGI+wHYEkIoLlKhRqofs1pVazBjw==" saltValue="n9Xb9pF5YK3hDuens4pNw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headerFooter alignWithMargins="0">
    <oddFooter>&amp;C&amp;P/&amp;N</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40" zoomScaleNormal="4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564</v>
      </c>
      <c r="J40" s="100" t="s">
        <v>565</v>
      </c>
      <c r="K40" s="100" t="s">
        <v>566</v>
      </c>
      <c r="L40" s="100" t="s">
        <v>567</v>
      </c>
      <c r="M40" s="101" t="s">
        <v>568</v>
      </c>
    </row>
    <row r="41" spans="2:13" ht="27.75" customHeight="1" x14ac:dyDescent="0.15">
      <c r="B41" s="1206" t="s">
        <v>30</v>
      </c>
      <c r="C41" s="1207"/>
      <c r="D41" s="102"/>
      <c r="E41" s="1212" t="s">
        <v>31</v>
      </c>
      <c r="F41" s="1212"/>
      <c r="G41" s="1212"/>
      <c r="H41" s="1213"/>
      <c r="I41" s="358">
        <v>135733</v>
      </c>
      <c r="J41" s="359">
        <v>134136</v>
      </c>
      <c r="K41" s="359">
        <v>133436</v>
      </c>
      <c r="L41" s="359">
        <v>136123</v>
      </c>
      <c r="M41" s="360">
        <v>137114</v>
      </c>
    </row>
    <row r="42" spans="2:13" ht="27.75" customHeight="1" x14ac:dyDescent="0.15">
      <c r="B42" s="1208"/>
      <c r="C42" s="1209"/>
      <c r="D42" s="103"/>
      <c r="E42" s="1214" t="s">
        <v>32</v>
      </c>
      <c r="F42" s="1214"/>
      <c r="G42" s="1214"/>
      <c r="H42" s="1215"/>
      <c r="I42" s="361">
        <v>1129</v>
      </c>
      <c r="J42" s="362">
        <v>890</v>
      </c>
      <c r="K42" s="362">
        <v>669</v>
      </c>
      <c r="L42" s="362">
        <v>471</v>
      </c>
      <c r="M42" s="363">
        <v>297</v>
      </c>
    </row>
    <row r="43" spans="2:13" ht="27.75" customHeight="1" x14ac:dyDescent="0.15">
      <c r="B43" s="1208"/>
      <c r="C43" s="1209"/>
      <c r="D43" s="103"/>
      <c r="E43" s="1214" t="s">
        <v>33</v>
      </c>
      <c r="F43" s="1214"/>
      <c r="G43" s="1214"/>
      <c r="H43" s="1215"/>
      <c r="I43" s="361">
        <v>7653</v>
      </c>
      <c r="J43" s="362">
        <v>7462</v>
      </c>
      <c r="K43" s="362">
        <v>7242</v>
      </c>
      <c r="L43" s="362">
        <v>6912</v>
      </c>
      <c r="M43" s="363">
        <v>7004</v>
      </c>
    </row>
    <row r="44" spans="2:13" ht="27.75" customHeight="1" x14ac:dyDescent="0.15">
      <c r="B44" s="1208"/>
      <c r="C44" s="1209"/>
      <c r="D44" s="103"/>
      <c r="E44" s="1214" t="s">
        <v>34</v>
      </c>
      <c r="F44" s="1214"/>
      <c r="G44" s="1214"/>
      <c r="H44" s="1215"/>
      <c r="I44" s="361">
        <v>6192</v>
      </c>
      <c r="J44" s="362">
        <v>5371</v>
      </c>
      <c r="K44" s="362">
        <v>4815</v>
      </c>
      <c r="L44" s="362">
        <v>4714</v>
      </c>
      <c r="M44" s="363">
        <v>4377</v>
      </c>
    </row>
    <row r="45" spans="2:13" ht="27.75" customHeight="1" x14ac:dyDescent="0.15">
      <c r="B45" s="1208"/>
      <c r="C45" s="1209"/>
      <c r="D45" s="103"/>
      <c r="E45" s="1214" t="s">
        <v>35</v>
      </c>
      <c r="F45" s="1214"/>
      <c r="G45" s="1214"/>
      <c r="H45" s="1215"/>
      <c r="I45" s="361">
        <v>15315</v>
      </c>
      <c r="J45" s="362">
        <v>15080</v>
      </c>
      <c r="K45" s="362">
        <v>14853</v>
      </c>
      <c r="L45" s="362">
        <v>14214</v>
      </c>
      <c r="M45" s="363">
        <v>13543</v>
      </c>
    </row>
    <row r="46" spans="2:13" ht="27.75" customHeight="1" x14ac:dyDescent="0.15">
      <c r="B46" s="1208"/>
      <c r="C46" s="1209"/>
      <c r="D46" s="104"/>
      <c r="E46" s="1214" t="s">
        <v>36</v>
      </c>
      <c r="F46" s="1214"/>
      <c r="G46" s="1214"/>
      <c r="H46" s="1215"/>
      <c r="I46" s="361">
        <v>6</v>
      </c>
      <c r="J46" s="362">
        <v>3</v>
      </c>
      <c r="K46" s="362">
        <v>3</v>
      </c>
      <c r="L46" s="362">
        <v>2</v>
      </c>
      <c r="M46" s="363">
        <v>0</v>
      </c>
    </row>
    <row r="47" spans="2:13" ht="27.75" customHeight="1" x14ac:dyDescent="0.15">
      <c r="B47" s="1208"/>
      <c r="C47" s="1209"/>
      <c r="D47" s="105"/>
      <c r="E47" s="1216" t="s">
        <v>37</v>
      </c>
      <c r="F47" s="1217"/>
      <c r="G47" s="1217"/>
      <c r="H47" s="1218"/>
      <c r="I47" s="361" t="s">
        <v>523</v>
      </c>
      <c r="J47" s="362" t="s">
        <v>523</v>
      </c>
      <c r="K47" s="362" t="s">
        <v>523</v>
      </c>
      <c r="L47" s="362" t="s">
        <v>523</v>
      </c>
      <c r="M47" s="363" t="s">
        <v>523</v>
      </c>
    </row>
    <row r="48" spans="2:13" ht="27.75" customHeight="1" x14ac:dyDescent="0.15">
      <c r="B48" s="1208"/>
      <c r="C48" s="1209"/>
      <c r="D48" s="103"/>
      <c r="E48" s="1214" t="s">
        <v>38</v>
      </c>
      <c r="F48" s="1214"/>
      <c r="G48" s="1214"/>
      <c r="H48" s="1215"/>
      <c r="I48" s="361" t="s">
        <v>523</v>
      </c>
      <c r="J48" s="362" t="s">
        <v>523</v>
      </c>
      <c r="K48" s="362" t="s">
        <v>523</v>
      </c>
      <c r="L48" s="362" t="s">
        <v>523</v>
      </c>
      <c r="M48" s="363" t="s">
        <v>523</v>
      </c>
    </row>
    <row r="49" spans="2:13" ht="27.75" customHeight="1" x14ac:dyDescent="0.15">
      <c r="B49" s="1210"/>
      <c r="C49" s="1211"/>
      <c r="D49" s="103"/>
      <c r="E49" s="1214" t="s">
        <v>39</v>
      </c>
      <c r="F49" s="1214"/>
      <c r="G49" s="1214"/>
      <c r="H49" s="1215"/>
      <c r="I49" s="361" t="s">
        <v>523</v>
      </c>
      <c r="J49" s="362" t="s">
        <v>523</v>
      </c>
      <c r="K49" s="362" t="s">
        <v>523</v>
      </c>
      <c r="L49" s="362" t="s">
        <v>523</v>
      </c>
      <c r="M49" s="363" t="s">
        <v>523</v>
      </c>
    </row>
    <row r="50" spans="2:13" ht="27.75" customHeight="1" x14ac:dyDescent="0.15">
      <c r="B50" s="1219" t="s">
        <v>40</v>
      </c>
      <c r="C50" s="1220"/>
      <c r="D50" s="106"/>
      <c r="E50" s="1214" t="s">
        <v>41</v>
      </c>
      <c r="F50" s="1214"/>
      <c r="G50" s="1214"/>
      <c r="H50" s="1215"/>
      <c r="I50" s="361">
        <v>19690</v>
      </c>
      <c r="J50" s="362">
        <v>18158</v>
      </c>
      <c r="K50" s="362">
        <v>21021</v>
      </c>
      <c r="L50" s="362">
        <v>18871</v>
      </c>
      <c r="M50" s="363">
        <v>24551</v>
      </c>
    </row>
    <row r="51" spans="2:13" ht="27.75" customHeight="1" x14ac:dyDescent="0.15">
      <c r="B51" s="1208"/>
      <c r="C51" s="1209"/>
      <c r="D51" s="103"/>
      <c r="E51" s="1214" t="s">
        <v>42</v>
      </c>
      <c r="F51" s="1214"/>
      <c r="G51" s="1214"/>
      <c r="H51" s="1215"/>
      <c r="I51" s="361">
        <v>20383</v>
      </c>
      <c r="J51" s="362">
        <v>19998</v>
      </c>
      <c r="K51" s="362">
        <v>19785</v>
      </c>
      <c r="L51" s="362">
        <v>19613</v>
      </c>
      <c r="M51" s="363">
        <v>19893</v>
      </c>
    </row>
    <row r="52" spans="2:13" ht="27.75" customHeight="1" x14ac:dyDescent="0.15">
      <c r="B52" s="1210"/>
      <c r="C52" s="1211"/>
      <c r="D52" s="103"/>
      <c r="E52" s="1214" t="s">
        <v>43</v>
      </c>
      <c r="F52" s="1214"/>
      <c r="G52" s="1214"/>
      <c r="H52" s="1215"/>
      <c r="I52" s="361">
        <v>77871</v>
      </c>
      <c r="J52" s="362">
        <v>78441</v>
      </c>
      <c r="K52" s="362">
        <v>79149</v>
      </c>
      <c r="L52" s="362">
        <v>81430</v>
      </c>
      <c r="M52" s="363">
        <v>82302</v>
      </c>
    </row>
    <row r="53" spans="2:13" ht="27.75" customHeight="1" thickBot="1" x14ac:dyDescent="0.2">
      <c r="B53" s="1221" t="s">
        <v>44</v>
      </c>
      <c r="C53" s="1222"/>
      <c r="D53" s="107"/>
      <c r="E53" s="1223" t="s">
        <v>45</v>
      </c>
      <c r="F53" s="1223"/>
      <c r="G53" s="1223"/>
      <c r="H53" s="1224"/>
      <c r="I53" s="364">
        <v>48085</v>
      </c>
      <c r="J53" s="365">
        <v>46343</v>
      </c>
      <c r="K53" s="365">
        <v>41064</v>
      </c>
      <c r="L53" s="365">
        <v>42521</v>
      </c>
      <c r="M53" s="366">
        <v>35590</v>
      </c>
    </row>
    <row r="54" spans="2:13" ht="27.75" customHeight="1" x14ac:dyDescent="0.15">
      <c r="B54" s="108" t="s">
        <v>46</v>
      </c>
      <c r="C54" s="109"/>
      <c r="D54" s="109"/>
      <c r="E54" s="110"/>
      <c r="F54" s="110"/>
      <c r="G54" s="110"/>
      <c r="H54" s="110"/>
      <c r="I54" s="111"/>
      <c r="J54" s="111"/>
      <c r="K54" s="111"/>
      <c r="L54" s="111"/>
      <c r="M54" s="111"/>
    </row>
    <row r="55" spans="2:13" x14ac:dyDescent="0.15"/>
  </sheetData>
  <sheetProtection algorithmName="SHA-512" hashValue="aGA9ojh6384Ok+BjDC3qQVrfyjFgofbc7v7P4+MLrxitDSh7VP6HbIBVd4mOel8+WoFLhnRLtRLZuJ2bp5k2nw==" saltValue="zQUSu4kKpy4PXR/sgpOc0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headerFooter alignWithMargins="0">
    <oddFooter>&amp;C&amp;P/&amp;N</oddFoot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topLeftCell="A22" zoomScale="70" zoomScaleNormal="7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47</v>
      </c>
    </row>
    <row r="54" spans="2:8" ht="29.25" customHeight="1" thickBot="1" x14ac:dyDescent="0.25">
      <c r="B54" s="113" t="s">
        <v>1</v>
      </c>
      <c r="C54" s="114"/>
      <c r="D54" s="114"/>
      <c r="E54" s="115" t="s">
        <v>2</v>
      </c>
      <c r="F54" s="116" t="s">
        <v>566</v>
      </c>
      <c r="G54" s="116" t="s">
        <v>567</v>
      </c>
      <c r="H54" s="117" t="s">
        <v>568</v>
      </c>
    </row>
    <row r="55" spans="2:8" ht="52.5" customHeight="1" x14ac:dyDescent="0.15">
      <c r="B55" s="118"/>
      <c r="C55" s="1233" t="s">
        <v>48</v>
      </c>
      <c r="D55" s="1233"/>
      <c r="E55" s="1234"/>
      <c r="F55" s="119">
        <v>5331</v>
      </c>
      <c r="G55" s="119">
        <v>3105</v>
      </c>
      <c r="H55" s="120">
        <v>6500</v>
      </c>
    </row>
    <row r="56" spans="2:8" ht="52.5" customHeight="1" x14ac:dyDescent="0.15">
      <c r="B56" s="121"/>
      <c r="C56" s="1235" t="s">
        <v>49</v>
      </c>
      <c r="D56" s="1235"/>
      <c r="E56" s="1236"/>
      <c r="F56" s="122">
        <v>5321</v>
      </c>
      <c r="G56" s="122">
        <v>5322</v>
      </c>
      <c r="H56" s="123">
        <v>7202</v>
      </c>
    </row>
    <row r="57" spans="2:8" ht="53.25" customHeight="1" x14ac:dyDescent="0.15">
      <c r="B57" s="121"/>
      <c r="C57" s="1237" t="s">
        <v>50</v>
      </c>
      <c r="D57" s="1237"/>
      <c r="E57" s="1238"/>
      <c r="F57" s="124">
        <v>8628</v>
      </c>
      <c r="G57" s="124">
        <v>8238</v>
      </c>
      <c r="H57" s="125">
        <v>8074</v>
      </c>
    </row>
    <row r="58" spans="2:8" ht="45.75" customHeight="1" x14ac:dyDescent="0.15">
      <c r="B58" s="126"/>
      <c r="C58" s="1225" t="s">
        <v>51</v>
      </c>
      <c r="D58" s="1226"/>
      <c r="E58" s="1227"/>
      <c r="F58" s="127"/>
      <c r="G58" s="127"/>
      <c r="H58" s="128"/>
    </row>
    <row r="59" spans="2:8" ht="45.75" customHeight="1" x14ac:dyDescent="0.15">
      <c r="B59" s="126"/>
      <c r="C59" s="1225" t="s">
        <v>51</v>
      </c>
      <c r="D59" s="1226"/>
      <c r="E59" s="1227"/>
      <c r="F59" s="127"/>
      <c r="G59" s="127"/>
      <c r="H59" s="128"/>
    </row>
    <row r="60" spans="2:8" ht="45.75" customHeight="1" x14ac:dyDescent="0.15">
      <c r="B60" s="126"/>
      <c r="C60" s="1225" t="s">
        <v>51</v>
      </c>
      <c r="D60" s="1226"/>
      <c r="E60" s="1227"/>
      <c r="F60" s="127"/>
      <c r="G60" s="127"/>
      <c r="H60" s="128"/>
    </row>
    <row r="61" spans="2:8" ht="45.75" customHeight="1" x14ac:dyDescent="0.15">
      <c r="B61" s="126"/>
      <c r="C61" s="1225" t="s">
        <v>51</v>
      </c>
      <c r="D61" s="1226"/>
      <c r="E61" s="1227"/>
      <c r="F61" s="127"/>
      <c r="G61" s="127"/>
      <c r="H61" s="128"/>
    </row>
    <row r="62" spans="2:8" ht="45.75" customHeight="1" thickBot="1" x14ac:dyDescent="0.2">
      <c r="B62" s="129"/>
      <c r="C62" s="1228" t="s">
        <v>52</v>
      </c>
      <c r="D62" s="1229"/>
      <c r="E62" s="1230"/>
      <c r="F62" s="130"/>
      <c r="G62" s="130"/>
      <c r="H62" s="131"/>
    </row>
    <row r="63" spans="2:8" ht="52.5" customHeight="1" thickBot="1" x14ac:dyDescent="0.2">
      <c r="B63" s="132"/>
      <c r="C63" s="1231" t="s">
        <v>53</v>
      </c>
      <c r="D63" s="1231"/>
      <c r="E63" s="1232"/>
      <c r="F63" s="133">
        <v>19280</v>
      </c>
      <c r="G63" s="133">
        <v>16665</v>
      </c>
      <c r="H63" s="134">
        <v>21777</v>
      </c>
    </row>
    <row r="64" spans="2:8" x14ac:dyDescent="0.15"/>
  </sheetData>
  <sheetProtection algorithmName="SHA-512" hashValue="ylslFXsvFidLjwK0YroGz/B4zk6XXNXY7dPloTTWil38wyEIyHujYIg9vr8uQtC5/D0O/+wW+y23FMy2A93GUA==" saltValue="8dyxZEcvL8QuVetB0ePeH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&amp;C&amp;P/&amp;N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97ADD1-850A-4164-909E-1AD9C88DA8A5}">
  <sheetPr>
    <pageSetUpPr fitToPage="1"/>
  </sheetPr>
  <dimension ref="A1:DE85"/>
  <sheetViews>
    <sheetView showGridLines="0" tabSelected="1" zoomScale="90" zoomScaleNormal="90" zoomScaleSheetLayoutView="55" workbookViewId="0"/>
  </sheetViews>
  <sheetFormatPr defaultColWidth="0" defaultRowHeight="13.5" customHeight="1" zeroHeight="1" x14ac:dyDescent="0.15"/>
  <cols>
    <col min="1" max="1" width="6.375" style="1241" customWidth="1"/>
    <col min="2" max="107" width="2.5" style="1241" customWidth="1"/>
    <col min="108" max="108" width="6.125" style="1248" customWidth="1"/>
    <col min="109" max="109" width="5.875" style="1247" customWidth="1"/>
    <col min="110" max="16384" width="8.625" style="1241" hidden="1"/>
  </cols>
  <sheetData>
    <row r="1" spans="1:109" ht="42.75" customHeight="1" x14ac:dyDescent="0.15">
      <c r="A1" s="1239"/>
      <c r="B1" s="1240"/>
      <c r="DD1" s="1241"/>
      <c r="DE1" s="1241"/>
    </row>
    <row r="2" spans="1:109" ht="25.5" customHeight="1" x14ac:dyDescent="0.15">
      <c r="A2" s="1242"/>
      <c r="C2" s="1242"/>
      <c r="O2" s="1242"/>
      <c r="P2" s="1242"/>
      <c r="Q2" s="1242"/>
      <c r="R2" s="1242"/>
      <c r="S2" s="1242"/>
      <c r="T2" s="1242"/>
      <c r="U2" s="1242"/>
      <c r="V2" s="1242"/>
      <c r="W2" s="1242"/>
      <c r="X2" s="1242"/>
      <c r="Y2" s="1242"/>
      <c r="Z2" s="1242"/>
      <c r="AA2" s="1242"/>
      <c r="AB2" s="1242"/>
      <c r="AC2" s="1242"/>
      <c r="AD2" s="1242"/>
      <c r="AE2" s="1242"/>
      <c r="AF2" s="1242"/>
      <c r="AG2" s="1242"/>
      <c r="AH2" s="1242"/>
      <c r="AI2" s="1242"/>
      <c r="AU2" s="1242"/>
      <c r="BG2" s="1242"/>
      <c r="BS2" s="1242"/>
      <c r="CE2" s="1242"/>
      <c r="CQ2" s="1242"/>
      <c r="DD2" s="1241"/>
      <c r="DE2" s="1241"/>
    </row>
    <row r="3" spans="1:109" ht="25.5" customHeight="1" x14ac:dyDescent="0.15">
      <c r="A3" s="1242"/>
      <c r="C3" s="1242"/>
      <c r="O3" s="1242"/>
      <c r="P3" s="1242"/>
      <c r="Q3" s="1242"/>
      <c r="R3" s="1242"/>
      <c r="S3" s="1242"/>
      <c r="T3" s="1242"/>
      <c r="U3" s="1242"/>
      <c r="V3" s="1242"/>
      <c r="W3" s="1242"/>
      <c r="X3" s="1242"/>
      <c r="Y3" s="1242"/>
      <c r="Z3" s="1242"/>
      <c r="AA3" s="1242"/>
      <c r="AB3" s="1242"/>
      <c r="AC3" s="1242"/>
      <c r="AD3" s="1242"/>
      <c r="AE3" s="1242"/>
      <c r="AF3" s="1242"/>
      <c r="AG3" s="1242"/>
      <c r="AH3" s="1242"/>
      <c r="AI3" s="1242"/>
      <c r="AU3" s="1242"/>
      <c r="BG3" s="1242"/>
      <c r="BS3" s="1242"/>
      <c r="CE3" s="1242"/>
      <c r="CQ3" s="1242"/>
      <c r="DD3" s="1241"/>
      <c r="DE3" s="1241"/>
    </row>
    <row r="4" spans="1:109" s="262" customFormat="1" x14ac:dyDescent="0.15">
      <c r="A4" s="1242"/>
      <c r="B4" s="1242"/>
      <c r="C4" s="1242"/>
      <c r="D4" s="1242"/>
      <c r="E4" s="1242"/>
      <c r="F4" s="1242"/>
      <c r="G4" s="1242"/>
      <c r="H4" s="1242"/>
      <c r="I4" s="1242"/>
      <c r="J4" s="1242"/>
      <c r="K4" s="1242"/>
      <c r="L4" s="1242"/>
      <c r="M4" s="1242"/>
      <c r="N4" s="1242"/>
      <c r="O4" s="1242"/>
      <c r="P4" s="1242"/>
      <c r="Q4" s="1242"/>
      <c r="R4" s="1242"/>
      <c r="S4" s="1242"/>
      <c r="T4" s="1242"/>
      <c r="U4" s="1242"/>
      <c r="V4" s="1242"/>
      <c r="W4" s="1242"/>
      <c r="X4" s="1242"/>
      <c r="Y4" s="1242"/>
      <c r="Z4" s="1242"/>
      <c r="AA4" s="1242"/>
      <c r="AB4" s="1242"/>
      <c r="AC4" s="1242"/>
      <c r="AD4" s="1242"/>
      <c r="AE4" s="1242"/>
      <c r="AF4" s="1242"/>
      <c r="AG4" s="1242"/>
      <c r="AH4" s="1242"/>
      <c r="AI4" s="1242"/>
      <c r="AJ4" s="1242"/>
      <c r="AK4" s="1242"/>
      <c r="AL4" s="1242"/>
      <c r="AM4" s="1242"/>
      <c r="AN4" s="1242"/>
      <c r="AO4" s="1242"/>
      <c r="AP4" s="1242"/>
      <c r="AQ4" s="1242"/>
      <c r="AR4" s="1242"/>
      <c r="AS4" s="1242"/>
      <c r="AT4" s="1242"/>
      <c r="AU4" s="1242"/>
      <c r="AV4" s="1242"/>
      <c r="AW4" s="1242"/>
      <c r="AX4" s="1242"/>
      <c r="AY4" s="1242"/>
      <c r="AZ4" s="1242"/>
      <c r="BA4" s="1242"/>
      <c r="BB4" s="1242"/>
      <c r="BC4" s="1242"/>
      <c r="BD4" s="1242"/>
      <c r="BE4" s="1242"/>
      <c r="BF4" s="1242"/>
      <c r="BG4" s="1242"/>
      <c r="BH4" s="1242"/>
      <c r="BI4" s="1242"/>
      <c r="BJ4" s="1242"/>
      <c r="BK4" s="1242"/>
      <c r="BL4" s="1242"/>
      <c r="BM4" s="1242"/>
      <c r="BN4" s="1242"/>
      <c r="BO4" s="1242"/>
      <c r="BP4" s="1242"/>
      <c r="BQ4" s="1242"/>
      <c r="BR4" s="1242"/>
      <c r="BS4" s="1242"/>
      <c r="BT4" s="1242"/>
      <c r="BU4" s="1242"/>
      <c r="BV4" s="1242"/>
      <c r="BW4" s="1242"/>
      <c r="BX4" s="1242"/>
      <c r="BY4" s="1242"/>
      <c r="BZ4" s="1242"/>
      <c r="CA4" s="1242"/>
      <c r="CB4" s="1242"/>
      <c r="CC4" s="1242"/>
      <c r="CD4" s="1242"/>
      <c r="CE4" s="1242"/>
      <c r="CF4" s="1242"/>
      <c r="CG4" s="1242"/>
      <c r="CH4" s="1242"/>
      <c r="CI4" s="1242"/>
      <c r="CJ4" s="1242"/>
      <c r="CK4" s="1242"/>
      <c r="CL4" s="1242"/>
      <c r="CM4" s="1242"/>
      <c r="CN4" s="1242"/>
      <c r="CO4" s="1242"/>
      <c r="CP4" s="1242"/>
      <c r="CQ4" s="1242"/>
      <c r="CR4" s="1242"/>
      <c r="CS4" s="1242"/>
      <c r="CT4" s="1242"/>
      <c r="CU4" s="1242"/>
      <c r="CV4" s="1242"/>
      <c r="CW4" s="1242"/>
      <c r="CX4" s="1242"/>
      <c r="CY4" s="1242"/>
      <c r="CZ4" s="1242"/>
      <c r="DA4" s="1242"/>
      <c r="DB4" s="1242"/>
      <c r="DC4" s="1242"/>
      <c r="DD4" s="1242"/>
      <c r="DE4" s="1242"/>
    </row>
    <row r="5" spans="1:109" s="262" customFormat="1" x14ac:dyDescent="0.15">
      <c r="A5" s="1242"/>
      <c r="B5" s="1242"/>
      <c r="C5" s="1242"/>
      <c r="D5" s="1242"/>
      <c r="E5" s="1242"/>
      <c r="F5" s="1242"/>
      <c r="G5" s="1242"/>
      <c r="H5" s="1242"/>
      <c r="I5" s="1242"/>
      <c r="J5" s="1242"/>
      <c r="K5" s="1242"/>
      <c r="L5" s="1242"/>
      <c r="M5" s="1242"/>
      <c r="N5" s="1242"/>
      <c r="O5" s="1242"/>
      <c r="P5" s="1242"/>
      <c r="Q5" s="1242"/>
      <c r="R5" s="1242"/>
      <c r="S5" s="1242"/>
      <c r="T5" s="1242"/>
      <c r="U5" s="1242"/>
      <c r="V5" s="1242"/>
      <c r="W5" s="1242"/>
      <c r="X5" s="1242"/>
      <c r="Y5" s="1242"/>
      <c r="Z5" s="1242"/>
      <c r="AA5" s="1242"/>
      <c r="AB5" s="1242"/>
      <c r="AC5" s="1242"/>
      <c r="AD5" s="1242"/>
      <c r="AE5" s="1242"/>
      <c r="AF5" s="1242"/>
      <c r="AG5" s="1242"/>
      <c r="AH5" s="1242"/>
      <c r="AI5" s="1242"/>
      <c r="AJ5" s="1242"/>
      <c r="AK5" s="1242"/>
      <c r="AL5" s="1242"/>
      <c r="AM5" s="1242"/>
      <c r="AN5" s="1242"/>
      <c r="AO5" s="1242"/>
      <c r="AP5" s="1242"/>
      <c r="AQ5" s="1242"/>
      <c r="AR5" s="1242"/>
      <c r="AS5" s="1242"/>
      <c r="AT5" s="1242"/>
      <c r="AU5" s="1242"/>
      <c r="AV5" s="1242"/>
      <c r="AW5" s="1242"/>
      <c r="AX5" s="1242"/>
      <c r="AY5" s="1242"/>
      <c r="AZ5" s="1242"/>
      <c r="BA5" s="1242"/>
      <c r="BB5" s="1242"/>
      <c r="BC5" s="1242"/>
      <c r="BD5" s="1242"/>
      <c r="BE5" s="1242"/>
      <c r="BF5" s="1242"/>
      <c r="BG5" s="1242"/>
      <c r="BH5" s="1242"/>
      <c r="BI5" s="1242"/>
      <c r="BJ5" s="1242"/>
      <c r="BK5" s="1242"/>
      <c r="BL5" s="1242"/>
      <c r="BM5" s="1242"/>
      <c r="BN5" s="1242"/>
      <c r="BO5" s="1242"/>
      <c r="BP5" s="1242"/>
      <c r="BQ5" s="1242"/>
      <c r="BR5" s="1242"/>
      <c r="BS5" s="1242"/>
      <c r="BT5" s="1242"/>
      <c r="BU5" s="1242"/>
      <c r="BV5" s="1242"/>
      <c r="BW5" s="1242"/>
      <c r="BX5" s="1242"/>
      <c r="BY5" s="1242"/>
      <c r="BZ5" s="1242"/>
      <c r="CA5" s="1242"/>
      <c r="CB5" s="1242"/>
      <c r="CC5" s="1242"/>
      <c r="CD5" s="1242"/>
      <c r="CE5" s="1242"/>
      <c r="CF5" s="1242"/>
      <c r="CG5" s="1242"/>
      <c r="CH5" s="1242"/>
      <c r="CI5" s="1242"/>
      <c r="CJ5" s="1242"/>
      <c r="CK5" s="1242"/>
      <c r="CL5" s="1242"/>
      <c r="CM5" s="1242"/>
      <c r="CN5" s="1242"/>
      <c r="CO5" s="1242"/>
      <c r="CP5" s="1242"/>
      <c r="CQ5" s="1242"/>
      <c r="CR5" s="1242"/>
      <c r="CS5" s="1242"/>
      <c r="CT5" s="1242"/>
      <c r="CU5" s="1242"/>
      <c r="CV5" s="1242"/>
      <c r="CW5" s="1242"/>
      <c r="CX5" s="1242"/>
      <c r="CY5" s="1242"/>
      <c r="CZ5" s="1242"/>
      <c r="DA5" s="1242"/>
      <c r="DB5" s="1242"/>
      <c r="DC5" s="1242"/>
      <c r="DD5" s="1242"/>
      <c r="DE5" s="1242"/>
    </row>
    <row r="6" spans="1:109" s="262" customFormat="1" x14ac:dyDescent="0.15">
      <c r="A6" s="1242"/>
      <c r="B6" s="1242"/>
      <c r="C6" s="1242"/>
      <c r="D6" s="1242"/>
      <c r="E6" s="1242"/>
      <c r="F6" s="1242"/>
      <c r="G6" s="1242"/>
      <c r="H6" s="1242"/>
      <c r="I6" s="1242"/>
      <c r="J6" s="1242"/>
      <c r="K6" s="1242"/>
      <c r="L6" s="1242"/>
      <c r="M6" s="1242"/>
      <c r="N6" s="1242"/>
      <c r="O6" s="1242"/>
      <c r="P6" s="1242"/>
      <c r="Q6" s="1242"/>
      <c r="R6" s="1242"/>
      <c r="S6" s="1242"/>
      <c r="T6" s="1242"/>
      <c r="U6" s="1242"/>
      <c r="V6" s="1242"/>
      <c r="W6" s="1242"/>
      <c r="X6" s="1242"/>
      <c r="Y6" s="1242"/>
      <c r="Z6" s="1242"/>
      <c r="AA6" s="1242"/>
      <c r="AB6" s="1242"/>
      <c r="AC6" s="1242"/>
      <c r="AD6" s="1242"/>
      <c r="AE6" s="1242"/>
      <c r="AF6" s="1242"/>
      <c r="AG6" s="1242"/>
      <c r="AH6" s="1242"/>
      <c r="AI6" s="1242"/>
      <c r="AJ6" s="1242"/>
      <c r="AK6" s="1242"/>
      <c r="AL6" s="1242"/>
      <c r="AM6" s="1242"/>
      <c r="AN6" s="1242"/>
      <c r="AO6" s="1242"/>
      <c r="AP6" s="1242"/>
      <c r="AQ6" s="1242"/>
      <c r="AR6" s="1242"/>
      <c r="AS6" s="1242"/>
      <c r="AT6" s="1242"/>
      <c r="AU6" s="1242"/>
      <c r="AV6" s="1242"/>
      <c r="AW6" s="1242"/>
      <c r="AX6" s="1242"/>
      <c r="AY6" s="1242"/>
      <c r="AZ6" s="1242"/>
      <c r="BA6" s="1242"/>
      <c r="BB6" s="1242"/>
      <c r="BC6" s="1242"/>
      <c r="BD6" s="1242"/>
      <c r="BE6" s="1242"/>
      <c r="BF6" s="1242"/>
      <c r="BG6" s="1242"/>
      <c r="BH6" s="1242"/>
      <c r="BI6" s="1242"/>
      <c r="BJ6" s="1242"/>
      <c r="BK6" s="1242"/>
      <c r="BL6" s="1242"/>
      <c r="BM6" s="1242"/>
      <c r="BN6" s="1242"/>
      <c r="BO6" s="1242"/>
      <c r="BP6" s="1242"/>
      <c r="BQ6" s="1242"/>
      <c r="BR6" s="1242"/>
      <c r="BS6" s="1242"/>
      <c r="BT6" s="1242"/>
      <c r="BU6" s="1242"/>
      <c r="BV6" s="1242"/>
      <c r="BW6" s="1242"/>
      <c r="BX6" s="1242"/>
      <c r="BY6" s="1242"/>
      <c r="BZ6" s="1242"/>
      <c r="CA6" s="1242"/>
      <c r="CB6" s="1242"/>
      <c r="CC6" s="1242"/>
      <c r="CD6" s="1242"/>
      <c r="CE6" s="1242"/>
      <c r="CF6" s="1242"/>
      <c r="CG6" s="1242"/>
      <c r="CH6" s="1242"/>
      <c r="CI6" s="1242"/>
      <c r="CJ6" s="1242"/>
      <c r="CK6" s="1242"/>
      <c r="CL6" s="1242"/>
      <c r="CM6" s="1242"/>
      <c r="CN6" s="1242"/>
      <c r="CO6" s="1242"/>
      <c r="CP6" s="1242"/>
      <c r="CQ6" s="1242"/>
      <c r="CR6" s="1242"/>
      <c r="CS6" s="1242"/>
      <c r="CT6" s="1242"/>
      <c r="CU6" s="1242"/>
      <c r="CV6" s="1242"/>
      <c r="CW6" s="1242"/>
      <c r="CX6" s="1242"/>
      <c r="CY6" s="1242"/>
      <c r="CZ6" s="1242"/>
      <c r="DA6" s="1242"/>
      <c r="DB6" s="1242"/>
      <c r="DC6" s="1242"/>
      <c r="DD6" s="1242"/>
      <c r="DE6" s="1242"/>
    </row>
    <row r="7" spans="1:109" s="262" customFormat="1" x14ac:dyDescent="0.15">
      <c r="A7" s="1242"/>
      <c r="B7" s="1242"/>
      <c r="C7" s="1242"/>
      <c r="D7" s="1242"/>
      <c r="E7" s="1242"/>
      <c r="F7" s="1242"/>
      <c r="G7" s="1242"/>
      <c r="H7" s="1242"/>
      <c r="I7" s="1242"/>
      <c r="J7" s="1242"/>
      <c r="K7" s="1242"/>
      <c r="L7" s="1242"/>
      <c r="M7" s="1242"/>
      <c r="N7" s="1242"/>
      <c r="O7" s="1242"/>
      <c r="P7" s="1242"/>
      <c r="Q7" s="1242"/>
      <c r="R7" s="1242"/>
      <c r="S7" s="1242"/>
      <c r="T7" s="1242"/>
      <c r="U7" s="1242"/>
      <c r="V7" s="1242"/>
      <c r="W7" s="1242"/>
      <c r="X7" s="1242"/>
      <c r="Y7" s="1242"/>
      <c r="Z7" s="1242"/>
      <c r="AA7" s="1242"/>
      <c r="AB7" s="1242"/>
      <c r="AC7" s="1242"/>
      <c r="AD7" s="1242"/>
      <c r="AE7" s="1242"/>
      <c r="AF7" s="1242"/>
      <c r="AG7" s="1242"/>
      <c r="AH7" s="1242"/>
      <c r="AI7" s="1242"/>
      <c r="AJ7" s="1242"/>
      <c r="AK7" s="1242"/>
      <c r="AL7" s="1242"/>
      <c r="AM7" s="1242"/>
      <c r="AN7" s="1242"/>
      <c r="AO7" s="1242"/>
      <c r="AP7" s="1242"/>
      <c r="AQ7" s="1242"/>
      <c r="AR7" s="1242"/>
      <c r="AS7" s="1242"/>
      <c r="AT7" s="1242"/>
      <c r="AU7" s="1242"/>
      <c r="AV7" s="1242"/>
      <c r="AW7" s="1242"/>
      <c r="AX7" s="1242"/>
      <c r="AY7" s="1242"/>
      <c r="AZ7" s="1242"/>
      <c r="BA7" s="1242"/>
      <c r="BB7" s="1242"/>
      <c r="BC7" s="1242"/>
      <c r="BD7" s="1242"/>
      <c r="BE7" s="1242"/>
      <c r="BF7" s="1242"/>
      <c r="BG7" s="1242"/>
      <c r="BH7" s="1242"/>
      <c r="BI7" s="1242"/>
      <c r="BJ7" s="1242"/>
      <c r="BK7" s="1242"/>
      <c r="BL7" s="1242"/>
      <c r="BM7" s="1242"/>
      <c r="BN7" s="1242"/>
      <c r="BO7" s="1242"/>
      <c r="BP7" s="1242"/>
      <c r="BQ7" s="1242"/>
      <c r="BR7" s="1242"/>
      <c r="BS7" s="1242"/>
      <c r="BT7" s="1242"/>
      <c r="BU7" s="1242"/>
      <c r="BV7" s="1242"/>
      <c r="BW7" s="1242"/>
      <c r="BX7" s="1242"/>
      <c r="BY7" s="1242"/>
      <c r="BZ7" s="1242"/>
      <c r="CA7" s="1242"/>
      <c r="CB7" s="1242"/>
      <c r="CC7" s="1242"/>
      <c r="CD7" s="1242"/>
      <c r="CE7" s="1242"/>
      <c r="CF7" s="1242"/>
      <c r="CG7" s="1242"/>
      <c r="CH7" s="1242"/>
      <c r="CI7" s="1242"/>
      <c r="CJ7" s="1242"/>
      <c r="CK7" s="1242"/>
      <c r="CL7" s="1242"/>
      <c r="CM7" s="1242"/>
      <c r="CN7" s="1242"/>
      <c r="CO7" s="1242"/>
      <c r="CP7" s="1242"/>
      <c r="CQ7" s="1242"/>
      <c r="CR7" s="1242"/>
      <c r="CS7" s="1242"/>
      <c r="CT7" s="1242"/>
      <c r="CU7" s="1242"/>
      <c r="CV7" s="1242"/>
      <c r="CW7" s="1242"/>
      <c r="CX7" s="1242"/>
      <c r="CY7" s="1242"/>
      <c r="CZ7" s="1242"/>
      <c r="DA7" s="1242"/>
      <c r="DB7" s="1242"/>
      <c r="DC7" s="1242"/>
      <c r="DD7" s="1242"/>
      <c r="DE7" s="1242"/>
    </row>
    <row r="8" spans="1:109" s="262" customFormat="1" x14ac:dyDescent="0.15">
      <c r="A8" s="1242"/>
      <c r="B8" s="1242"/>
      <c r="C8" s="1242"/>
      <c r="D8" s="1242"/>
      <c r="E8" s="1242"/>
      <c r="F8" s="1242"/>
      <c r="G8" s="1242"/>
      <c r="H8" s="1242"/>
      <c r="I8" s="1242"/>
      <c r="J8" s="1242"/>
      <c r="K8" s="1242"/>
      <c r="L8" s="1242"/>
      <c r="M8" s="1242"/>
      <c r="N8" s="1242"/>
      <c r="O8" s="1242"/>
      <c r="P8" s="1242"/>
      <c r="Q8" s="1242"/>
      <c r="R8" s="1242"/>
      <c r="S8" s="1242"/>
      <c r="T8" s="1242"/>
      <c r="U8" s="1242"/>
      <c r="V8" s="1242"/>
      <c r="W8" s="1242"/>
      <c r="X8" s="1242"/>
      <c r="Y8" s="1242"/>
      <c r="Z8" s="1242"/>
      <c r="AA8" s="1242"/>
      <c r="AB8" s="1242"/>
      <c r="AC8" s="1242"/>
      <c r="AD8" s="1242"/>
      <c r="AE8" s="1242"/>
      <c r="AF8" s="1242"/>
      <c r="AG8" s="1242"/>
      <c r="AH8" s="1242"/>
      <c r="AI8" s="1242"/>
      <c r="AJ8" s="1242"/>
      <c r="AK8" s="1242"/>
      <c r="AL8" s="1242"/>
      <c r="AM8" s="1242"/>
      <c r="AN8" s="1242"/>
      <c r="AO8" s="1242"/>
      <c r="AP8" s="1242"/>
      <c r="AQ8" s="1242"/>
      <c r="AR8" s="1242"/>
      <c r="AS8" s="1242"/>
      <c r="AT8" s="1242"/>
      <c r="AU8" s="1242"/>
      <c r="AV8" s="1242"/>
      <c r="AW8" s="1242"/>
      <c r="AX8" s="1242"/>
      <c r="AY8" s="1242"/>
      <c r="AZ8" s="1242"/>
      <c r="BA8" s="1242"/>
      <c r="BB8" s="1242"/>
      <c r="BC8" s="1242"/>
      <c r="BD8" s="1242"/>
      <c r="BE8" s="1242"/>
      <c r="BF8" s="1242"/>
      <c r="BG8" s="1242"/>
      <c r="BH8" s="1242"/>
      <c r="BI8" s="1242"/>
      <c r="BJ8" s="1242"/>
      <c r="BK8" s="1242"/>
      <c r="BL8" s="1242"/>
      <c r="BM8" s="1242"/>
      <c r="BN8" s="1242"/>
      <c r="BO8" s="1242"/>
      <c r="BP8" s="1242"/>
      <c r="BQ8" s="1242"/>
      <c r="BR8" s="1242"/>
      <c r="BS8" s="1242"/>
      <c r="BT8" s="1242"/>
      <c r="BU8" s="1242"/>
      <c r="BV8" s="1242"/>
      <c r="BW8" s="1242"/>
      <c r="BX8" s="1242"/>
      <c r="BY8" s="1242"/>
      <c r="BZ8" s="1242"/>
      <c r="CA8" s="1242"/>
      <c r="CB8" s="1242"/>
      <c r="CC8" s="1242"/>
      <c r="CD8" s="1242"/>
      <c r="CE8" s="1242"/>
      <c r="CF8" s="1242"/>
      <c r="CG8" s="1242"/>
      <c r="CH8" s="1242"/>
      <c r="CI8" s="1242"/>
      <c r="CJ8" s="1242"/>
      <c r="CK8" s="1242"/>
      <c r="CL8" s="1242"/>
      <c r="CM8" s="1242"/>
      <c r="CN8" s="1242"/>
      <c r="CO8" s="1242"/>
      <c r="CP8" s="1242"/>
      <c r="CQ8" s="1242"/>
      <c r="CR8" s="1242"/>
      <c r="CS8" s="1242"/>
      <c r="CT8" s="1242"/>
      <c r="CU8" s="1242"/>
      <c r="CV8" s="1242"/>
      <c r="CW8" s="1242"/>
      <c r="CX8" s="1242"/>
      <c r="CY8" s="1242"/>
      <c r="CZ8" s="1242"/>
      <c r="DA8" s="1242"/>
      <c r="DB8" s="1242"/>
      <c r="DC8" s="1242"/>
      <c r="DD8" s="1242"/>
      <c r="DE8" s="1242"/>
    </row>
    <row r="9" spans="1:109" s="262" customFormat="1" x14ac:dyDescent="0.15">
      <c r="A9" s="1242"/>
      <c r="B9" s="1242"/>
      <c r="C9" s="1242"/>
      <c r="D9" s="1242"/>
      <c r="E9" s="1242"/>
      <c r="F9" s="1242"/>
      <c r="G9" s="1242"/>
      <c r="H9" s="1242"/>
      <c r="I9" s="1242"/>
      <c r="J9" s="1242"/>
      <c r="K9" s="1242"/>
      <c r="L9" s="1242"/>
      <c r="M9" s="1242"/>
      <c r="N9" s="1242"/>
      <c r="O9" s="1242"/>
      <c r="P9" s="1242"/>
      <c r="Q9" s="1242"/>
      <c r="R9" s="1242"/>
      <c r="S9" s="1242"/>
      <c r="T9" s="1242"/>
      <c r="U9" s="1242"/>
      <c r="V9" s="1242"/>
      <c r="W9" s="1242"/>
      <c r="X9" s="1242"/>
      <c r="Y9" s="1242"/>
      <c r="Z9" s="1242"/>
      <c r="AA9" s="1242"/>
      <c r="AB9" s="1242"/>
      <c r="AC9" s="1242"/>
      <c r="AD9" s="1242"/>
      <c r="AE9" s="1242"/>
      <c r="AF9" s="1242"/>
      <c r="AG9" s="1242"/>
      <c r="AH9" s="1242"/>
      <c r="AI9" s="1242"/>
      <c r="AJ9" s="1242"/>
      <c r="AK9" s="1242"/>
      <c r="AL9" s="1242"/>
      <c r="AM9" s="1242"/>
      <c r="AN9" s="1242"/>
      <c r="AO9" s="1242"/>
      <c r="AP9" s="1242"/>
      <c r="AQ9" s="1242"/>
      <c r="AR9" s="1242"/>
      <c r="AS9" s="1242"/>
      <c r="AT9" s="1242"/>
      <c r="AU9" s="1242"/>
      <c r="AV9" s="1242"/>
      <c r="AW9" s="1242"/>
      <c r="AX9" s="1242"/>
      <c r="AY9" s="1242"/>
      <c r="AZ9" s="1242"/>
      <c r="BA9" s="1242"/>
      <c r="BB9" s="1242"/>
      <c r="BC9" s="1242"/>
      <c r="BD9" s="1242"/>
      <c r="BE9" s="1242"/>
      <c r="BF9" s="1242"/>
      <c r="BG9" s="1242"/>
      <c r="BH9" s="1242"/>
      <c r="BI9" s="1242"/>
      <c r="BJ9" s="1242"/>
      <c r="BK9" s="1242"/>
      <c r="BL9" s="1242"/>
      <c r="BM9" s="1242"/>
      <c r="BN9" s="1242"/>
      <c r="BO9" s="1242"/>
      <c r="BP9" s="1242"/>
      <c r="BQ9" s="1242"/>
      <c r="BR9" s="1242"/>
      <c r="BS9" s="1242"/>
      <c r="BT9" s="1242"/>
      <c r="BU9" s="1242"/>
      <c r="BV9" s="1242"/>
      <c r="BW9" s="1242"/>
      <c r="BX9" s="1242"/>
      <c r="BY9" s="1242"/>
      <c r="BZ9" s="1242"/>
      <c r="CA9" s="1242"/>
      <c r="CB9" s="1242"/>
      <c r="CC9" s="1242"/>
      <c r="CD9" s="1242"/>
      <c r="CE9" s="1242"/>
      <c r="CF9" s="1242"/>
      <c r="CG9" s="1242"/>
      <c r="CH9" s="1242"/>
      <c r="CI9" s="1242"/>
      <c r="CJ9" s="1242"/>
      <c r="CK9" s="1242"/>
      <c r="CL9" s="1242"/>
      <c r="CM9" s="1242"/>
      <c r="CN9" s="1242"/>
      <c r="CO9" s="1242"/>
      <c r="CP9" s="1242"/>
      <c r="CQ9" s="1242"/>
      <c r="CR9" s="1242"/>
      <c r="CS9" s="1242"/>
      <c r="CT9" s="1242"/>
      <c r="CU9" s="1242"/>
      <c r="CV9" s="1242"/>
      <c r="CW9" s="1242"/>
      <c r="CX9" s="1242"/>
      <c r="CY9" s="1242"/>
      <c r="CZ9" s="1242"/>
      <c r="DA9" s="1242"/>
      <c r="DB9" s="1242"/>
      <c r="DC9" s="1242"/>
      <c r="DD9" s="1242"/>
      <c r="DE9" s="1242"/>
    </row>
    <row r="10" spans="1:109" s="262" customFormat="1" x14ac:dyDescent="0.15">
      <c r="A10" s="1242"/>
      <c r="B10" s="1242"/>
      <c r="C10" s="1242"/>
      <c r="D10" s="1242"/>
      <c r="E10" s="1242"/>
      <c r="F10" s="1242"/>
      <c r="G10" s="1242"/>
      <c r="H10" s="1242"/>
      <c r="I10" s="1242"/>
      <c r="J10" s="1242"/>
      <c r="K10" s="1242"/>
      <c r="L10" s="1242"/>
      <c r="M10" s="1242"/>
      <c r="N10" s="1242"/>
      <c r="O10" s="1242"/>
      <c r="P10" s="1242"/>
      <c r="Q10" s="1242"/>
      <c r="R10" s="1242"/>
      <c r="S10" s="1242"/>
      <c r="T10" s="1242"/>
      <c r="U10" s="1242"/>
      <c r="V10" s="1242"/>
      <c r="W10" s="1242"/>
      <c r="X10" s="1242"/>
      <c r="Y10" s="1242"/>
      <c r="Z10" s="1242"/>
      <c r="AA10" s="1242"/>
      <c r="AB10" s="1242"/>
      <c r="AC10" s="1242"/>
      <c r="AD10" s="1242"/>
      <c r="AE10" s="1242"/>
      <c r="AF10" s="1242"/>
      <c r="AG10" s="1242"/>
      <c r="AH10" s="1242"/>
      <c r="AI10" s="1242"/>
      <c r="AJ10" s="1242"/>
      <c r="AK10" s="1242"/>
      <c r="AL10" s="1242"/>
      <c r="AM10" s="1242"/>
      <c r="AN10" s="1242"/>
      <c r="AO10" s="1242"/>
      <c r="AP10" s="1242"/>
      <c r="AQ10" s="1242"/>
      <c r="AR10" s="1242"/>
      <c r="AS10" s="1242"/>
      <c r="AT10" s="1242"/>
      <c r="AU10" s="1242"/>
      <c r="AV10" s="1242"/>
      <c r="AW10" s="1242"/>
      <c r="AX10" s="1242"/>
      <c r="AY10" s="1242"/>
      <c r="AZ10" s="1242"/>
      <c r="BA10" s="1242"/>
      <c r="BB10" s="1242"/>
      <c r="BC10" s="1242"/>
      <c r="BD10" s="1242"/>
      <c r="BE10" s="1242"/>
      <c r="BF10" s="1242"/>
      <c r="BG10" s="1242"/>
      <c r="BH10" s="1242"/>
      <c r="BI10" s="1242"/>
      <c r="BJ10" s="1242"/>
      <c r="BK10" s="1242"/>
      <c r="BL10" s="1242"/>
      <c r="BM10" s="1242"/>
      <c r="BN10" s="1242"/>
      <c r="BO10" s="1242"/>
      <c r="BP10" s="1242"/>
      <c r="BQ10" s="1242"/>
      <c r="BR10" s="1242"/>
      <c r="BS10" s="1242"/>
      <c r="BT10" s="1242"/>
      <c r="BU10" s="1242"/>
      <c r="BV10" s="1242"/>
      <c r="BW10" s="1242"/>
      <c r="BX10" s="1242"/>
      <c r="BY10" s="1242"/>
      <c r="BZ10" s="1242"/>
      <c r="CA10" s="1242"/>
      <c r="CB10" s="1242"/>
      <c r="CC10" s="1242"/>
      <c r="CD10" s="1242"/>
      <c r="CE10" s="1242"/>
      <c r="CF10" s="1242"/>
      <c r="CG10" s="1242"/>
      <c r="CH10" s="1242"/>
      <c r="CI10" s="1242"/>
      <c r="CJ10" s="1242"/>
      <c r="CK10" s="1242"/>
      <c r="CL10" s="1242"/>
      <c r="CM10" s="1242"/>
      <c r="CN10" s="1242"/>
      <c r="CO10" s="1242"/>
      <c r="CP10" s="1242"/>
      <c r="CQ10" s="1242"/>
      <c r="CR10" s="1242"/>
      <c r="CS10" s="1242"/>
      <c r="CT10" s="1242"/>
      <c r="CU10" s="1242"/>
      <c r="CV10" s="1242"/>
      <c r="CW10" s="1242"/>
      <c r="CX10" s="1242"/>
      <c r="CY10" s="1242"/>
      <c r="CZ10" s="1242"/>
      <c r="DA10" s="1242"/>
      <c r="DB10" s="1242"/>
      <c r="DC10" s="1242"/>
      <c r="DD10" s="1242"/>
      <c r="DE10" s="1242"/>
    </row>
    <row r="11" spans="1:109" s="262" customFormat="1" x14ac:dyDescent="0.15">
      <c r="A11" s="1242"/>
      <c r="B11" s="1242"/>
      <c r="C11" s="1242"/>
      <c r="D11" s="1242"/>
      <c r="E11" s="1242"/>
      <c r="F11" s="1242"/>
      <c r="G11" s="1242"/>
      <c r="H11" s="1242"/>
      <c r="I11" s="1242"/>
      <c r="J11" s="1242"/>
      <c r="K11" s="1242"/>
      <c r="L11" s="1242"/>
      <c r="M11" s="1242"/>
      <c r="N11" s="1242"/>
      <c r="O11" s="1242"/>
      <c r="P11" s="1242"/>
      <c r="Q11" s="1242"/>
      <c r="R11" s="1242"/>
      <c r="S11" s="1242"/>
      <c r="T11" s="1242"/>
      <c r="U11" s="1242"/>
      <c r="V11" s="1242"/>
      <c r="W11" s="1242"/>
      <c r="X11" s="1242"/>
      <c r="Y11" s="1242"/>
      <c r="Z11" s="1242"/>
      <c r="AA11" s="1242"/>
      <c r="AB11" s="1242"/>
      <c r="AC11" s="1242"/>
      <c r="AD11" s="1242"/>
      <c r="AE11" s="1242"/>
      <c r="AF11" s="1242"/>
      <c r="AG11" s="1242"/>
      <c r="AH11" s="1242"/>
      <c r="AI11" s="1242"/>
      <c r="AJ11" s="1242"/>
      <c r="AK11" s="1242"/>
      <c r="AL11" s="1242"/>
      <c r="AM11" s="1242"/>
      <c r="AN11" s="1242"/>
      <c r="AO11" s="1242"/>
      <c r="AP11" s="1242"/>
      <c r="AQ11" s="1242"/>
      <c r="AR11" s="1242"/>
      <c r="AS11" s="1242"/>
      <c r="AT11" s="1242"/>
      <c r="AU11" s="1242"/>
      <c r="AV11" s="1242"/>
      <c r="AW11" s="1242"/>
      <c r="AX11" s="1242"/>
      <c r="AY11" s="1242"/>
      <c r="AZ11" s="1242"/>
      <c r="BA11" s="1242"/>
      <c r="BB11" s="1242"/>
      <c r="BC11" s="1242"/>
      <c r="BD11" s="1242"/>
      <c r="BE11" s="1242"/>
      <c r="BF11" s="1242"/>
      <c r="BG11" s="1242"/>
      <c r="BH11" s="1242"/>
      <c r="BI11" s="1242"/>
      <c r="BJ11" s="1242"/>
      <c r="BK11" s="1242"/>
      <c r="BL11" s="1242"/>
      <c r="BM11" s="1242"/>
      <c r="BN11" s="1242"/>
      <c r="BO11" s="1242"/>
      <c r="BP11" s="1242"/>
      <c r="BQ11" s="1242"/>
      <c r="BR11" s="1242"/>
      <c r="BS11" s="1242"/>
      <c r="BT11" s="1242"/>
      <c r="BU11" s="1242"/>
      <c r="BV11" s="1242"/>
      <c r="BW11" s="1242"/>
      <c r="BX11" s="1242"/>
      <c r="BY11" s="1242"/>
      <c r="BZ11" s="1242"/>
      <c r="CA11" s="1242"/>
      <c r="CB11" s="1242"/>
      <c r="CC11" s="1242"/>
      <c r="CD11" s="1242"/>
      <c r="CE11" s="1242"/>
      <c r="CF11" s="1242"/>
      <c r="CG11" s="1242"/>
      <c r="CH11" s="1242"/>
      <c r="CI11" s="1242"/>
      <c r="CJ11" s="1242"/>
      <c r="CK11" s="1242"/>
      <c r="CL11" s="1242"/>
      <c r="CM11" s="1242"/>
      <c r="CN11" s="1242"/>
      <c r="CO11" s="1242"/>
      <c r="CP11" s="1242"/>
      <c r="CQ11" s="1242"/>
      <c r="CR11" s="1242"/>
      <c r="CS11" s="1242"/>
      <c r="CT11" s="1242"/>
      <c r="CU11" s="1242"/>
      <c r="CV11" s="1242"/>
      <c r="CW11" s="1242"/>
      <c r="CX11" s="1242"/>
      <c r="CY11" s="1242"/>
      <c r="CZ11" s="1242"/>
      <c r="DA11" s="1242"/>
      <c r="DB11" s="1242"/>
      <c r="DC11" s="1242"/>
      <c r="DD11" s="1242"/>
      <c r="DE11" s="1242"/>
    </row>
    <row r="12" spans="1:109" s="262" customFormat="1" x14ac:dyDescent="0.15">
      <c r="A12" s="1242"/>
      <c r="B12" s="1242"/>
      <c r="C12" s="1242"/>
      <c r="D12" s="1242"/>
      <c r="E12" s="1242"/>
      <c r="F12" s="1242"/>
      <c r="G12" s="1242"/>
      <c r="H12" s="1242"/>
      <c r="I12" s="1242"/>
      <c r="J12" s="1242"/>
      <c r="K12" s="1242"/>
      <c r="L12" s="1242"/>
      <c r="M12" s="1242"/>
      <c r="N12" s="1242"/>
      <c r="O12" s="1242"/>
      <c r="P12" s="1242"/>
      <c r="Q12" s="1242"/>
      <c r="R12" s="1242"/>
      <c r="S12" s="1242"/>
      <c r="T12" s="1242"/>
      <c r="U12" s="1242"/>
      <c r="V12" s="1242"/>
      <c r="W12" s="1242"/>
      <c r="X12" s="1242"/>
      <c r="Y12" s="1242"/>
      <c r="Z12" s="1242"/>
      <c r="AA12" s="1242"/>
      <c r="AB12" s="1242"/>
      <c r="AC12" s="1242"/>
      <c r="AD12" s="1242"/>
      <c r="AE12" s="1242"/>
      <c r="AF12" s="1242"/>
      <c r="AG12" s="1242"/>
      <c r="AH12" s="1242"/>
      <c r="AI12" s="1242"/>
      <c r="AJ12" s="1242"/>
      <c r="AK12" s="1242"/>
      <c r="AL12" s="1242"/>
      <c r="AM12" s="1242"/>
      <c r="AN12" s="1242"/>
      <c r="AO12" s="1242"/>
      <c r="AP12" s="1242"/>
      <c r="AQ12" s="1242"/>
      <c r="AR12" s="1242"/>
      <c r="AS12" s="1242"/>
      <c r="AT12" s="1242"/>
      <c r="AU12" s="1242"/>
      <c r="AV12" s="1242"/>
      <c r="AW12" s="1242"/>
      <c r="AX12" s="1242"/>
      <c r="AY12" s="1242"/>
      <c r="AZ12" s="1242"/>
      <c r="BA12" s="1242"/>
      <c r="BB12" s="1242"/>
      <c r="BC12" s="1242"/>
      <c r="BD12" s="1242"/>
      <c r="BE12" s="1242"/>
      <c r="BF12" s="1242"/>
      <c r="BG12" s="1242"/>
      <c r="BH12" s="1242"/>
      <c r="BI12" s="1242"/>
      <c r="BJ12" s="1242"/>
      <c r="BK12" s="1242"/>
      <c r="BL12" s="1242"/>
      <c r="BM12" s="1242"/>
      <c r="BN12" s="1242"/>
      <c r="BO12" s="1242"/>
      <c r="BP12" s="1242"/>
      <c r="BQ12" s="1242"/>
      <c r="BR12" s="1242"/>
      <c r="BS12" s="1242"/>
      <c r="BT12" s="1242"/>
      <c r="BU12" s="1242"/>
      <c r="BV12" s="1242"/>
      <c r="BW12" s="1242"/>
      <c r="BX12" s="1242"/>
      <c r="BY12" s="1242"/>
      <c r="BZ12" s="1242"/>
      <c r="CA12" s="1242"/>
      <c r="CB12" s="1242"/>
      <c r="CC12" s="1242"/>
      <c r="CD12" s="1242"/>
      <c r="CE12" s="1242"/>
      <c r="CF12" s="1242"/>
      <c r="CG12" s="1242"/>
      <c r="CH12" s="1242"/>
      <c r="CI12" s="1242"/>
      <c r="CJ12" s="1242"/>
      <c r="CK12" s="1242"/>
      <c r="CL12" s="1242"/>
      <c r="CM12" s="1242"/>
      <c r="CN12" s="1242"/>
      <c r="CO12" s="1242"/>
      <c r="CP12" s="1242"/>
      <c r="CQ12" s="1242"/>
      <c r="CR12" s="1242"/>
      <c r="CS12" s="1242"/>
      <c r="CT12" s="1242"/>
      <c r="CU12" s="1242"/>
      <c r="CV12" s="1242"/>
      <c r="CW12" s="1242"/>
      <c r="CX12" s="1242"/>
      <c r="CY12" s="1242"/>
      <c r="CZ12" s="1242"/>
      <c r="DA12" s="1242"/>
      <c r="DB12" s="1242"/>
      <c r="DC12" s="1242"/>
      <c r="DD12" s="1242"/>
      <c r="DE12" s="1242"/>
    </row>
    <row r="13" spans="1:109" s="262" customFormat="1" x14ac:dyDescent="0.15">
      <c r="A13" s="1242"/>
      <c r="B13" s="1242"/>
      <c r="C13" s="1242"/>
      <c r="D13" s="1242"/>
      <c r="E13" s="1242"/>
      <c r="F13" s="1242"/>
      <c r="G13" s="1242"/>
      <c r="H13" s="1242"/>
      <c r="I13" s="1242"/>
      <c r="J13" s="1242"/>
      <c r="K13" s="1242"/>
      <c r="L13" s="1242"/>
      <c r="M13" s="1242"/>
      <c r="N13" s="1242"/>
      <c r="O13" s="1242"/>
      <c r="P13" s="1242"/>
      <c r="Q13" s="1242"/>
      <c r="R13" s="1242"/>
      <c r="S13" s="1242"/>
      <c r="T13" s="1242"/>
      <c r="U13" s="1242"/>
      <c r="V13" s="1242"/>
      <c r="W13" s="1242"/>
      <c r="X13" s="1242"/>
      <c r="Y13" s="1242"/>
      <c r="Z13" s="1242"/>
      <c r="AA13" s="1242"/>
      <c r="AB13" s="1242"/>
      <c r="AC13" s="1242"/>
      <c r="AD13" s="1242"/>
      <c r="AE13" s="1242"/>
      <c r="AF13" s="1242"/>
      <c r="AG13" s="1242"/>
      <c r="AH13" s="1242"/>
      <c r="AI13" s="1242"/>
      <c r="AJ13" s="1242"/>
      <c r="AK13" s="1242"/>
      <c r="AL13" s="1242"/>
      <c r="AM13" s="1242"/>
      <c r="AN13" s="1242"/>
      <c r="AO13" s="1242"/>
      <c r="AP13" s="1242"/>
      <c r="AQ13" s="1242"/>
      <c r="AR13" s="1242"/>
      <c r="AS13" s="1242"/>
      <c r="AT13" s="1242"/>
      <c r="AU13" s="1242"/>
      <c r="AV13" s="1242"/>
      <c r="AW13" s="1242"/>
      <c r="AX13" s="1242"/>
      <c r="AY13" s="1242"/>
      <c r="AZ13" s="1242"/>
      <c r="BA13" s="1242"/>
      <c r="BB13" s="1242"/>
      <c r="BC13" s="1242"/>
      <c r="BD13" s="1242"/>
      <c r="BE13" s="1242"/>
      <c r="BF13" s="1242"/>
      <c r="BG13" s="1242"/>
      <c r="BH13" s="1242"/>
      <c r="BI13" s="1242"/>
      <c r="BJ13" s="1242"/>
      <c r="BK13" s="1242"/>
      <c r="BL13" s="1242"/>
      <c r="BM13" s="1242"/>
      <c r="BN13" s="1242"/>
      <c r="BO13" s="1242"/>
      <c r="BP13" s="1242"/>
      <c r="BQ13" s="1242"/>
      <c r="BR13" s="1242"/>
      <c r="BS13" s="1242"/>
      <c r="BT13" s="1242"/>
      <c r="BU13" s="1242"/>
      <c r="BV13" s="1242"/>
      <c r="BW13" s="1242"/>
      <c r="BX13" s="1242"/>
      <c r="BY13" s="1242"/>
      <c r="BZ13" s="1242"/>
      <c r="CA13" s="1242"/>
      <c r="CB13" s="1242"/>
      <c r="CC13" s="1242"/>
      <c r="CD13" s="1242"/>
      <c r="CE13" s="1242"/>
      <c r="CF13" s="1242"/>
      <c r="CG13" s="1242"/>
      <c r="CH13" s="1242"/>
      <c r="CI13" s="1242"/>
      <c r="CJ13" s="1242"/>
      <c r="CK13" s="1242"/>
      <c r="CL13" s="1242"/>
      <c r="CM13" s="1242"/>
      <c r="CN13" s="1242"/>
      <c r="CO13" s="1242"/>
      <c r="CP13" s="1242"/>
      <c r="CQ13" s="1242"/>
      <c r="CR13" s="1242"/>
      <c r="CS13" s="1242"/>
      <c r="CT13" s="1242"/>
      <c r="CU13" s="1242"/>
      <c r="CV13" s="1242"/>
      <c r="CW13" s="1242"/>
      <c r="CX13" s="1242"/>
      <c r="CY13" s="1242"/>
      <c r="CZ13" s="1242"/>
      <c r="DA13" s="1242"/>
      <c r="DB13" s="1242"/>
      <c r="DC13" s="1242"/>
      <c r="DD13" s="1242"/>
      <c r="DE13" s="1242"/>
    </row>
    <row r="14" spans="1:109" s="262" customFormat="1" x14ac:dyDescent="0.15">
      <c r="A14" s="1242"/>
      <c r="B14" s="1242"/>
      <c r="C14" s="1242"/>
      <c r="D14" s="1242"/>
      <c r="E14" s="1242"/>
      <c r="F14" s="1242"/>
      <c r="G14" s="1242"/>
      <c r="H14" s="1242"/>
      <c r="I14" s="1242"/>
      <c r="J14" s="1242"/>
      <c r="K14" s="1242"/>
      <c r="L14" s="1242"/>
      <c r="M14" s="1242"/>
      <c r="N14" s="1242"/>
      <c r="O14" s="1242"/>
      <c r="P14" s="1242"/>
      <c r="Q14" s="1242"/>
      <c r="R14" s="1242"/>
      <c r="S14" s="1242"/>
      <c r="T14" s="1242"/>
      <c r="U14" s="1242"/>
      <c r="V14" s="1242"/>
      <c r="W14" s="1242"/>
      <c r="X14" s="1242"/>
      <c r="Y14" s="1242"/>
      <c r="Z14" s="1242"/>
      <c r="AA14" s="1242"/>
      <c r="AB14" s="1242"/>
      <c r="AC14" s="1242"/>
      <c r="AD14" s="1242"/>
      <c r="AE14" s="1242"/>
      <c r="AF14" s="1242"/>
      <c r="AG14" s="1242"/>
      <c r="AH14" s="1242"/>
      <c r="AI14" s="1242"/>
      <c r="AJ14" s="1242"/>
      <c r="AK14" s="1242"/>
      <c r="AL14" s="1242"/>
      <c r="AM14" s="1242"/>
      <c r="AN14" s="1242"/>
      <c r="AO14" s="1242"/>
      <c r="AP14" s="1242"/>
      <c r="AQ14" s="1242"/>
      <c r="AR14" s="1242"/>
      <c r="AS14" s="1242"/>
      <c r="AT14" s="1242"/>
      <c r="AU14" s="1242"/>
      <c r="AV14" s="1242"/>
      <c r="AW14" s="1242"/>
      <c r="AX14" s="1242"/>
      <c r="AY14" s="1242"/>
      <c r="AZ14" s="1242"/>
      <c r="BA14" s="1242"/>
      <c r="BB14" s="1242"/>
      <c r="BC14" s="1242"/>
      <c r="BD14" s="1242"/>
      <c r="BE14" s="1242"/>
      <c r="BF14" s="1242"/>
      <c r="BG14" s="1242"/>
      <c r="BH14" s="1242"/>
      <c r="BI14" s="1242"/>
      <c r="BJ14" s="1242"/>
      <c r="BK14" s="1242"/>
      <c r="BL14" s="1242"/>
      <c r="BM14" s="1242"/>
      <c r="BN14" s="1242"/>
      <c r="BO14" s="1242"/>
      <c r="BP14" s="1242"/>
      <c r="BQ14" s="1242"/>
      <c r="BR14" s="1242"/>
      <c r="BS14" s="1242"/>
      <c r="BT14" s="1242"/>
      <c r="BU14" s="1242"/>
      <c r="BV14" s="1242"/>
      <c r="BW14" s="1242"/>
      <c r="BX14" s="1242"/>
      <c r="BY14" s="1242"/>
      <c r="BZ14" s="1242"/>
      <c r="CA14" s="1242"/>
      <c r="CB14" s="1242"/>
      <c r="CC14" s="1242"/>
      <c r="CD14" s="1242"/>
      <c r="CE14" s="1242"/>
      <c r="CF14" s="1242"/>
      <c r="CG14" s="1242"/>
      <c r="CH14" s="1242"/>
      <c r="CI14" s="1242"/>
      <c r="CJ14" s="1242"/>
      <c r="CK14" s="1242"/>
      <c r="CL14" s="1242"/>
      <c r="CM14" s="1242"/>
      <c r="CN14" s="1242"/>
      <c r="CO14" s="1242"/>
      <c r="CP14" s="1242"/>
      <c r="CQ14" s="1242"/>
      <c r="CR14" s="1242"/>
      <c r="CS14" s="1242"/>
      <c r="CT14" s="1242"/>
      <c r="CU14" s="1242"/>
      <c r="CV14" s="1242"/>
      <c r="CW14" s="1242"/>
      <c r="CX14" s="1242"/>
      <c r="CY14" s="1242"/>
      <c r="CZ14" s="1242"/>
      <c r="DA14" s="1242"/>
      <c r="DB14" s="1242"/>
      <c r="DC14" s="1242"/>
      <c r="DD14" s="1242"/>
      <c r="DE14" s="1242"/>
    </row>
    <row r="15" spans="1:109" s="262" customFormat="1" x14ac:dyDescent="0.15">
      <c r="A15" s="1241"/>
      <c r="B15" s="1242"/>
      <c r="C15" s="1242"/>
      <c r="D15" s="1242"/>
      <c r="E15" s="1242"/>
      <c r="F15" s="1242"/>
      <c r="G15" s="1242"/>
      <c r="H15" s="1242"/>
      <c r="I15" s="1242"/>
      <c r="J15" s="1242"/>
      <c r="K15" s="1242"/>
      <c r="L15" s="1242"/>
      <c r="M15" s="1242"/>
      <c r="N15" s="1242"/>
      <c r="O15" s="1242"/>
      <c r="P15" s="1242"/>
      <c r="Q15" s="1242"/>
      <c r="R15" s="1242"/>
      <c r="S15" s="1242"/>
      <c r="T15" s="1242"/>
      <c r="U15" s="1242"/>
      <c r="V15" s="1242"/>
      <c r="W15" s="1242"/>
      <c r="X15" s="1242"/>
      <c r="Y15" s="1242"/>
      <c r="Z15" s="1242"/>
      <c r="AA15" s="1242"/>
      <c r="AB15" s="1242"/>
      <c r="AC15" s="1242"/>
      <c r="AD15" s="1242"/>
      <c r="AE15" s="1242"/>
      <c r="AF15" s="1242"/>
      <c r="AG15" s="1242"/>
      <c r="AH15" s="1242"/>
      <c r="AI15" s="1242"/>
      <c r="AJ15" s="1242"/>
      <c r="AK15" s="1242"/>
      <c r="AL15" s="1242"/>
      <c r="AM15" s="1242"/>
      <c r="AN15" s="1242"/>
      <c r="AO15" s="1242"/>
      <c r="AP15" s="1242"/>
      <c r="AQ15" s="1242"/>
      <c r="AR15" s="1242"/>
      <c r="AS15" s="1242"/>
      <c r="AT15" s="1242"/>
      <c r="AU15" s="1242"/>
      <c r="AV15" s="1242"/>
      <c r="AW15" s="1242"/>
      <c r="AX15" s="1242"/>
      <c r="AY15" s="1242"/>
      <c r="AZ15" s="1242"/>
      <c r="BA15" s="1242"/>
      <c r="BB15" s="1242"/>
      <c r="BC15" s="1242"/>
      <c r="BD15" s="1242"/>
      <c r="BE15" s="1242"/>
      <c r="BF15" s="1242"/>
      <c r="BG15" s="1242"/>
      <c r="BH15" s="1242"/>
      <c r="BI15" s="1242"/>
      <c r="BJ15" s="1242"/>
      <c r="BK15" s="1242"/>
      <c r="BL15" s="1242"/>
      <c r="BM15" s="1242"/>
      <c r="BN15" s="1242"/>
      <c r="BO15" s="1242"/>
      <c r="BP15" s="1242"/>
      <c r="BQ15" s="1242"/>
      <c r="BR15" s="1242"/>
      <c r="BS15" s="1242"/>
      <c r="BT15" s="1242"/>
      <c r="BU15" s="1242"/>
      <c r="BV15" s="1242"/>
      <c r="BW15" s="1242"/>
      <c r="BX15" s="1242"/>
      <c r="BY15" s="1242"/>
      <c r="BZ15" s="1242"/>
      <c r="CA15" s="1242"/>
      <c r="CB15" s="1242"/>
      <c r="CC15" s="1242"/>
      <c r="CD15" s="1242"/>
      <c r="CE15" s="1242"/>
      <c r="CF15" s="1242"/>
      <c r="CG15" s="1242"/>
      <c r="CH15" s="1242"/>
      <c r="CI15" s="1242"/>
      <c r="CJ15" s="1242"/>
      <c r="CK15" s="1242"/>
      <c r="CL15" s="1242"/>
      <c r="CM15" s="1242"/>
      <c r="CN15" s="1242"/>
      <c r="CO15" s="1242"/>
      <c r="CP15" s="1242"/>
      <c r="CQ15" s="1242"/>
      <c r="CR15" s="1242"/>
      <c r="CS15" s="1242"/>
      <c r="CT15" s="1242"/>
      <c r="CU15" s="1242"/>
      <c r="CV15" s="1242"/>
      <c r="CW15" s="1242"/>
      <c r="CX15" s="1242"/>
      <c r="CY15" s="1242"/>
      <c r="CZ15" s="1242"/>
      <c r="DA15" s="1242"/>
      <c r="DB15" s="1242"/>
      <c r="DC15" s="1242"/>
      <c r="DD15" s="1242"/>
      <c r="DE15" s="1242"/>
    </row>
    <row r="16" spans="1:109" s="262" customFormat="1" x14ac:dyDescent="0.15">
      <c r="A16" s="1241"/>
      <c r="B16" s="1242"/>
      <c r="C16" s="1242"/>
      <c r="D16" s="1242"/>
      <c r="E16" s="1242"/>
      <c r="F16" s="1242"/>
      <c r="G16" s="1242"/>
      <c r="H16" s="1242"/>
      <c r="I16" s="1242"/>
      <c r="J16" s="1242"/>
      <c r="K16" s="1242"/>
      <c r="L16" s="1242"/>
      <c r="M16" s="1242"/>
      <c r="N16" s="1242"/>
      <c r="O16" s="1242"/>
      <c r="P16" s="1242"/>
      <c r="Q16" s="1242"/>
      <c r="R16" s="1242"/>
      <c r="S16" s="1242"/>
      <c r="T16" s="1242"/>
      <c r="U16" s="1242"/>
      <c r="V16" s="1242"/>
      <c r="W16" s="1242"/>
      <c r="X16" s="1242"/>
      <c r="Y16" s="1242"/>
      <c r="Z16" s="1242"/>
      <c r="AA16" s="1242"/>
      <c r="AB16" s="1242"/>
      <c r="AC16" s="1242"/>
      <c r="AD16" s="1242"/>
      <c r="AE16" s="1242"/>
      <c r="AF16" s="1242"/>
      <c r="AG16" s="1242"/>
      <c r="AH16" s="1242"/>
      <c r="AI16" s="1242"/>
      <c r="AJ16" s="1242"/>
      <c r="AK16" s="1242"/>
      <c r="AL16" s="1242"/>
      <c r="AM16" s="1242"/>
      <c r="AN16" s="1242"/>
      <c r="AO16" s="1242"/>
      <c r="AP16" s="1242"/>
      <c r="AQ16" s="1242"/>
      <c r="AR16" s="1242"/>
      <c r="AS16" s="1242"/>
      <c r="AT16" s="1242"/>
      <c r="AU16" s="1242"/>
      <c r="AV16" s="1242"/>
      <c r="AW16" s="1242"/>
      <c r="AX16" s="1242"/>
      <c r="AY16" s="1242"/>
      <c r="AZ16" s="1242"/>
      <c r="BA16" s="1242"/>
      <c r="BB16" s="1242"/>
      <c r="BC16" s="1242"/>
      <c r="BD16" s="1242"/>
      <c r="BE16" s="1242"/>
      <c r="BF16" s="1242"/>
      <c r="BG16" s="1242"/>
      <c r="BH16" s="1242"/>
      <c r="BI16" s="1242"/>
      <c r="BJ16" s="1242"/>
      <c r="BK16" s="1242"/>
      <c r="BL16" s="1242"/>
      <c r="BM16" s="1242"/>
      <c r="BN16" s="1242"/>
      <c r="BO16" s="1242"/>
      <c r="BP16" s="1242"/>
      <c r="BQ16" s="1242"/>
      <c r="BR16" s="1242"/>
      <c r="BS16" s="1242"/>
      <c r="BT16" s="1242"/>
      <c r="BU16" s="1242"/>
      <c r="BV16" s="1242"/>
      <c r="BW16" s="1242"/>
      <c r="BX16" s="1242"/>
      <c r="BY16" s="1242"/>
      <c r="BZ16" s="1242"/>
      <c r="CA16" s="1242"/>
      <c r="CB16" s="1242"/>
      <c r="CC16" s="1242"/>
      <c r="CD16" s="1242"/>
      <c r="CE16" s="1242"/>
      <c r="CF16" s="1242"/>
      <c r="CG16" s="1242"/>
      <c r="CH16" s="1242"/>
      <c r="CI16" s="1242"/>
      <c r="CJ16" s="1242"/>
      <c r="CK16" s="1242"/>
      <c r="CL16" s="1242"/>
      <c r="CM16" s="1242"/>
      <c r="CN16" s="1242"/>
      <c r="CO16" s="1242"/>
      <c r="CP16" s="1242"/>
      <c r="CQ16" s="1242"/>
      <c r="CR16" s="1242"/>
      <c r="CS16" s="1242"/>
      <c r="CT16" s="1242"/>
      <c r="CU16" s="1242"/>
      <c r="CV16" s="1242"/>
      <c r="CW16" s="1242"/>
      <c r="CX16" s="1242"/>
      <c r="CY16" s="1242"/>
      <c r="CZ16" s="1242"/>
      <c r="DA16" s="1242"/>
      <c r="DB16" s="1242"/>
      <c r="DC16" s="1242"/>
      <c r="DD16" s="1242"/>
      <c r="DE16" s="1242"/>
    </row>
    <row r="17" spans="1:109" s="262" customFormat="1" x14ac:dyDescent="0.15">
      <c r="A17" s="1241"/>
      <c r="B17" s="1242"/>
      <c r="C17" s="1242"/>
      <c r="D17" s="1242"/>
      <c r="E17" s="1242"/>
      <c r="F17" s="1242"/>
      <c r="G17" s="1242"/>
      <c r="H17" s="1242"/>
      <c r="I17" s="1242"/>
      <c r="J17" s="1242"/>
      <c r="K17" s="1242"/>
      <c r="L17" s="1242"/>
      <c r="M17" s="1242"/>
      <c r="N17" s="1242"/>
      <c r="O17" s="1242"/>
      <c r="P17" s="1242"/>
      <c r="Q17" s="1242"/>
      <c r="R17" s="1242"/>
      <c r="S17" s="1242"/>
      <c r="T17" s="1242"/>
      <c r="U17" s="1242"/>
      <c r="V17" s="1242"/>
      <c r="W17" s="1242"/>
      <c r="X17" s="1242"/>
      <c r="Y17" s="1242"/>
      <c r="Z17" s="1242"/>
      <c r="AA17" s="1242"/>
      <c r="AB17" s="1242"/>
      <c r="AC17" s="1242"/>
      <c r="AD17" s="1242"/>
      <c r="AE17" s="1242"/>
      <c r="AF17" s="1242"/>
      <c r="AG17" s="1242"/>
      <c r="AH17" s="1242"/>
      <c r="AI17" s="1242"/>
      <c r="AJ17" s="1242"/>
      <c r="AK17" s="1242"/>
      <c r="AL17" s="1242"/>
      <c r="AM17" s="1242"/>
      <c r="AN17" s="1242"/>
      <c r="AO17" s="1242"/>
      <c r="AP17" s="1242"/>
      <c r="AQ17" s="1242"/>
      <c r="AR17" s="1242"/>
      <c r="AS17" s="1242"/>
      <c r="AT17" s="1242"/>
      <c r="AU17" s="1242"/>
      <c r="AV17" s="1242"/>
      <c r="AW17" s="1242"/>
      <c r="AX17" s="1242"/>
      <c r="AY17" s="1242"/>
      <c r="AZ17" s="1242"/>
      <c r="BA17" s="1242"/>
      <c r="BB17" s="1242"/>
      <c r="BC17" s="1242"/>
      <c r="BD17" s="1242"/>
      <c r="BE17" s="1242"/>
      <c r="BF17" s="1242"/>
      <c r="BG17" s="1242"/>
      <c r="BH17" s="1242"/>
      <c r="BI17" s="1242"/>
      <c r="BJ17" s="1242"/>
      <c r="BK17" s="1242"/>
      <c r="BL17" s="1242"/>
      <c r="BM17" s="1242"/>
      <c r="BN17" s="1242"/>
      <c r="BO17" s="1242"/>
      <c r="BP17" s="1242"/>
      <c r="BQ17" s="1242"/>
      <c r="BR17" s="1242"/>
      <c r="BS17" s="1242"/>
      <c r="BT17" s="1242"/>
      <c r="BU17" s="1242"/>
      <c r="BV17" s="1242"/>
      <c r="BW17" s="1242"/>
      <c r="BX17" s="1242"/>
      <c r="BY17" s="1242"/>
      <c r="BZ17" s="1242"/>
      <c r="CA17" s="1242"/>
      <c r="CB17" s="1242"/>
      <c r="CC17" s="1242"/>
      <c r="CD17" s="1242"/>
      <c r="CE17" s="1242"/>
      <c r="CF17" s="1242"/>
      <c r="CG17" s="1242"/>
      <c r="CH17" s="1242"/>
      <c r="CI17" s="1242"/>
      <c r="CJ17" s="1242"/>
      <c r="CK17" s="1242"/>
      <c r="CL17" s="1242"/>
      <c r="CM17" s="1242"/>
      <c r="CN17" s="1242"/>
      <c r="CO17" s="1242"/>
      <c r="CP17" s="1242"/>
      <c r="CQ17" s="1242"/>
      <c r="CR17" s="1242"/>
      <c r="CS17" s="1242"/>
      <c r="CT17" s="1242"/>
      <c r="CU17" s="1242"/>
      <c r="CV17" s="1242"/>
      <c r="CW17" s="1242"/>
      <c r="CX17" s="1242"/>
      <c r="CY17" s="1242"/>
      <c r="CZ17" s="1242"/>
      <c r="DA17" s="1242"/>
      <c r="DB17" s="1242"/>
      <c r="DC17" s="1242"/>
      <c r="DD17" s="1242"/>
      <c r="DE17" s="1242"/>
    </row>
    <row r="18" spans="1:109" s="262" customFormat="1" x14ac:dyDescent="0.15">
      <c r="A18" s="1241"/>
      <c r="B18" s="1242"/>
      <c r="C18" s="1242"/>
      <c r="D18" s="1242"/>
      <c r="E18" s="1242"/>
      <c r="F18" s="1242"/>
      <c r="G18" s="1242"/>
      <c r="H18" s="1242"/>
      <c r="I18" s="1242"/>
      <c r="J18" s="1242"/>
      <c r="K18" s="1242"/>
      <c r="L18" s="1242"/>
      <c r="M18" s="1242"/>
      <c r="N18" s="1242"/>
      <c r="O18" s="1242"/>
      <c r="P18" s="1242"/>
      <c r="Q18" s="1242"/>
      <c r="R18" s="1242"/>
      <c r="S18" s="1242"/>
      <c r="T18" s="1242"/>
      <c r="U18" s="1242"/>
      <c r="V18" s="1242"/>
      <c r="W18" s="1242"/>
      <c r="X18" s="1242"/>
      <c r="Y18" s="1242"/>
      <c r="Z18" s="1242"/>
      <c r="AA18" s="1242"/>
      <c r="AB18" s="1242"/>
      <c r="AC18" s="1242"/>
      <c r="AD18" s="1242"/>
      <c r="AE18" s="1242"/>
      <c r="AF18" s="1242"/>
      <c r="AG18" s="1242"/>
      <c r="AH18" s="1242"/>
      <c r="AI18" s="1242"/>
      <c r="AJ18" s="1242"/>
      <c r="AK18" s="1242"/>
      <c r="AL18" s="1242"/>
      <c r="AM18" s="1242"/>
      <c r="AN18" s="1242"/>
      <c r="AO18" s="1242"/>
      <c r="AP18" s="1242"/>
      <c r="AQ18" s="1242"/>
      <c r="AR18" s="1242"/>
      <c r="AS18" s="1242"/>
      <c r="AT18" s="1242"/>
      <c r="AU18" s="1242"/>
      <c r="AV18" s="1242"/>
      <c r="AW18" s="1242"/>
      <c r="AX18" s="1242"/>
      <c r="AY18" s="1242"/>
      <c r="AZ18" s="1242"/>
      <c r="BA18" s="1242"/>
      <c r="BB18" s="1242"/>
      <c r="BC18" s="1242"/>
      <c r="BD18" s="1242"/>
      <c r="BE18" s="1242"/>
      <c r="BF18" s="1242"/>
      <c r="BG18" s="1242"/>
      <c r="BH18" s="1242"/>
      <c r="BI18" s="1242"/>
      <c r="BJ18" s="1242"/>
      <c r="BK18" s="1242"/>
      <c r="BL18" s="1242"/>
      <c r="BM18" s="1242"/>
      <c r="BN18" s="1242"/>
      <c r="BO18" s="1242"/>
      <c r="BP18" s="1242"/>
      <c r="BQ18" s="1242"/>
      <c r="BR18" s="1242"/>
      <c r="BS18" s="1242"/>
      <c r="BT18" s="1242"/>
      <c r="BU18" s="1242"/>
      <c r="BV18" s="1242"/>
      <c r="BW18" s="1242"/>
      <c r="BX18" s="1242"/>
      <c r="BY18" s="1242"/>
      <c r="BZ18" s="1242"/>
      <c r="CA18" s="1242"/>
      <c r="CB18" s="1242"/>
      <c r="CC18" s="1242"/>
      <c r="CD18" s="1242"/>
      <c r="CE18" s="1242"/>
      <c r="CF18" s="1242"/>
      <c r="CG18" s="1242"/>
      <c r="CH18" s="1242"/>
      <c r="CI18" s="1242"/>
      <c r="CJ18" s="1242"/>
      <c r="CK18" s="1242"/>
      <c r="CL18" s="1242"/>
      <c r="CM18" s="1242"/>
      <c r="CN18" s="1242"/>
      <c r="CO18" s="1242"/>
      <c r="CP18" s="1242"/>
      <c r="CQ18" s="1242"/>
      <c r="CR18" s="1242"/>
      <c r="CS18" s="1242"/>
      <c r="CT18" s="1242"/>
      <c r="CU18" s="1242"/>
      <c r="CV18" s="1242"/>
      <c r="CW18" s="1242"/>
      <c r="CX18" s="1242"/>
      <c r="CY18" s="1242"/>
      <c r="CZ18" s="1242"/>
      <c r="DA18" s="1242"/>
      <c r="DB18" s="1242"/>
      <c r="DC18" s="1242"/>
      <c r="DD18" s="1242"/>
      <c r="DE18" s="1242"/>
    </row>
    <row r="19" spans="1:109" x14ac:dyDescent="0.15">
      <c r="DD19" s="1241"/>
      <c r="DE19" s="1241"/>
    </row>
    <row r="20" spans="1:109" x14ac:dyDescent="0.15">
      <c r="DD20" s="1241"/>
      <c r="DE20" s="1241"/>
    </row>
    <row r="21" spans="1:109" ht="17.25" customHeight="1" x14ac:dyDescent="0.15">
      <c r="B21" s="1243"/>
      <c r="C21" s="1244"/>
      <c r="D21" s="1244"/>
      <c r="E21" s="1244"/>
      <c r="F21" s="1244"/>
      <c r="G21" s="1244"/>
      <c r="H21" s="1244"/>
      <c r="I21" s="1244"/>
      <c r="J21" s="1244"/>
      <c r="K21" s="1244"/>
      <c r="L21" s="1244"/>
      <c r="M21" s="1244"/>
      <c r="N21" s="1245"/>
      <c r="O21" s="1244"/>
      <c r="P21" s="1244"/>
      <c r="Q21" s="1244"/>
      <c r="R21" s="1244"/>
      <c r="S21" s="1244"/>
      <c r="T21" s="1244"/>
      <c r="U21" s="1244"/>
      <c r="V21" s="1244"/>
      <c r="W21" s="1244"/>
      <c r="X21" s="1244"/>
      <c r="Y21" s="1244"/>
      <c r="Z21" s="1244"/>
      <c r="AA21" s="1244"/>
      <c r="AB21" s="1244"/>
      <c r="AC21" s="1244"/>
      <c r="AD21" s="1244"/>
      <c r="AE21" s="1244"/>
      <c r="AF21" s="1244"/>
      <c r="AG21" s="1244"/>
      <c r="AH21" s="1244"/>
      <c r="AI21" s="1244"/>
      <c r="AJ21" s="1244"/>
      <c r="AK21" s="1244"/>
      <c r="AL21" s="1244"/>
      <c r="AM21" s="1244"/>
      <c r="AN21" s="1244"/>
      <c r="AO21" s="1244"/>
      <c r="AP21" s="1244"/>
      <c r="AQ21" s="1244"/>
      <c r="AR21" s="1244"/>
      <c r="AS21" s="1244"/>
      <c r="AT21" s="1245"/>
      <c r="AU21" s="1244"/>
      <c r="AV21" s="1244"/>
      <c r="AW21" s="1244"/>
      <c r="AX21" s="1244"/>
      <c r="AY21" s="1244"/>
      <c r="AZ21" s="1244"/>
      <c r="BA21" s="1244"/>
      <c r="BB21" s="1244"/>
      <c r="BC21" s="1244"/>
      <c r="BD21" s="1244"/>
      <c r="BE21" s="1244"/>
      <c r="BF21" s="1245"/>
      <c r="BG21" s="1244"/>
      <c r="BH21" s="1244"/>
      <c r="BI21" s="1244"/>
      <c r="BJ21" s="1244"/>
      <c r="BK21" s="1244"/>
      <c r="BL21" s="1244"/>
      <c r="BM21" s="1244"/>
      <c r="BN21" s="1244"/>
      <c r="BO21" s="1244"/>
      <c r="BP21" s="1244"/>
      <c r="BQ21" s="1244"/>
      <c r="BR21" s="1245"/>
      <c r="BS21" s="1244"/>
      <c r="BT21" s="1244"/>
      <c r="BU21" s="1244"/>
      <c r="BV21" s="1244"/>
      <c r="BW21" s="1244"/>
      <c r="BX21" s="1244"/>
      <c r="BY21" s="1244"/>
      <c r="BZ21" s="1244"/>
      <c r="CA21" s="1244"/>
      <c r="CB21" s="1244"/>
      <c r="CC21" s="1244"/>
      <c r="CD21" s="1245"/>
      <c r="CE21" s="1244"/>
      <c r="CF21" s="1244"/>
      <c r="CG21" s="1244"/>
      <c r="CH21" s="1244"/>
      <c r="CI21" s="1244"/>
      <c r="CJ21" s="1244"/>
      <c r="CK21" s="1244"/>
      <c r="CL21" s="1244"/>
      <c r="CM21" s="1244"/>
      <c r="CN21" s="1244"/>
      <c r="CO21" s="1244"/>
      <c r="CP21" s="1245"/>
      <c r="CQ21" s="1244"/>
      <c r="CR21" s="1244"/>
      <c r="CS21" s="1244"/>
      <c r="CT21" s="1244"/>
      <c r="CU21" s="1244"/>
      <c r="CV21" s="1244"/>
      <c r="CW21" s="1244"/>
      <c r="CX21" s="1244"/>
      <c r="CY21" s="1244"/>
      <c r="CZ21" s="1244"/>
      <c r="DA21" s="1244"/>
      <c r="DB21" s="1245"/>
      <c r="DC21" s="1244"/>
      <c r="DD21" s="1246"/>
      <c r="DE21" s="1241"/>
    </row>
    <row r="22" spans="1:109" ht="17.25" customHeight="1" x14ac:dyDescent="0.15">
      <c r="B22" s="1247"/>
    </row>
    <row r="23" spans="1:109" x14ac:dyDescent="0.15">
      <c r="B23" s="1247"/>
    </row>
    <row r="24" spans="1:109" x14ac:dyDescent="0.15">
      <c r="B24" s="1247"/>
    </row>
    <row r="25" spans="1:109" x14ac:dyDescent="0.15">
      <c r="B25" s="1247"/>
    </row>
    <row r="26" spans="1:109" x14ac:dyDescent="0.15">
      <c r="B26" s="1247"/>
    </row>
    <row r="27" spans="1:109" x14ac:dyDescent="0.15">
      <c r="B27" s="1247"/>
    </row>
    <row r="28" spans="1:109" x14ac:dyDescent="0.15">
      <c r="B28" s="1247"/>
    </row>
    <row r="29" spans="1:109" x14ac:dyDescent="0.15">
      <c r="B29" s="1247"/>
    </row>
    <row r="30" spans="1:109" x14ac:dyDescent="0.15">
      <c r="B30" s="1247"/>
    </row>
    <row r="31" spans="1:109" x14ac:dyDescent="0.15">
      <c r="B31" s="1247"/>
    </row>
    <row r="32" spans="1:109" x14ac:dyDescent="0.15">
      <c r="B32" s="1247"/>
    </row>
    <row r="33" spans="2:109" x14ac:dyDescent="0.15">
      <c r="B33" s="1247"/>
    </row>
    <row r="34" spans="2:109" x14ac:dyDescent="0.15">
      <c r="B34" s="1247"/>
    </row>
    <row r="35" spans="2:109" x14ac:dyDescent="0.15">
      <c r="B35" s="1247"/>
    </row>
    <row r="36" spans="2:109" x14ac:dyDescent="0.15">
      <c r="B36" s="1247"/>
    </row>
    <row r="37" spans="2:109" x14ac:dyDescent="0.15">
      <c r="B37" s="1247"/>
    </row>
    <row r="38" spans="2:109" x14ac:dyDescent="0.15">
      <c r="B38" s="1247"/>
    </row>
    <row r="39" spans="2:109" x14ac:dyDescent="0.15">
      <c r="B39" s="1249"/>
      <c r="C39" s="1250"/>
      <c r="D39" s="1250"/>
      <c r="E39" s="1250"/>
      <c r="F39" s="1250"/>
      <c r="G39" s="1250"/>
      <c r="H39" s="1250"/>
      <c r="I39" s="1250"/>
      <c r="J39" s="1250"/>
      <c r="K39" s="1250"/>
      <c r="L39" s="1250"/>
      <c r="M39" s="1250"/>
      <c r="N39" s="1250"/>
      <c r="O39" s="1250"/>
      <c r="P39" s="1250"/>
      <c r="Q39" s="1250"/>
      <c r="R39" s="1250"/>
      <c r="S39" s="1250"/>
      <c r="T39" s="1250"/>
      <c r="U39" s="1250"/>
      <c r="V39" s="1250"/>
      <c r="W39" s="1250"/>
      <c r="X39" s="1250"/>
      <c r="Y39" s="1250"/>
      <c r="Z39" s="1250"/>
      <c r="AA39" s="1250"/>
      <c r="AB39" s="1250"/>
      <c r="AC39" s="1250"/>
      <c r="AD39" s="1250"/>
      <c r="AE39" s="1250"/>
      <c r="AF39" s="1250"/>
      <c r="AG39" s="1250"/>
      <c r="AH39" s="1250"/>
      <c r="AI39" s="1250"/>
      <c r="AJ39" s="1250"/>
      <c r="AK39" s="1250"/>
      <c r="AL39" s="1250"/>
      <c r="AM39" s="1250"/>
      <c r="AN39" s="1250"/>
      <c r="AO39" s="1250"/>
      <c r="AP39" s="1250"/>
      <c r="AQ39" s="1250"/>
      <c r="AR39" s="1250"/>
      <c r="AS39" s="1250"/>
      <c r="AT39" s="1250"/>
      <c r="AU39" s="1250"/>
      <c r="AV39" s="1250"/>
      <c r="AW39" s="1250"/>
      <c r="AX39" s="1250"/>
      <c r="AY39" s="1250"/>
      <c r="AZ39" s="1250"/>
      <c r="BA39" s="1250"/>
      <c r="BB39" s="1250"/>
      <c r="BC39" s="1250"/>
      <c r="BD39" s="1250"/>
      <c r="BE39" s="1250"/>
      <c r="BF39" s="1250"/>
      <c r="BG39" s="1250"/>
      <c r="BH39" s="1250"/>
      <c r="BI39" s="1250"/>
      <c r="BJ39" s="1250"/>
      <c r="BK39" s="1250"/>
      <c r="BL39" s="1250"/>
      <c r="BM39" s="1250"/>
      <c r="BN39" s="1250"/>
      <c r="BO39" s="1250"/>
      <c r="BP39" s="1250"/>
      <c r="BQ39" s="1250"/>
      <c r="BR39" s="1250"/>
      <c r="BS39" s="1250"/>
      <c r="BT39" s="1250"/>
      <c r="BU39" s="1250"/>
      <c r="BV39" s="1250"/>
      <c r="BW39" s="1250"/>
      <c r="BX39" s="1250"/>
      <c r="BY39" s="1250"/>
      <c r="BZ39" s="1250"/>
      <c r="CA39" s="1250"/>
      <c r="CB39" s="1250"/>
      <c r="CC39" s="1250"/>
      <c r="CD39" s="1250"/>
      <c r="CE39" s="1250"/>
      <c r="CF39" s="1250"/>
      <c r="CG39" s="1250"/>
      <c r="CH39" s="1250"/>
      <c r="CI39" s="1250"/>
      <c r="CJ39" s="1250"/>
      <c r="CK39" s="1250"/>
      <c r="CL39" s="1250"/>
      <c r="CM39" s="1250"/>
      <c r="CN39" s="1250"/>
      <c r="CO39" s="1250"/>
      <c r="CP39" s="1250"/>
      <c r="CQ39" s="1250"/>
      <c r="CR39" s="1250"/>
      <c r="CS39" s="1250"/>
      <c r="CT39" s="1250"/>
      <c r="CU39" s="1250"/>
      <c r="CV39" s="1250"/>
      <c r="CW39" s="1250"/>
      <c r="CX39" s="1250"/>
      <c r="CY39" s="1250"/>
      <c r="CZ39" s="1250"/>
      <c r="DA39" s="1250"/>
      <c r="DB39" s="1250"/>
      <c r="DC39" s="1250"/>
      <c r="DD39" s="1251"/>
    </row>
    <row r="40" spans="2:109" x14ac:dyDescent="0.15">
      <c r="B40" s="1252"/>
      <c r="DD40" s="1252"/>
      <c r="DE40" s="1241"/>
    </row>
    <row r="41" spans="2:109" ht="17.25" x14ac:dyDescent="0.15">
      <c r="B41" s="1253" t="s">
        <v>602</v>
      </c>
      <c r="C41" s="1244"/>
      <c r="D41" s="1244"/>
      <c r="E41" s="1244"/>
      <c r="F41" s="1244"/>
      <c r="G41" s="1244"/>
      <c r="H41" s="1244"/>
      <c r="I41" s="1244"/>
      <c r="J41" s="1244"/>
      <c r="K41" s="1244"/>
      <c r="L41" s="1244"/>
      <c r="M41" s="1244"/>
      <c r="N41" s="1244"/>
      <c r="O41" s="1244"/>
      <c r="P41" s="1244"/>
      <c r="Q41" s="1244"/>
      <c r="R41" s="1244"/>
      <c r="S41" s="1244"/>
      <c r="T41" s="1244"/>
      <c r="U41" s="1244"/>
      <c r="V41" s="1244"/>
      <c r="W41" s="1244"/>
      <c r="X41" s="1244"/>
      <c r="Y41" s="1244"/>
      <c r="Z41" s="1244"/>
      <c r="AA41" s="1244"/>
      <c r="AB41" s="1244"/>
      <c r="AC41" s="1244"/>
      <c r="AD41" s="1244"/>
      <c r="AE41" s="1244"/>
      <c r="AF41" s="1244"/>
      <c r="AG41" s="1244"/>
      <c r="AH41" s="1244"/>
      <c r="AI41" s="1244"/>
      <c r="AJ41" s="1244"/>
      <c r="AK41" s="1244"/>
      <c r="AL41" s="1244"/>
      <c r="AM41" s="1244"/>
      <c r="AN41" s="1244"/>
      <c r="AO41" s="1244"/>
      <c r="AP41" s="1244"/>
      <c r="AQ41" s="1244"/>
      <c r="AR41" s="1244"/>
      <c r="AS41" s="1244"/>
      <c r="AT41" s="1244"/>
      <c r="AU41" s="1244"/>
      <c r="AV41" s="1244"/>
      <c r="AW41" s="1244"/>
      <c r="AX41" s="1244"/>
      <c r="AY41" s="1244"/>
      <c r="AZ41" s="1244"/>
      <c r="BA41" s="1244"/>
      <c r="BB41" s="1244"/>
      <c r="BC41" s="1244"/>
      <c r="BD41" s="1244"/>
      <c r="BE41" s="1244"/>
      <c r="BF41" s="1244"/>
      <c r="BG41" s="1244"/>
      <c r="BH41" s="1244"/>
      <c r="BI41" s="1244"/>
      <c r="BJ41" s="1244"/>
      <c r="BK41" s="1244"/>
      <c r="BL41" s="1244"/>
      <c r="BM41" s="1244"/>
      <c r="BN41" s="1244"/>
      <c r="BO41" s="1244"/>
      <c r="BP41" s="1244"/>
      <c r="BQ41" s="1244"/>
      <c r="BR41" s="1244"/>
      <c r="BS41" s="1244"/>
      <c r="BT41" s="1244"/>
      <c r="BU41" s="1244"/>
      <c r="BV41" s="1244"/>
      <c r="BW41" s="1244"/>
      <c r="BX41" s="1244"/>
      <c r="BY41" s="1244"/>
      <c r="BZ41" s="1244"/>
      <c r="CA41" s="1244"/>
      <c r="CB41" s="1244"/>
      <c r="CC41" s="1244"/>
      <c r="CD41" s="1244"/>
      <c r="CE41" s="1244"/>
      <c r="CF41" s="1244"/>
      <c r="CG41" s="1244"/>
      <c r="CH41" s="1244"/>
      <c r="CI41" s="1244"/>
      <c r="CJ41" s="1244"/>
      <c r="CK41" s="1244"/>
      <c r="CL41" s="1244"/>
      <c r="CM41" s="1244"/>
      <c r="CN41" s="1244"/>
      <c r="CO41" s="1244"/>
      <c r="CP41" s="1244"/>
      <c r="CQ41" s="1244"/>
      <c r="CR41" s="1244"/>
      <c r="CS41" s="1244"/>
      <c r="CT41" s="1244"/>
      <c r="CU41" s="1244"/>
      <c r="CV41" s="1244"/>
      <c r="CW41" s="1244"/>
      <c r="CX41" s="1244"/>
      <c r="CY41" s="1244"/>
      <c r="CZ41" s="1244"/>
      <c r="DA41" s="1244"/>
      <c r="DB41" s="1244"/>
      <c r="DC41" s="1244"/>
      <c r="DD41" s="1246"/>
    </row>
    <row r="42" spans="2:109" x14ac:dyDescent="0.15">
      <c r="B42" s="1247"/>
      <c r="G42" s="1254"/>
      <c r="I42" s="1255"/>
      <c r="J42" s="1255"/>
      <c r="K42" s="1255"/>
      <c r="AM42" s="1254"/>
      <c r="AN42" s="1254" t="s">
        <v>603</v>
      </c>
      <c r="AP42" s="1255"/>
      <c r="AQ42" s="1255"/>
      <c r="AR42" s="1255"/>
      <c r="AY42" s="1254"/>
      <c r="BA42" s="1255"/>
      <c r="BB42" s="1255"/>
      <c r="BC42" s="1255"/>
      <c r="BK42" s="1254"/>
      <c r="BM42" s="1255"/>
      <c r="BN42" s="1255"/>
      <c r="BO42" s="1255"/>
      <c r="BW42" s="1254"/>
      <c r="BY42" s="1255"/>
      <c r="BZ42" s="1255"/>
      <c r="CA42" s="1255"/>
      <c r="CI42" s="1254"/>
      <c r="CK42" s="1255"/>
      <c r="CL42" s="1255"/>
      <c r="CM42" s="1255"/>
      <c r="CU42" s="1254"/>
      <c r="CW42" s="1255"/>
      <c r="CX42" s="1255"/>
      <c r="CY42" s="1255"/>
    </row>
    <row r="43" spans="2:109" ht="13.5" customHeight="1" x14ac:dyDescent="0.15">
      <c r="B43" s="1247"/>
      <c r="AN43" s="1256" t="s">
        <v>604</v>
      </c>
      <c r="AO43" s="1257"/>
      <c r="AP43" s="1257"/>
      <c r="AQ43" s="1257"/>
      <c r="AR43" s="1257"/>
      <c r="AS43" s="1257"/>
      <c r="AT43" s="1257"/>
      <c r="AU43" s="1257"/>
      <c r="AV43" s="1257"/>
      <c r="AW43" s="1257"/>
      <c r="AX43" s="1257"/>
      <c r="AY43" s="1257"/>
      <c r="AZ43" s="1257"/>
      <c r="BA43" s="1257"/>
      <c r="BB43" s="1257"/>
      <c r="BC43" s="1257"/>
      <c r="BD43" s="1257"/>
      <c r="BE43" s="1257"/>
      <c r="BF43" s="1257"/>
      <c r="BG43" s="1257"/>
      <c r="BH43" s="1257"/>
      <c r="BI43" s="1257"/>
      <c r="BJ43" s="1257"/>
      <c r="BK43" s="1257"/>
      <c r="BL43" s="1257"/>
      <c r="BM43" s="1257"/>
      <c r="BN43" s="1257"/>
      <c r="BO43" s="1257"/>
      <c r="BP43" s="1257"/>
      <c r="BQ43" s="1257"/>
      <c r="BR43" s="1257"/>
      <c r="BS43" s="1257"/>
      <c r="BT43" s="1257"/>
      <c r="BU43" s="1257"/>
      <c r="BV43" s="1257"/>
      <c r="BW43" s="1257"/>
      <c r="BX43" s="1257"/>
      <c r="BY43" s="1257"/>
      <c r="BZ43" s="1257"/>
      <c r="CA43" s="1257"/>
      <c r="CB43" s="1257"/>
      <c r="CC43" s="1257"/>
      <c r="CD43" s="1257"/>
      <c r="CE43" s="1257"/>
      <c r="CF43" s="1257"/>
      <c r="CG43" s="1257"/>
      <c r="CH43" s="1257"/>
      <c r="CI43" s="1257"/>
      <c r="CJ43" s="1257"/>
      <c r="CK43" s="1257"/>
      <c r="CL43" s="1257"/>
      <c r="CM43" s="1257"/>
      <c r="CN43" s="1257"/>
      <c r="CO43" s="1257"/>
      <c r="CP43" s="1257"/>
      <c r="CQ43" s="1257"/>
      <c r="CR43" s="1257"/>
      <c r="CS43" s="1257"/>
      <c r="CT43" s="1257"/>
      <c r="CU43" s="1257"/>
      <c r="CV43" s="1257"/>
      <c r="CW43" s="1257"/>
      <c r="CX43" s="1257"/>
      <c r="CY43" s="1257"/>
      <c r="CZ43" s="1257"/>
      <c r="DA43" s="1257"/>
      <c r="DB43" s="1257"/>
      <c r="DC43" s="1258"/>
    </row>
    <row r="44" spans="2:109" x14ac:dyDescent="0.15">
      <c r="B44" s="1247"/>
      <c r="AN44" s="1259"/>
      <c r="AO44" s="1260"/>
      <c r="AP44" s="1260"/>
      <c r="AQ44" s="1260"/>
      <c r="AR44" s="1260"/>
      <c r="AS44" s="1260"/>
      <c r="AT44" s="1260"/>
      <c r="AU44" s="1260"/>
      <c r="AV44" s="1260"/>
      <c r="AW44" s="1260"/>
      <c r="AX44" s="1260"/>
      <c r="AY44" s="1260"/>
      <c r="AZ44" s="1260"/>
      <c r="BA44" s="1260"/>
      <c r="BB44" s="1260"/>
      <c r="BC44" s="1260"/>
      <c r="BD44" s="1260"/>
      <c r="BE44" s="1260"/>
      <c r="BF44" s="1260"/>
      <c r="BG44" s="1260"/>
      <c r="BH44" s="1260"/>
      <c r="BI44" s="1260"/>
      <c r="BJ44" s="1260"/>
      <c r="BK44" s="1260"/>
      <c r="BL44" s="1260"/>
      <c r="BM44" s="1260"/>
      <c r="BN44" s="1260"/>
      <c r="BO44" s="1260"/>
      <c r="BP44" s="1260"/>
      <c r="BQ44" s="1260"/>
      <c r="BR44" s="1260"/>
      <c r="BS44" s="1260"/>
      <c r="BT44" s="1260"/>
      <c r="BU44" s="1260"/>
      <c r="BV44" s="1260"/>
      <c r="BW44" s="1260"/>
      <c r="BX44" s="1260"/>
      <c r="BY44" s="1260"/>
      <c r="BZ44" s="1260"/>
      <c r="CA44" s="1260"/>
      <c r="CB44" s="1260"/>
      <c r="CC44" s="1260"/>
      <c r="CD44" s="1260"/>
      <c r="CE44" s="1260"/>
      <c r="CF44" s="1260"/>
      <c r="CG44" s="1260"/>
      <c r="CH44" s="1260"/>
      <c r="CI44" s="1260"/>
      <c r="CJ44" s="1260"/>
      <c r="CK44" s="1260"/>
      <c r="CL44" s="1260"/>
      <c r="CM44" s="1260"/>
      <c r="CN44" s="1260"/>
      <c r="CO44" s="1260"/>
      <c r="CP44" s="1260"/>
      <c r="CQ44" s="1260"/>
      <c r="CR44" s="1260"/>
      <c r="CS44" s="1260"/>
      <c r="CT44" s="1260"/>
      <c r="CU44" s="1260"/>
      <c r="CV44" s="1260"/>
      <c r="CW44" s="1260"/>
      <c r="CX44" s="1260"/>
      <c r="CY44" s="1260"/>
      <c r="CZ44" s="1260"/>
      <c r="DA44" s="1260"/>
      <c r="DB44" s="1260"/>
      <c r="DC44" s="1261"/>
    </row>
    <row r="45" spans="2:109" x14ac:dyDescent="0.15">
      <c r="B45" s="1247"/>
      <c r="AN45" s="1259"/>
      <c r="AO45" s="1260"/>
      <c r="AP45" s="1260"/>
      <c r="AQ45" s="1260"/>
      <c r="AR45" s="1260"/>
      <c r="AS45" s="1260"/>
      <c r="AT45" s="1260"/>
      <c r="AU45" s="1260"/>
      <c r="AV45" s="1260"/>
      <c r="AW45" s="1260"/>
      <c r="AX45" s="1260"/>
      <c r="AY45" s="1260"/>
      <c r="AZ45" s="1260"/>
      <c r="BA45" s="1260"/>
      <c r="BB45" s="1260"/>
      <c r="BC45" s="1260"/>
      <c r="BD45" s="1260"/>
      <c r="BE45" s="1260"/>
      <c r="BF45" s="1260"/>
      <c r="BG45" s="1260"/>
      <c r="BH45" s="1260"/>
      <c r="BI45" s="1260"/>
      <c r="BJ45" s="1260"/>
      <c r="BK45" s="1260"/>
      <c r="BL45" s="1260"/>
      <c r="BM45" s="1260"/>
      <c r="BN45" s="1260"/>
      <c r="BO45" s="1260"/>
      <c r="BP45" s="1260"/>
      <c r="BQ45" s="1260"/>
      <c r="BR45" s="1260"/>
      <c r="BS45" s="1260"/>
      <c r="BT45" s="1260"/>
      <c r="BU45" s="1260"/>
      <c r="BV45" s="1260"/>
      <c r="BW45" s="1260"/>
      <c r="BX45" s="1260"/>
      <c r="BY45" s="1260"/>
      <c r="BZ45" s="1260"/>
      <c r="CA45" s="1260"/>
      <c r="CB45" s="1260"/>
      <c r="CC45" s="1260"/>
      <c r="CD45" s="1260"/>
      <c r="CE45" s="1260"/>
      <c r="CF45" s="1260"/>
      <c r="CG45" s="1260"/>
      <c r="CH45" s="1260"/>
      <c r="CI45" s="1260"/>
      <c r="CJ45" s="1260"/>
      <c r="CK45" s="1260"/>
      <c r="CL45" s="1260"/>
      <c r="CM45" s="1260"/>
      <c r="CN45" s="1260"/>
      <c r="CO45" s="1260"/>
      <c r="CP45" s="1260"/>
      <c r="CQ45" s="1260"/>
      <c r="CR45" s="1260"/>
      <c r="CS45" s="1260"/>
      <c r="CT45" s="1260"/>
      <c r="CU45" s="1260"/>
      <c r="CV45" s="1260"/>
      <c r="CW45" s="1260"/>
      <c r="CX45" s="1260"/>
      <c r="CY45" s="1260"/>
      <c r="CZ45" s="1260"/>
      <c r="DA45" s="1260"/>
      <c r="DB45" s="1260"/>
      <c r="DC45" s="1261"/>
    </row>
    <row r="46" spans="2:109" x14ac:dyDescent="0.15">
      <c r="B46" s="1247"/>
      <c r="AN46" s="1259"/>
      <c r="AO46" s="1260"/>
      <c r="AP46" s="1260"/>
      <c r="AQ46" s="1260"/>
      <c r="AR46" s="1260"/>
      <c r="AS46" s="1260"/>
      <c r="AT46" s="1260"/>
      <c r="AU46" s="1260"/>
      <c r="AV46" s="1260"/>
      <c r="AW46" s="1260"/>
      <c r="AX46" s="1260"/>
      <c r="AY46" s="1260"/>
      <c r="AZ46" s="1260"/>
      <c r="BA46" s="1260"/>
      <c r="BB46" s="1260"/>
      <c r="BC46" s="1260"/>
      <c r="BD46" s="1260"/>
      <c r="BE46" s="1260"/>
      <c r="BF46" s="1260"/>
      <c r="BG46" s="1260"/>
      <c r="BH46" s="1260"/>
      <c r="BI46" s="1260"/>
      <c r="BJ46" s="1260"/>
      <c r="BK46" s="1260"/>
      <c r="BL46" s="1260"/>
      <c r="BM46" s="1260"/>
      <c r="BN46" s="1260"/>
      <c r="BO46" s="1260"/>
      <c r="BP46" s="1260"/>
      <c r="BQ46" s="1260"/>
      <c r="BR46" s="1260"/>
      <c r="BS46" s="1260"/>
      <c r="BT46" s="1260"/>
      <c r="BU46" s="1260"/>
      <c r="BV46" s="1260"/>
      <c r="BW46" s="1260"/>
      <c r="BX46" s="1260"/>
      <c r="BY46" s="1260"/>
      <c r="BZ46" s="1260"/>
      <c r="CA46" s="1260"/>
      <c r="CB46" s="1260"/>
      <c r="CC46" s="1260"/>
      <c r="CD46" s="1260"/>
      <c r="CE46" s="1260"/>
      <c r="CF46" s="1260"/>
      <c r="CG46" s="1260"/>
      <c r="CH46" s="1260"/>
      <c r="CI46" s="1260"/>
      <c r="CJ46" s="1260"/>
      <c r="CK46" s="1260"/>
      <c r="CL46" s="1260"/>
      <c r="CM46" s="1260"/>
      <c r="CN46" s="1260"/>
      <c r="CO46" s="1260"/>
      <c r="CP46" s="1260"/>
      <c r="CQ46" s="1260"/>
      <c r="CR46" s="1260"/>
      <c r="CS46" s="1260"/>
      <c r="CT46" s="1260"/>
      <c r="CU46" s="1260"/>
      <c r="CV46" s="1260"/>
      <c r="CW46" s="1260"/>
      <c r="CX46" s="1260"/>
      <c r="CY46" s="1260"/>
      <c r="CZ46" s="1260"/>
      <c r="DA46" s="1260"/>
      <c r="DB46" s="1260"/>
      <c r="DC46" s="1261"/>
    </row>
    <row r="47" spans="2:109" x14ac:dyDescent="0.15">
      <c r="B47" s="1247"/>
      <c r="AN47" s="1262"/>
      <c r="AO47" s="1263"/>
      <c r="AP47" s="1263"/>
      <c r="AQ47" s="1263"/>
      <c r="AR47" s="1263"/>
      <c r="AS47" s="1263"/>
      <c r="AT47" s="1263"/>
      <c r="AU47" s="1263"/>
      <c r="AV47" s="1263"/>
      <c r="AW47" s="1263"/>
      <c r="AX47" s="1263"/>
      <c r="AY47" s="1263"/>
      <c r="AZ47" s="1263"/>
      <c r="BA47" s="1263"/>
      <c r="BB47" s="1263"/>
      <c r="BC47" s="1263"/>
      <c r="BD47" s="1263"/>
      <c r="BE47" s="1263"/>
      <c r="BF47" s="1263"/>
      <c r="BG47" s="1263"/>
      <c r="BH47" s="1263"/>
      <c r="BI47" s="1263"/>
      <c r="BJ47" s="1263"/>
      <c r="BK47" s="1263"/>
      <c r="BL47" s="1263"/>
      <c r="BM47" s="1263"/>
      <c r="BN47" s="1263"/>
      <c r="BO47" s="1263"/>
      <c r="BP47" s="1263"/>
      <c r="BQ47" s="1263"/>
      <c r="BR47" s="1263"/>
      <c r="BS47" s="1263"/>
      <c r="BT47" s="1263"/>
      <c r="BU47" s="1263"/>
      <c r="BV47" s="1263"/>
      <c r="BW47" s="1263"/>
      <c r="BX47" s="1263"/>
      <c r="BY47" s="1263"/>
      <c r="BZ47" s="1263"/>
      <c r="CA47" s="1263"/>
      <c r="CB47" s="1263"/>
      <c r="CC47" s="1263"/>
      <c r="CD47" s="1263"/>
      <c r="CE47" s="1263"/>
      <c r="CF47" s="1263"/>
      <c r="CG47" s="1263"/>
      <c r="CH47" s="1263"/>
      <c r="CI47" s="1263"/>
      <c r="CJ47" s="1263"/>
      <c r="CK47" s="1263"/>
      <c r="CL47" s="1263"/>
      <c r="CM47" s="1263"/>
      <c r="CN47" s="1263"/>
      <c r="CO47" s="1263"/>
      <c r="CP47" s="1263"/>
      <c r="CQ47" s="1263"/>
      <c r="CR47" s="1263"/>
      <c r="CS47" s="1263"/>
      <c r="CT47" s="1263"/>
      <c r="CU47" s="1263"/>
      <c r="CV47" s="1263"/>
      <c r="CW47" s="1263"/>
      <c r="CX47" s="1263"/>
      <c r="CY47" s="1263"/>
      <c r="CZ47" s="1263"/>
      <c r="DA47" s="1263"/>
      <c r="DB47" s="1263"/>
      <c r="DC47" s="1264"/>
    </row>
    <row r="48" spans="2:109" x14ac:dyDescent="0.15">
      <c r="B48" s="1247"/>
      <c r="H48" s="1265"/>
      <c r="I48" s="1265"/>
      <c r="J48" s="1265"/>
      <c r="AN48" s="1265"/>
      <c r="AO48" s="1265"/>
      <c r="AP48" s="1265"/>
      <c r="AZ48" s="1265"/>
      <c r="BA48" s="1265"/>
      <c r="BB48" s="1265"/>
      <c r="BL48" s="1265"/>
      <c r="BM48" s="1265"/>
      <c r="BN48" s="1265"/>
      <c r="BX48" s="1265"/>
      <c r="BY48" s="1265"/>
      <c r="BZ48" s="1265"/>
      <c r="CJ48" s="1265"/>
      <c r="CK48" s="1265"/>
      <c r="CL48" s="1265"/>
      <c r="CV48" s="1265"/>
      <c r="CW48" s="1265"/>
      <c r="CX48" s="1265"/>
    </row>
    <row r="49" spans="1:109" x14ac:dyDescent="0.15">
      <c r="B49" s="1247"/>
      <c r="AN49" s="1241" t="s">
        <v>605</v>
      </c>
    </row>
    <row r="50" spans="1:109" x14ac:dyDescent="0.15">
      <c r="B50" s="1247"/>
      <c r="G50" s="1266"/>
      <c r="H50" s="1266"/>
      <c r="I50" s="1266"/>
      <c r="J50" s="1266"/>
      <c r="K50" s="1267"/>
      <c r="L50" s="1267"/>
      <c r="M50" s="1268"/>
      <c r="N50" s="1268"/>
      <c r="AN50" s="1269"/>
      <c r="AO50" s="1270"/>
      <c r="AP50" s="1270"/>
      <c r="AQ50" s="1270"/>
      <c r="AR50" s="1270"/>
      <c r="AS50" s="1270"/>
      <c r="AT50" s="1270"/>
      <c r="AU50" s="1270"/>
      <c r="AV50" s="1270"/>
      <c r="AW50" s="1270"/>
      <c r="AX50" s="1270"/>
      <c r="AY50" s="1270"/>
      <c r="AZ50" s="1270"/>
      <c r="BA50" s="1270"/>
      <c r="BB50" s="1270"/>
      <c r="BC50" s="1270"/>
      <c r="BD50" s="1270"/>
      <c r="BE50" s="1270"/>
      <c r="BF50" s="1270"/>
      <c r="BG50" s="1270"/>
      <c r="BH50" s="1270"/>
      <c r="BI50" s="1270"/>
      <c r="BJ50" s="1270"/>
      <c r="BK50" s="1270"/>
      <c r="BL50" s="1270"/>
      <c r="BM50" s="1270"/>
      <c r="BN50" s="1270"/>
      <c r="BO50" s="1271"/>
      <c r="BP50" s="1272" t="s">
        <v>564</v>
      </c>
      <c r="BQ50" s="1272"/>
      <c r="BR50" s="1272"/>
      <c r="BS50" s="1272"/>
      <c r="BT50" s="1272"/>
      <c r="BU50" s="1272"/>
      <c r="BV50" s="1272"/>
      <c r="BW50" s="1272"/>
      <c r="BX50" s="1272" t="s">
        <v>565</v>
      </c>
      <c r="BY50" s="1272"/>
      <c r="BZ50" s="1272"/>
      <c r="CA50" s="1272"/>
      <c r="CB50" s="1272"/>
      <c r="CC50" s="1272"/>
      <c r="CD50" s="1272"/>
      <c r="CE50" s="1272"/>
      <c r="CF50" s="1272" t="s">
        <v>566</v>
      </c>
      <c r="CG50" s="1272"/>
      <c r="CH50" s="1272"/>
      <c r="CI50" s="1272"/>
      <c r="CJ50" s="1272"/>
      <c r="CK50" s="1272"/>
      <c r="CL50" s="1272"/>
      <c r="CM50" s="1272"/>
      <c r="CN50" s="1272" t="s">
        <v>567</v>
      </c>
      <c r="CO50" s="1272"/>
      <c r="CP50" s="1272"/>
      <c r="CQ50" s="1272"/>
      <c r="CR50" s="1272"/>
      <c r="CS50" s="1272"/>
      <c r="CT50" s="1272"/>
      <c r="CU50" s="1272"/>
      <c r="CV50" s="1272" t="s">
        <v>568</v>
      </c>
      <c r="CW50" s="1272"/>
      <c r="CX50" s="1272"/>
      <c r="CY50" s="1272"/>
      <c r="CZ50" s="1272"/>
      <c r="DA50" s="1272"/>
      <c r="DB50" s="1272"/>
      <c r="DC50" s="1272"/>
    </row>
    <row r="51" spans="1:109" ht="13.5" customHeight="1" x14ac:dyDescent="0.15">
      <c r="B51" s="1247"/>
      <c r="G51" s="1273"/>
      <c r="H51" s="1273"/>
      <c r="I51" s="1274"/>
      <c r="J51" s="1274"/>
      <c r="K51" s="1275"/>
      <c r="L51" s="1275"/>
      <c r="M51" s="1275"/>
      <c r="N51" s="1275"/>
      <c r="AM51" s="1265"/>
      <c r="AN51" s="1276" t="s">
        <v>606</v>
      </c>
      <c r="AO51" s="1276"/>
      <c r="AP51" s="1276"/>
      <c r="AQ51" s="1276"/>
      <c r="AR51" s="1276"/>
      <c r="AS51" s="1276"/>
      <c r="AT51" s="1276"/>
      <c r="AU51" s="1276"/>
      <c r="AV51" s="1276"/>
      <c r="AW51" s="1276"/>
      <c r="AX51" s="1276"/>
      <c r="AY51" s="1276"/>
      <c r="AZ51" s="1276"/>
      <c r="BA51" s="1276"/>
      <c r="BB51" s="1276" t="s">
        <v>607</v>
      </c>
      <c r="BC51" s="1276"/>
      <c r="BD51" s="1276"/>
      <c r="BE51" s="1276"/>
      <c r="BF51" s="1276"/>
      <c r="BG51" s="1276"/>
      <c r="BH51" s="1276"/>
      <c r="BI51" s="1276"/>
      <c r="BJ51" s="1276"/>
      <c r="BK51" s="1276"/>
      <c r="BL51" s="1276"/>
      <c r="BM51" s="1276"/>
      <c r="BN51" s="1276"/>
      <c r="BO51" s="1276"/>
      <c r="BP51" s="1277">
        <v>77.5</v>
      </c>
      <c r="BQ51" s="1277"/>
      <c r="BR51" s="1277"/>
      <c r="BS51" s="1277"/>
      <c r="BT51" s="1277"/>
      <c r="BU51" s="1277"/>
      <c r="BV51" s="1277"/>
      <c r="BW51" s="1277"/>
      <c r="BX51" s="1277">
        <v>74.2</v>
      </c>
      <c r="BY51" s="1277"/>
      <c r="BZ51" s="1277"/>
      <c r="CA51" s="1277"/>
      <c r="CB51" s="1277"/>
      <c r="CC51" s="1277"/>
      <c r="CD51" s="1277"/>
      <c r="CE51" s="1277"/>
      <c r="CF51" s="1277">
        <v>64.900000000000006</v>
      </c>
      <c r="CG51" s="1277"/>
      <c r="CH51" s="1277"/>
      <c r="CI51" s="1277"/>
      <c r="CJ51" s="1277"/>
      <c r="CK51" s="1277"/>
      <c r="CL51" s="1277"/>
      <c r="CM51" s="1277"/>
      <c r="CN51" s="1277">
        <v>65</v>
      </c>
      <c r="CO51" s="1277"/>
      <c r="CP51" s="1277"/>
      <c r="CQ51" s="1277"/>
      <c r="CR51" s="1277"/>
      <c r="CS51" s="1277"/>
      <c r="CT51" s="1277"/>
      <c r="CU51" s="1277"/>
      <c r="CV51" s="1277">
        <v>52.4</v>
      </c>
      <c r="CW51" s="1277"/>
      <c r="CX51" s="1277"/>
      <c r="CY51" s="1277"/>
      <c r="CZ51" s="1277"/>
      <c r="DA51" s="1277"/>
      <c r="DB51" s="1277"/>
      <c r="DC51" s="1277"/>
    </row>
    <row r="52" spans="1:109" x14ac:dyDescent="0.15">
      <c r="B52" s="1247"/>
      <c r="G52" s="1273"/>
      <c r="H52" s="1273"/>
      <c r="I52" s="1274"/>
      <c r="J52" s="1274"/>
      <c r="K52" s="1275"/>
      <c r="L52" s="1275"/>
      <c r="M52" s="1275"/>
      <c r="N52" s="1275"/>
      <c r="AM52" s="1265"/>
      <c r="AN52" s="1276"/>
      <c r="AO52" s="1276"/>
      <c r="AP52" s="1276"/>
      <c r="AQ52" s="1276"/>
      <c r="AR52" s="1276"/>
      <c r="AS52" s="1276"/>
      <c r="AT52" s="1276"/>
      <c r="AU52" s="1276"/>
      <c r="AV52" s="1276"/>
      <c r="AW52" s="1276"/>
      <c r="AX52" s="1276"/>
      <c r="AY52" s="1276"/>
      <c r="AZ52" s="1276"/>
      <c r="BA52" s="1276"/>
      <c r="BB52" s="1276"/>
      <c r="BC52" s="1276"/>
      <c r="BD52" s="1276"/>
      <c r="BE52" s="1276"/>
      <c r="BF52" s="1276"/>
      <c r="BG52" s="1276"/>
      <c r="BH52" s="1276"/>
      <c r="BI52" s="1276"/>
      <c r="BJ52" s="1276"/>
      <c r="BK52" s="1276"/>
      <c r="BL52" s="1276"/>
      <c r="BM52" s="1276"/>
      <c r="BN52" s="1276"/>
      <c r="BO52" s="1276"/>
      <c r="BP52" s="1277"/>
      <c r="BQ52" s="1277"/>
      <c r="BR52" s="1277"/>
      <c r="BS52" s="1277"/>
      <c r="BT52" s="1277"/>
      <c r="BU52" s="1277"/>
      <c r="BV52" s="1277"/>
      <c r="BW52" s="1277"/>
      <c r="BX52" s="1277"/>
      <c r="BY52" s="1277"/>
      <c r="BZ52" s="1277"/>
      <c r="CA52" s="1277"/>
      <c r="CB52" s="1277"/>
      <c r="CC52" s="1277"/>
      <c r="CD52" s="1277"/>
      <c r="CE52" s="1277"/>
      <c r="CF52" s="1277"/>
      <c r="CG52" s="1277"/>
      <c r="CH52" s="1277"/>
      <c r="CI52" s="1277"/>
      <c r="CJ52" s="1277"/>
      <c r="CK52" s="1277"/>
      <c r="CL52" s="1277"/>
      <c r="CM52" s="1277"/>
      <c r="CN52" s="1277"/>
      <c r="CO52" s="1277"/>
      <c r="CP52" s="1277"/>
      <c r="CQ52" s="1277"/>
      <c r="CR52" s="1277"/>
      <c r="CS52" s="1277"/>
      <c r="CT52" s="1277"/>
      <c r="CU52" s="1277"/>
      <c r="CV52" s="1277"/>
      <c r="CW52" s="1277"/>
      <c r="CX52" s="1277"/>
      <c r="CY52" s="1277"/>
      <c r="CZ52" s="1277"/>
      <c r="DA52" s="1277"/>
      <c r="DB52" s="1277"/>
      <c r="DC52" s="1277"/>
    </row>
    <row r="53" spans="1:109" x14ac:dyDescent="0.15">
      <c r="A53" s="1255"/>
      <c r="B53" s="1247"/>
      <c r="G53" s="1273"/>
      <c r="H53" s="1273"/>
      <c r="I53" s="1266"/>
      <c r="J53" s="1266"/>
      <c r="K53" s="1275"/>
      <c r="L53" s="1275"/>
      <c r="M53" s="1275"/>
      <c r="N53" s="1275"/>
      <c r="AM53" s="1265"/>
      <c r="AN53" s="1276"/>
      <c r="AO53" s="1276"/>
      <c r="AP53" s="1276"/>
      <c r="AQ53" s="1276"/>
      <c r="AR53" s="1276"/>
      <c r="AS53" s="1276"/>
      <c r="AT53" s="1276"/>
      <c r="AU53" s="1276"/>
      <c r="AV53" s="1276"/>
      <c r="AW53" s="1276"/>
      <c r="AX53" s="1276"/>
      <c r="AY53" s="1276"/>
      <c r="AZ53" s="1276"/>
      <c r="BA53" s="1276"/>
      <c r="BB53" s="1276" t="s">
        <v>608</v>
      </c>
      <c r="BC53" s="1276"/>
      <c r="BD53" s="1276"/>
      <c r="BE53" s="1276"/>
      <c r="BF53" s="1276"/>
      <c r="BG53" s="1276"/>
      <c r="BH53" s="1276"/>
      <c r="BI53" s="1276"/>
      <c r="BJ53" s="1276"/>
      <c r="BK53" s="1276"/>
      <c r="BL53" s="1276"/>
      <c r="BM53" s="1276"/>
      <c r="BN53" s="1276"/>
      <c r="BO53" s="1276"/>
      <c r="BP53" s="1277">
        <v>41.4</v>
      </c>
      <c r="BQ53" s="1277"/>
      <c r="BR53" s="1277"/>
      <c r="BS53" s="1277"/>
      <c r="BT53" s="1277"/>
      <c r="BU53" s="1277"/>
      <c r="BV53" s="1277"/>
      <c r="BW53" s="1277"/>
      <c r="BX53" s="1277">
        <v>41.6</v>
      </c>
      <c r="BY53" s="1277"/>
      <c r="BZ53" s="1277"/>
      <c r="CA53" s="1277"/>
      <c r="CB53" s="1277"/>
      <c r="CC53" s="1277"/>
      <c r="CD53" s="1277"/>
      <c r="CE53" s="1277"/>
      <c r="CF53" s="1277">
        <v>42.4</v>
      </c>
      <c r="CG53" s="1277"/>
      <c r="CH53" s="1277"/>
      <c r="CI53" s="1277"/>
      <c r="CJ53" s="1277"/>
      <c r="CK53" s="1277"/>
      <c r="CL53" s="1277"/>
      <c r="CM53" s="1277"/>
      <c r="CN53" s="1277">
        <v>42.8</v>
      </c>
      <c r="CO53" s="1277"/>
      <c r="CP53" s="1277"/>
      <c r="CQ53" s="1277"/>
      <c r="CR53" s="1277"/>
      <c r="CS53" s="1277"/>
      <c r="CT53" s="1277"/>
      <c r="CU53" s="1277"/>
      <c r="CV53" s="1277">
        <v>41.4</v>
      </c>
      <c r="CW53" s="1277"/>
      <c r="CX53" s="1277"/>
      <c r="CY53" s="1277"/>
      <c r="CZ53" s="1277"/>
      <c r="DA53" s="1277"/>
      <c r="DB53" s="1277"/>
      <c r="DC53" s="1277"/>
    </row>
    <row r="54" spans="1:109" x14ac:dyDescent="0.15">
      <c r="A54" s="1255"/>
      <c r="B54" s="1247"/>
      <c r="G54" s="1273"/>
      <c r="H54" s="1273"/>
      <c r="I54" s="1266"/>
      <c r="J54" s="1266"/>
      <c r="K54" s="1275"/>
      <c r="L54" s="1275"/>
      <c r="M54" s="1275"/>
      <c r="N54" s="1275"/>
      <c r="AM54" s="1265"/>
      <c r="AN54" s="1276"/>
      <c r="AO54" s="1276"/>
      <c r="AP54" s="1276"/>
      <c r="AQ54" s="1276"/>
      <c r="AR54" s="1276"/>
      <c r="AS54" s="1276"/>
      <c r="AT54" s="1276"/>
      <c r="AU54" s="1276"/>
      <c r="AV54" s="1276"/>
      <c r="AW54" s="1276"/>
      <c r="AX54" s="1276"/>
      <c r="AY54" s="1276"/>
      <c r="AZ54" s="1276"/>
      <c r="BA54" s="1276"/>
      <c r="BB54" s="1276"/>
      <c r="BC54" s="1276"/>
      <c r="BD54" s="1276"/>
      <c r="BE54" s="1276"/>
      <c r="BF54" s="1276"/>
      <c r="BG54" s="1276"/>
      <c r="BH54" s="1276"/>
      <c r="BI54" s="1276"/>
      <c r="BJ54" s="1276"/>
      <c r="BK54" s="1276"/>
      <c r="BL54" s="1276"/>
      <c r="BM54" s="1276"/>
      <c r="BN54" s="1276"/>
      <c r="BO54" s="1276"/>
      <c r="BP54" s="1277"/>
      <c r="BQ54" s="1277"/>
      <c r="BR54" s="1277"/>
      <c r="BS54" s="1277"/>
      <c r="BT54" s="1277"/>
      <c r="BU54" s="1277"/>
      <c r="BV54" s="1277"/>
      <c r="BW54" s="1277"/>
      <c r="BX54" s="1277"/>
      <c r="BY54" s="1277"/>
      <c r="BZ54" s="1277"/>
      <c r="CA54" s="1277"/>
      <c r="CB54" s="1277"/>
      <c r="CC54" s="1277"/>
      <c r="CD54" s="1277"/>
      <c r="CE54" s="1277"/>
      <c r="CF54" s="1277"/>
      <c r="CG54" s="1277"/>
      <c r="CH54" s="1277"/>
      <c r="CI54" s="1277"/>
      <c r="CJ54" s="1277"/>
      <c r="CK54" s="1277"/>
      <c r="CL54" s="1277"/>
      <c r="CM54" s="1277"/>
      <c r="CN54" s="1277"/>
      <c r="CO54" s="1277"/>
      <c r="CP54" s="1277"/>
      <c r="CQ54" s="1277"/>
      <c r="CR54" s="1277"/>
      <c r="CS54" s="1277"/>
      <c r="CT54" s="1277"/>
      <c r="CU54" s="1277"/>
      <c r="CV54" s="1277"/>
      <c r="CW54" s="1277"/>
      <c r="CX54" s="1277"/>
      <c r="CY54" s="1277"/>
      <c r="CZ54" s="1277"/>
      <c r="DA54" s="1277"/>
      <c r="DB54" s="1277"/>
      <c r="DC54" s="1277"/>
    </row>
    <row r="55" spans="1:109" x14ac:dyDescent="0.15">
      <c r="A55" s="1255"/>
      <c r="B55" s="1247"/>
      <c r="G55" s="1266"/>
      <c r="H55" s="1266"/>
      <c r="I55" s="1266"/>
      <c r="J55" s="1266"/>
      <c r="K55" s="1275"/>
      <c r="L55" s="1275"/>
      <c r="M55" s="1275"/>
      <c r="N55" s="1275"/>
      <c r="AN55" s="1272" t="s">
        <v>609</v>
      </c>
      <c r="AO55" s="1272"/>
      <c r="AP55" s="1272"/>
      <c r="AQ55" s="1272"/>
      <c r="AR55" s="1272"/>
      <c r="AS55" s="1272"/>
      <c r="AT55" s="1272"/>
      <c r="AU55" s="1272"/>
      <c r="AV55" s="1272"/>
      <c r="AW55" s="1272"/>
      <c r="AX55" s="1272"/>
      <c r="AY55" s="1272"/>
      <c r="AZ55" s="1272"/>
      <c r="BA55" s="1272"/>
      <c r="BB55" s="1276" t="s">
        <v>607</v>
      </c>
      <c r="BC55" s="1276"/>
      <c r="BD55" s="1276"/>
      <c r="BE55" s="1276"/>
      <c r="BF55" s="1276"/>
      <c r="BG55" s="1276"/>
      <c r="BH55" s="1276"/>
      <c r="BI55" s="1276"/>
      <c r="BJ55" s="1276"/>
      <c r="BK55" s="1276"/>
      <c r="BL55" s="1276"/>
      <c r="BM55" s="1276"/>
      <c r="BN55" s="1276"/>
      <c r="BO55" s="1276"/>
      <c r="BP55" s="1277">
        <v>37.6</v>
      </c>
      <c r="BQ55" s="1277"/>
      <c r="BR55" s="1277"/>
      <c r="BS55" s="1277"/>
      <c r="BT55" s="1277"/>
      <c r="BU55" s="1277"/>
      <c r="BV55" s="1277"/>
      <c r="BW55" s="1277"/>
      <c r="BX55" s="1277">
        <v>34</v>
      </c>
      <c r="BY55" s="1277"/>
      <c r="BZ55" s="1277"/>
      <c r="CA55" s="1277"/>
      <c r="CB55" s="1277"/>
      <c r="CC55" s="1277"/>
      <c r="CD55" s="1277"/>
      <c r="CE55" s="1277"/>
      <c r="CF55" s="1277">
        <v>33.9</v>
      </c>
      <c r="CG55" s="1277"/>
      <c r="CH55" s="1277"/>
      <c r="CI55" s="1277"/>
      <c r="CJ55" s="1277"/>
      <c r="CK55" s="1277"/>
      <c r="CL55" s="1277"/>
      <c r="CM55" s="1277"/>
      <c r="CN55" s="1277">
        <v>31.5</v>
      </c>
      <c r="CO55" s="1277"/>
      <c r="CP55" s="1277"/>
      <c r="CQ55" s="1277"/>
      <c r="CR55" s="1277"/>
      <c r="CS55" s="1277"/>
      <c r="CT55" s="1277"/>
      <c r="CU55" s="1277"/>
      <c r="CV55" s="1277">
        <v>23.4</v>
      </c>
      <c r="CW55" s="1277"/>
      <c r="CX55" s="1277"/>
      <c r="CY55" s="1277"/>
      <c r="CZ55" s="1277"/>
      <c r="DA55" s="1277"/>
      <c r="DB55" s="1277"/>
      <c r="DC55" s="1277"/>
    </row>
    <row r="56" spans="1:109" x14ac:dyDescent="0.15">
      <c r="A56" s="1255"/>
      <c r="B56" s="1247"/>
      <c r="G56" s="1266"/>
      <c r="H56" s="1266"/>
      <c r="I56" s="1266"/>
      <c r="J56" s="1266"/>
      <c r="K56" s="1275"/>
      <c r="L56" s="1275"/>
      <c r="M56" s="1275"/>
      <c r="N56" s="1275"/>
      <c r="AN56" s="1272"/>
      <c r="AO56" s="1272"/>
      <c r="AP56" s="1272"/>
      <c r="AQ56" s="1272"/>
      <c r="AR56" s="1272"/>
      <c r="AS56" s="1272"/>
      <c r="AT56" s="1272"/>
      <c r="AU56" s="1272"/>
      <c r="AV56" s="1272"/>
      <c r="AW56" s="1272"/>
      <c r="AX56" s="1272"/>
      <c r="AY56" s="1272"/>
      <c r="AZ56" s="1272"/>
      <c r="BA56" s="1272"/>
      <c r="BB56" s="1276"/>
      <c r="BC56" s="1276"/>
      <c r="BD56" s="1276"/>
      <c r="BE56" s="1276"/>
      <c r="BF56" s="1276"/>
      <c r="BG56" s="1276"/>
      <c r="BH56" s="1276"/>
      <c r="BI56" s="1276"/>
      <c r="BJ56" s="1276"/>
      <c r="BK56" s="1276"/>
      <c r="BL56" s="1276"/>
      <c r="BM56" s="1276"/>
      <c r="BN56" s="1276"/>
      <c r="BO56" s="1276"/>
      <c r="BP56" s="1277"/>
      <c r="BQ56" s="1277"/>
      <c r="BR56" s="1277"/>
      <c r="BS56" s="1277"/>
      <c r="BT56" s="1277"/>
      <c r="BU56" s="1277"/>
      <c r="BV56" s="1277"/>
      <c r="BW56" s="1277"/>
      <c r="BX56" s="1277"/>
      <c r="BY56" s="1277"/>
      <c r="BZ56" s="1277"/>
      <c r="CA56" s="1277"/>
      <c r="CB56" s="1277"/>
      <c r="CC56" s="1277"/>
      <c r="CD56" s="1277"/>
      <c r="CE56" s="1277"/>
      <c r="CF56" s="1277"/>
      <c r="CG56" s="1277"/>
      <c r="CH56" s="1277"/>
      <c r="CI56" s="1277"/>
      <c r="CJ56" s="1277"/>
      <c r="CK56" s="1277"/>
      <c r="CL56" s="1277"/>
      <c r="CM56" s="1277"/>
      <c r="CN56" s="1277"/>
      <c r="CO56" s="1277"/>
      <c r="CP56" s="1277"/>
      <c r="CQ56" s="1277"/>
      <c r="CR56" s="1277"/>
      <c r="CS56" s="1277"/>
      <c r="CT56" s="1277"/>
      <c r="CU56" s="1277"/>
      <c r="CV56" s="1277"/>
      <c r="CW56" s="1277"/>
      <c r="CX56" s="1277"/>
      <c r="CY56" s="1277"/>
      <c r="CZ56" s="1277"/>
      <c r="DA56" s="1277"/>
      <c r="DB56" s="1277"/>
      <c r="DC56" s="1277"/>
    </row>
    <row r="57" spans="1:109" s="1255" customFormat="1" x14ac:dyDescent="0.15">
      <c r="B57" s="1278"/>
      <c r="G57" s="1266"/>
      <c r="H57" s="1266"/>
      <c r="I57" s="1279"/>
      <c r="J57" s="1279"/>
      <c r="K57" s="1275"/>
      <c r="L57" s="1275"/>
      <c r="M57" s="1275"/>
      <c r="N57" s="1275"/>
      <c r="AM57" s="1241"/>
      <c r="AN57" s="1272"/>
      <c r="AO57" s="1272"/>
      <c r="AP57" s="1272"/>
      <c r="AQ57" s="1272"/>
      <c r="AR57" s="1272"/>
      <c r="AS57" s="1272"/>
      <c r="AT57" s="1272"/>
      <c r="AU57" s="1272"/>
      <c r="AV57" s="1272"/>
      <c r="AW57" s="1272"/>
      <c r="AX57" s="1272"/>
      <c r="AY57" s="1272"/>
      <c r="AZ57" s="1272"/>
      <c r="BA57" s="1272"/>
      <c r="BB57" s="1276" t="s">
        <v>608</v>
      </c>
      <c r="BC57" s="1276"/>
      <c r="BD57" s="1276"/>
      <c r="BE57" s="1276"/>
      <c r="BF57" s="1276"/>
      <c r="BG57" s="1276"/>
      <c r="BH57" s="1276"/>
      <c r="BI57" s="1276"/>
      <c r="BJ57" s="1276"/>
      <c r="BK57" s="1276"/>
      <c r="BL57" s="1276"/>
      <c r="BM57" s="1276"/>
      <c r="BN57" s="1276"/>
      <c r="BO57" s="1276"/>
      <c r="BP57" s="1277">
        <v>60</v>
      </c>
      <c r="BQ57" s="1277"/>
      <c r="BR57" s="1277"/>
      <c r="BS57" s="1277"/>
      <c r="BT57" s="1277"/>
      <c r="BU57" s="1277"/>
      <c r="BV57" s="1277"/>
      <c r="BW57" s="1277"/>
      <c r="BX57" s="1277">
        <v>61.1</v>
      </c>
      <c r="BY57" s="1277"/>
      <c r="BZ57" s="1277"/>
      <c r="CA57" s="1277"/>
      <c r="CB57" s="1277"/>
      <c r="CC57" s="1277"/>
      <c r="CD57" s="1277"/>
      <c r="CE57" s="1277"/>
      <c r="CF57" s="1277">
        <v>61.9</v>
      </c>
      <c r="CG57" s="1277"/>
      <c r="CH57" s="1277"/>
      <c r="CI57" s="1277"/>
      <c r="CJ57" s="1277"/>
      <c r="CK57" s="1277"/>
      <c r="CL57" s="1277"/>
      <c r="CM57" s="1277"/>
      <c r="CN57" s="1277">
        <v>62.7</v>
      </c>
      <c r="CO57" s="1277"/>
      <c r="CP57" s="1277"/>
      <c r="CQ57" s="1277"/>
      <c r="CR57" s="1277"/>
      <c r="CS57" s="1277"/>
      <c r="CT57" s="1277"/>
      <c r="CU57" s="1277"/>
      <c r="CV57" s="1277">
        <v>63.9</v>
      </c>
      <c r="CW57" s="1277"/>
      <c r="CX57" s="1277"/>
      <c r="CY57" s="1277"/>
      <c r="CZ57" s="1277"/>
      <c r="DA57" s="1277"/>
      <c r="DB57" s="1277"/>
      <c r="DC57" s="1277"/>
      <c r="DD57" s="1280"/>
      <c r="DE57" s="1278"/>
    </row>
    <row r="58" spans="1:109" s="1255" customFormat="1" x14ac:dyDescent="0.15">
      <c r="A58" s="1241"/>
      <c r="B58" s="1278"/>
      <c r="G58" s="1266"/>
      <c r="H58" s="1266"/>
      <c r="I58" s="1279"/>
      <c r="J58" s="1279"/>
      <c r="K58" s="1275"/>
      <c r="L58" s="1275"/>
      <c r="M58" s="1275"/>
      <c r="N58" s="1275"/>
      <c r="AM58" s="1241"/>
      <c r="AN58" s="1272"/>
      <c r="AO58" s="1272"/>
      <c r="AP58" s="1272"/>
      <c r="AQ58" s="1272"/>
      <c r="AR58" s="1272"/>
      <c r="AS58" s="1272"/>
      <c r="AT58" s="1272"/>
      <c r="AU58" s="1272"/>
      <c r="AV58" s="1272"/>
      <c r="AW58" s="1272"/>
      <c r="AX58" s="1272"/>
      <c r="AY58" s="1272"/>
      <c r="AZ58" s="1272"/>
      <c r="BA58" s="1272"/>
      <c r="BB58" s="1276"/>
      <c r="BC58" s="1276"/>
      <c r="BD58" s="1276"/>
      <c r="BE58" s="1276"/>
      <c r="BF58" s="1276"/>
      <c r="BG58" s="1276"/>
      <c r="BH58" s="1276"/>
      <c r="BI58" s="1276"/>
      <c r="BJ58" s="1276"/>
      <c r="BK58" s="1276"/>
      <c r="BL58" s="1276"/>
      <c r="BM58" s="1276"/>
      <c r="BN58" s="1276"/>
      <c r="BO58" s="1276"/>
      <c r="BP58" s="1277"/>
      <c r="BQ58" s="1277"/>
      <c r="BR58" s="1277"/>
      <c r="BS58" s="1277"/>
      <c r="BT58" s="1277"/>
      <c r="BU58" s="1277"/>
      <c r="BV58" s="1277"/>
      <c r="BW58" s="1277"/>
      <c r="BX58" s="1277"/>
      <c r="BY58" s="1277"/>
      <c r="BZ58" s="1277"/>
      <c r="CA58" s="1277"/>
      <c r="CB58" s="1277"/>
      <c r="CC58" s="1277"/>
      <c r="CD58" s="1277"/>
      <c r="CE58" s="1277"/>
      <c r="CF58" s="1277"/>
      <c r="CG58" s="1277"/>
      <c r="CH58" s="1277"/>
      <c r="CI58" s="1277"/>
      <c r="CJ58" s="1277"/>
      <c r="CK58" s="1277"/>
      <c r="CL58" s="1277"/>
      <c r="CM58" s="1277"/>
      <c r="CN58" s="1277"/>
      <c r="CO58" s="1277"/>
      <c r="CP58" s="1277"/>
      <c r="CQ58" s="1277"/>
      <c r="CR58" s="1277"/>
      <c r="CS58" s="1277"/>
      <c r="CT58" s="1277"/>
      <c r="CU58" s="1277"/>
      <c r="CV58" s="1277"/>
      <c r="CW58" s="1277"/>
      <c r="CX58" s="1277"/>
      <c r="CY58" s="1277"/>
      <c r="CZ58" s="1277"/>
      <c r="DA58" s="1277"/>
      <c r="DB58" s="1277"/>
      <c r="DC58" s="1277"/>
      <c r="DD58" s="1280"/>
      <c r="DE58" s="1278"/>
    </row>
    <row r="59" spans="1:109" s="1255" customFormat="1" x14ac:dyDescent="0.15">
      <c r="A59" s="1241"/>
      <c r="B59" s="1278"/>
      <c r="K59" s="1281"/>
      <c r="L59" s="1281"/>
      <c r="M59" s="1281"/>
      <c r="N59" s="1281"/>
      <c r="AQ59" s="1281"/>
      <c r="AR59" s="1281"/>
      <c r="AS59" s="1281"/>
      <c r="AT59" s="1281"/>
      <c r="BC59" s="1281"/>
      <c r="BD59" s="1281"/>
      <c r="BE59" s="1281"/>
      <c r="BF59" s="1281"/>
      <c r="BO59" s="1281"/>
      <c r="BP59" s="1281"/>
      <c r="BQ59" s="1281"/>
      <c r="BR59" s="1281"/>
      <c r="CA59" s="1281"/>
      <c r="CB59" s="1281"/>
      <c r="CC59" s="1281"/>
      <c r="CD59" s="1281"/>
      <c r="CM59" s="1281"/>
      <c r="CN59" s="1281"/>
      <c r="CO59" s="1281"/>
      <c r="CP59" s="1281"/>
      <c r="CY59" s="1281"/>
      <c r="CZ59" s="1281"/>
      <c r="DA59" s="1281"/>
      <c r="DB59" s="1281"/>
      <c r="DC59" s="1281"/>
      <c r="DD59" s="1280"/>
      <c r="DE59" s="1278"/>
    </row>
    <row r="60" spans="1:109" s="1255" customFormat="1" x14ac:dyDescent="0.15">
      <c r="A60" s="1241"/>
      <c r="B60" s="1278"/>
      <c r="K60" s="1281"/>
      <c r="L60" s="1281"/>
      <c r="M60" s="1281"/>
      <c r="N60" s="1281"/>
      <c r="AQ60" s="1281"/>
      <c r="AR60" s="1281"/>
      <c r="AS60" s="1281"/>
      <c r="AT60" s="1281"/>
      <c r="BC60" s="1281"/>
      <c r="BD60" s="1281"/>
      <c r="BE60" s="1281"/>
      <c r="BF60" s="1281"/>
      <c r="BO60" s="1281"/>
      <c r="BP60" s="1281"/>
      <c r="BQ60" s="1281"/>
      <c r="BR60" s="1281"/>
      <c r="CA60" s="1281"/>
      <c r="CB60" s="1281"/>
      <c r="CC60" s="1281"/>
      <c r="CD60" s="1281"/>
      <c r="CM60" s="1281"/>
      <c r="CN60" s="1281"/>
      <c r="CO60" s="1281"/>
      <c r="CP60" s="1281"/>
      <c r="CY60" s="1281"/>
      <c r="CZ60" s="1281"/>
      <c r="DA60" s="1281"/>
      <c r="DB60" s="1281"/>
      <c r="DC60" s="1281"/>
      <c r="DD60" s="1280"/>
      <c r="DE60" s="1278"/>
    </row>
    <row r="61" spans="1:109" s="1255" customFormat="1" x14ac:dyDescent="0.15">
      <c r="A61" s="1241"/>
      <c r="B61" s="1282"/>
      <c r="C61" s="1283"/>
      <c r="D61" s="1283"/>
      <c r="E61" s="1283"/>
      <c r="F61" s="1283"/>
      <c r="G61" s="1283"/>
      <c r="H61" s="1283"/>
      <c r="I61" s="1283"/>
      <c r="J61" s="1283"/>
      <c r="K61" s="1283"/>
      <c r="L61" s="1283"/>
      <c r="M61" s="1284"/>
      <c r="N61" s="1284"/>
      <c r="O61" s="1283"/>
      <c r="P61" s="1283"/>
      <c r="Q61" s="1283"/>
      <c r="R61" s="1283"/>
      <c r="S61" s="1283"/>
      <c r="T61" s="1283"/>
      <c r="U61" s="1283"/>
      <c r="V61" s="1283"/>
      <c r="W61" s="1283"/>
      <c r="X61" s="1283"/>
      <c r="Y61" s="1283"/>
      <c r="Z61" s="1283"/>
      <c r="AA61" s="1283"/>
      <c r="AB61" s="1283"/>
      <c r="AC61" s="1283"/>
      <c r="AD61" s="1283"/>
      <c r="AE61" s="1283"/>
      <c r="AF61" s="1283"/>
      <c r="AG61" s="1283"/>
      <c r="AH61" s="1283"/>
      <c r="AI61" s="1283"/>
      <c r="AJ61" s="1283"/>
      <c r="AK61" s="1283"/>
      <c r="AL61" s="1283"/>
      <c r="AM61" s="1283"/>
      <c r="AN61" s="1283"/>
      <c r="AO61" s="1283"/>
      <c r="AP61" s="1283"/>
      <c r="AQ61" s="1283"/>
      <c r="AR61" s="1283"/>
      <c r="AS61" s="1284"/>
      <c r="AT61" s="1284"/>
      <c r="AU61" s="1283"/>
      <c r="AV61" s="1283"/>
      <c r="AW61" s="1283"/>
      <c r="AX61" s="1283"/>
      <c r="AY61" s="1283"/>
      <c r="AZ61" s="1283"/>
      <c r="BA61" s="1283"/>
      <c r="BB61" s="1283"/>
      <c r="BC61" s="1283"/>
      <c r="BD61" s="1283"/>
      <c r="BE61" s="1284"/>
      <c r="BF61" s="1284"/>
      <c r="BG61" s="1283"/>
      <c r="BH61" s="1283"/>
      <c r="BI61" s="1283"/>
      <c r="BJ61" s="1283"/>
      <c r="BK61" s="1283"/>
      <c r="BL61" s="1283"/>
      <c r="BM61" s="1283"/>
      <c r="BN61" s="1283"/>
      <c r="BO61" s="1283"/>
      <c r="BP61" s="1283"/>
      <c r="BQ61" s="1284"/>
      <c r="BR61" s="1284"/>
      <c r="BS61" s="1283"/>
      <c r="BT61" s="1283"/>
      <c r="BU61" s="1283"/>
      <c r="BV61" s="1283"/>
      <c r="BW61" s="1283"/>
      <c r="BX61" s="1283"/>
      <c r="BY61" s="1283"/>
      <c r="BZ61" s="1283"/>
      <c r="CA61" s="1283"/>
      <c r="CB61" s="1283"/>
      <c r="CC61" s="1284"/>
      <c r="CD61" s="1284"/>
      <c r="CE61" s="1283"/>
      <c r="CF61" s="1283"/>
      <c r="CG61" s="1283"/>
      <c r="CH61" s="1283"/>
      <c r="CI61" s="1283"/>
      <c r="CJ61" s="1283"/>
      <c r="CK61" s="1283"/>
      <c r="CL61" s="1283"/>
      <c r="CM61" s="1283"/>
      <c r="CN61" s="1283"/>
      <c r="CO61" s="1284"/>
      <c r="CP61" s="1284"/>
      <c r="CQ61" s="1283"/>
      <c r="CR61" s="1283"/>
      <c r="CS61" s="1283"/>
      <c r="CT61" s="1283"/>
      <c r="CU61" s="1283"/>
      <c r="CV61" s="1283"/>
      <c r="CW61" s="1283"/>
      <c r="CX61" s="1283"/>
      <c r="CY61" s="1283"/>
      <c r="CZ61" s="1283"/>
      <c r="DA61" s="1284"/>
      <c r="DB61" s="1284"/>
      <c r="DC61" s="1284"/>
      <c r="DD61" s="1285"/>
      <c r="DE61" s="1278"/>
    </row>
    <row r="62" spans="1:109" x14ac:dyDescent="0.15">
      <c r="B62" s="1252"/>
      <c r="C62" s="1252"/>
      <c r="D62" s="1252"/>
      <c r="E62" s="1252"/>
      <c r="F62" s="1252"/>
      <c r="G62" s="1252"/>
      <c r="H62" s="1252"/>
      <c r="I62" s="1252"/>
      <c r="J62" s="1252"/>
      <c r="K62" s="1252"/>
      <c r="L62" s="1252"/>
      <c r="M62" s="1252"/>
      <c r="N62" s="1252"/>
      <c r="O62" s="1252"/>
      <c r="P62" s="1252"/>
      <c r="Q62" s="1252"/>
      <c r="R62" s="1252"/>
      <c r="S62" s="1252"/>
      <c r="T62" s="1252"/>
      <c r="U62" s="1252"/>
      <c r="V62" s="1252"/>
      <c r="W62" s="1252"/>
      <c r="X62" s="1252"/>
      <c r="Y62" s="1252"/>
      <c r="Z62" s="1252"/>
      <c r="AA62" s="1252"/>
      <c r="AB62" s="1252"/>
      <c r="AC62" s="1252"/>
      <c r="AD62" s="1252"/>
      <c r="AE62" s="1252"/>
      <c r="AF62" s="1252"/>
      <c r="AG62" s="1252"/>
      <c r="AH62" s="1252"/>
      <c r="AI62" s="1252"/>
      <c r="AJ62" s="1252"/>
      <c r="AK62" s="1252"/>
      <c r="AL62" s="1252"/>
      <c r="AM62" s="1252"/>
      <c r="AN62" s="1252"/>
      <c r="AO62" s="1252"/>
      <c r="AP62" s="1252"/>
      <c r="AQ62" s="1252"/>
      <c r="AR62" s="1252"/>
      <c r="AS62" s="1252"/>
      <c r="AT62" s="1252"/>
      <c r="AU62" s="1252"/>
      <c r="AV62" s="1252"/>
      <c r="AW62" s="1252"/>
      <c r="AX62" s="1252"/>
      <c r="AY62" s="1252"/>
      <c r="AZ62" s="1252"/>
      <c r="BA62" s="1252"/>
      <c r="BB62" s="1252"/>
      <c r="BC62" s="1252"/>
      <c r="BD62" s="1252"/>
      <c r="BE62" s="1252"/>
      <c r="BF62" s="1252"/>
      <c r="BG62" s="1252"/>
      <c r="BH62" s="1252"/>
      <c r="BI62" s="1252"/>
      <c r="BJ62" s="1252"/>
      <c r="BK62" s="1252"/>
      <c r="BL62" s="1252"/>
      <c r="BM62" s="1252"/>
      <c r="BN62" s="1252"/>
      <c r="BO62" s="1252"/>
      <c r="BP62" s="1252"/>
      <c r="BQ62" s="1252"/>
      <c r="BR62" s="1252"/>
      <c r="BS62" s="1252"/>
      <c r="BT62" s="1252"/>
      <c r="BU62" s="1252"/>
      <c r="BV62" s="1252"/>
      <c r="BW62" s="1252"/>
      <c r="BX62" s="1252"/>
      <c r="BY62" s="1252"/>
      <c r="BZ62" s="1252"/>
      <c r="CA62" s="1252"/>
      <c r="CB62" s="1252"/>
      <c r="CC62" s="1252"/>
      <c r="CD62" s="1252"/>
      <c r="CE62" s="1252"/>
      <c r="CF62" s="1252"/>
      <c r="CG62" s="1252"/>
      <c r="CH62" s="1252"/>
      <c r="CI62" s="1252"/>
      <c r="CJ62" s="1252"/>
      <c r="CK62" s="1252"/>
      <c r="CL62" s="1252"/>
      <c r="CM62" s="1252"/>
      <c r="CN62" s="1252"/>
      <c r="CO62" s="1252"/>
      <c r="CP62" s="1252"/>
      <c r="CQ62" s="1252"/>
      <c r="CR62" s="1252"/>
      <c r="CS62" s="1252"/>
      <c r="CT62" s="1252"/>
      <c r="CU62" s="1252"/>
      <c r="CV62" s="1252"/>
      <c r="CW62" s="1252"/>
      <c r="CX62" s="1252"/>
      <c r="CY62" s="1252"/>
      <c r="CZ62" s="1252"/>
      <c r="DA62" s="1252"/>
      <c r="DB62" s="1252"/>
      <c r="DC62" s="1252"/>
      <c r="DD62" s="1252"/>
      <c r="DE62" s="1241"/>
    </row>
    <row r="63" spans="1:109" ht="17.25" x14ac:dyDescent="0.15">
      <c r="B63" s="1286" t="s">
        <v>610</v>
      </c>
    </row>
    <row r="64" spans="1:109" x14ac:dyDescent="0.15">
      <c r="B64" s="1247"/>
      <c r="G64" s="1254"/>
      <c r="I64" s="1287"/>
      <c r="J64" s="1287"/>
      <c r="K64" s="1287"/>
      <c r="L64" s="1287"/>
      <c r="M64" s="1287"/>
      <c r="N64" s="1288"/>
      <c r="AM64" s="1254"/>
      <c r="AN64" s="1254" t="s">
        <v>603</v>
      </c>
      <c r="AP64" s="1255"/>
      <c r="AQ64" s="1255"/>
      <c r="AR64" s="1255"/>
      <c r="AY64" s="1254"/>
      <c r="BA64" s="1255"/>
      <c r="BB64" s="1255"/>
      <c r="BC64" s="1255"/>
      <c r="BK64" s="1254"/>
      <c r="BM64" s="1255"/>
      <c r="BN64" s="1255"/>
      <c r="BO64" s="1255"/>
      <c r="BW64" s="1254"/>
      <c r="BY64" s="1255"/>
      <c r="BZ64" s="1255"/>
      <c r="CA64" s="1255"/>
      <c r="CI64" s="1254"/>
      <c r="CK64" s="1255"/>
      <c r="CL64" s="1255"/>
      <c r="CM64" s="1255"/>
      <c r="CU64" s="1254"/>
      <c r="CW64" s="1255"/>
      <c r="CX64" s="1255"/>
      <c r="CY64" s="1255"/>
    </row>
    <row r="65" spans="2:107" x14ac:dyDescent="0.15">
      <c r="B65" s="1247"/>
      <c r="AN65" s="1256" t="s">
        <v>611</v>
      </c>
      <c r="AO65" s="1257"/>
      <c r="AP65" s="1257"/>
      <c r="AQ65" s="1257"/>
      <c r="AR65" s="1257"/>
      <c r="AS65" s="1257"/>
      <c r="AT65" s="1257"/>
      <c r="AU65" s="1257"/>
      <c r="AV65" s="1257"/>
      <c r="AW65" s="1257"/>
      <c r="AX65" s="1257"/>
      <c r="AY65" s="1257"/>
      <c r="AZ65" s="1257"/>
      <c r="BA65" s="1257"/>
      <c r="BB65" s="1257"/>
      <c r="BC65" s="1257"/>
      <c r="BD65" s="1257"/>
      <c r="BE65" s="1257"/>
      <c r="BF65" s="1257"/>
      <c r="BG65" s="1257"/>
      <c r="BH65" s="1257"/>
      <c r="BI65" s="1257"/>
      <c r="BJ65" s="1257"/>
      <c r="BK65" s="1257"/>
      <c r="BL65" s="1257"/>
      <c r="BM65" s="1257"/>
      <c r="BN65" s="1257"/>
      <c r="BO65" s="1257"/>
      <c r="BP65" s="1257"/>
      <c r="BQ65" s="1257"/>
      <c r="BR65" s="1257"/>
      <c r="BS65" s="1257"/>
      <c r="BT65" s="1257"/>
      <c r="BU65" s="1257"/>
      <c r="BV65" s="1257"/>
      <c r="BW65" s="1257"/>
      <c r="BX65" s="1257"/>
      <c r="BY65" s="1257"/>
      <c r="BZ65" s="1257"/>
      <c r="CA65" s="1257"/>
      <c r="CB65" s="1257"/>
      <c r="CC65" s="1257"/>
      <c r="CD65" s="1257"/>
      <c r="CE65" s="1257"/>
      <c r="CF65" s="1257"/>
      <c r="CG65" s="1257"/>
      <c r="CH65" s="1257"/>
      <c r="CI65" s="1257"/>
      <c r="CJ65" s="1257"/>
      <c r="CK65" s="1257"/>
      <c r="CL65" s="1257"/>
      <c r="CM65" s="1257"/>
      <c r="CN65" s="1257"/>
      <c r="CO65" s="1257"/>
      <c r="CP65" s="1257"/>
      <c r="CQ65" s="1257"/>
      <c r="CR65" s="1257"/>
      <c r="CS65" s="1257"/>
      <c r="CT65" s="1257"/>
      <c r="CU65" s="1257"/>
      <c r="CV65" s="1257"/>
      <c r="CW65" s="1257"/>
      <c r="CX65" s="1257"/>
      <c r="CY65" s="1257"/>
      <c r="CZ65" s="1257"/>
      <c r="DA65" s="1257"/>
      <c r="DB65" s="1257"/>
      <c r="DC65" s="1258"/>
    </row>
    <row r="66" spans="2:107" x14ac:dyDescent="0.15">
      <c r="B66" s="1247"/>
      <c r="AN66" s="1259"/>
      <c r="AO66" s="1260"/>
      <c r="AP66" s="1260"/>
      <c r="AQ66" s="1260"/>
      <c r="AR66" s="1260"/>
      <c r="AS66" s="1260"/>
      <c r="AT66" s="1260"/>
      <c r="AU66" s="1260"/>
      <c r="AV66" s="1260"/>
      <c r="AW66" s="1260"/>
      <c r="AX66" s="1260"/>
      <c r="AY66" s="1260"/>
      <c r="AZ66" s="1260"/>
      <c r="BA66" s="1260"/>
      <c r="BB66" s="1260"/>
      <c r="BC66" s="1260"/>
      <c r="BD66" s="1260"/>
      <c r="BE66" s="1260"/>
      <c r="BF66" s="1260"/>
      <c r="BG66" s="1260"/>
      <c r="BH66" s="1260"/>
      <c r="BI66" s="1260"/>
      <c r="BJ66" s="1260"/>
      <c r="BK66" s="1260"/>
      <c r="BL66" s="1260"/>
      <c r="BM66" s="1260"/>
      <c r="BN66" s="1260"/>
      <c r="BO66" s="1260"/>
      <c r="BP66" s="1260"/>
      <c r="BQ66" s="1260"/>
      <c r="BR66" s="1260"/>
      <c r="BS66" s="1260"/>
      <c r="BT66" s="1260"/>
      <c r="BU66" s="1260"/>
      <c r="BV66" s="1260"/>
      <c r="BW66" s="1260"/>
      <c r="BX66" s="1260"/>
      <c r="BY66" s="1260"/>
      <c r="BZ66" s="1260"/>
      <c r="CA66" s="1260"/>
      <c r="CB66" s="1260"/>
      <c r="CC66" s="1260"/>
      <c r="CD66" s="1260"/>
      <c r="CE66" s="1260"/>
      <c r="CF66" s="1260"/>
      <c r="CG66" s="1260"/>
      <c r="CH66" s="1260"/>
      <c r="CI66" s="1260"/>
      <c r="CJ66" s="1260"/>
      <c r="CK66" s="1260"/>
      <c r="CL66" s="1260"/>
      <c r="CM66" s="1260"/>
      <c r="CN66" s="1260"/>
      <c r="CO66" s="1260"/>
      <c r="CP66" s="1260"/>
      <c r="CQ66" s="1260"/>
      <c r="CR66" s="1260"/>
      <c r="CS66" s="1260"/>
      <c r="CT66" s="1260"/>
      <c r="CU66" s="1260"/>
      <c r="CV66" s="1260"/>
      <c r="CW66" s="1260"/>
      <c r="CX66" s="1260"/>
      <c r="CY66" s="1260"/>
      <c r="CZ66" s="1260"/>
      <c r="DA66" s="1260"/>
      <c r="DB66" s="1260"/>
      <c r="DC66" s="1261"/>
    </row>
    <row r="67" spans="2:107" x14ac:dyDescent="0.15">
      <c r="B67" s="1247"/>
      <c r="AN67" s="1259"/>
      <c r="AO67" s="1260"/>
      <c r="AP67" s="1260"/>
      <c r="AQ67" s="1260"/>
      <c r="AR67" s="1260"/>
      <c r="AS67" s="1260"/>
      <c r="AT67" s="1260"/>
      <c r="AU67" s="1260"/>
      <c r="AV67" s="1260"/>
      <c r="AW67" s="1260"/>
      <c r="AX67" s="1260"/>
      <c r="AY67" s="1260"/>
      <c r="AZ67" s="1260"/>
      <c r="BA67" s="1260"/>
      <c r="BB67" s="1260"/>
      <c r="BC67" s="1260"/>
      <c r="BD67" s="1260"/>
      <c r="BE67" s="1260"/>
      <c r="BF67" s="1260"/>
      <c r="BG67" s="1260"/>
      <c r="BH67" s="1260"/>
      <c r="BI67" s="1260"/>
      <c r="BJ67" s="1260"/>
      <c r="BK67" s="1260"/>
      <c r="BL67" s="1260"/>
      <c r="BM67" s="1260"/>
      <c r="BN67" s="1260"/>
      <c r="BO67" s="1260"/>
      <c r="BP67" s="1260"/>
      <c r="BQ67" s="1260"/>
      <c r="BR67" s="1260"/>
      <c r="BS67" s="1260"/>
      <c r="BT67" s="1260"/>
      <c r="BU67" s="1260"/>
      <c r="BV67" s="1260"/>
      <c r="BW67" s="1260"/>
      <c r="BX67" s="1260"/>
      <c r="BY67" s="1260"/>
      <c r="BZ67" s="1260"/>
      <c r="CA67" s="1260"/>
      <c r="CB67" s="1260"/>
      <c r="CC67" s="1260"/>
      <c r="CD67" s="1260"/>
      <c r="CE67" s="1260"/>
      <c r="CF67" s="1260"/>
      <c r="CG67" s="1260"/>
      <c r="CH67" s="1260"/>
      <c r="CI67" s="1260"/>
      <c r="CJ67" s="1260"/>
      <c r="CK67" s="1260"/>
      <c r="CL67" s="1260"/>
      <c r="CM67" s="1260"/>
      <c r="CN67" s="1260"/>
      <c r="CO67" s="1260"/>
      <c r="CP67" s="1260"/>
      <c r="CQ67" s="1260"/>
      <c r="CR67" s="1260"/>
      <c r="CS67" s="1260"/>
      <c r="CT67" s="1260"/>
      <c r="CU67" s="1260"/>
      <c r="CV67" s="1260"/>
      <c r="CW67" s="1260"/>
      <c r="CX67" s="1260"/>
      <c r="CY67" s="1260"/>
      <c r="CZ67" s="1260"/>
      <c r="DA67" s="1260"/>
      <c r="DB67" s="1260"/>
      <c r="DC67" s="1261"/>
    </row>
    <row r="68" spans="2:107" x14ac:dyDescent="0.15">
      <c r="B68" s="1247"/>
      <c r="AN68" s="1259"/>
      <c r="AO68" s="1260"/>
      <c r="AP68" s="1260"/>
      <c r="AQ68" s="1260"/>
      <c r="AR68" s="1260"/>
      <c r="AS68" s="1260"/>
      <c r="AT68" s="1260"/>
      <c r="AU68" s="1260"/>
      <c r="AV68" s="1260"/>
      <c r="AW68" s="1260"/>
      <c r="AX68" s="1260"/>
      <c r="AY68" s="1260"/>
      <c r="AZ68" s="1260"/>
      <c r="BA68" s="1260"/>
      <c r="BB68" s="1260"/>
      <c r="BC68" s="1260"/>
      <c r="BD68" s="1260"/>
      <c r="BE68" s="1260"/>
      <c r="BF68" s="1260"/>
      <c r="BG68" s="1260"/>
      <c r="BH68" s="1260"/>
      <c r="BI68" s="1260"/>
      <c r="BJ68" s="1260"/>
      <c r="BK68" s="1260"/>
      <c r="BL68" s="1260"/>
      <c r="BM68" s="1260"/>
      <c r="BN68" s="1260"/>
      <c r="BO68" s="1260"/>
      <c r="BP68" s="1260"/>
      <c r="BQ68" s="1260"/>
      <c r="BR68" s="1260"/>
      <c r="BS68" s="1260"/>
      <c r="BT68" s="1260"/>
      <c r="BU68" s="1260"/>
      <c r="BV68" s="1260"/>
      <c r="BW68" s="1260"/>
      <c r="BX68" s="1260"/>
      <c r="BY68" s="1260"/>
      <c r="BZ68" s="1260"/>
      <c r="CA68" s="1260"/>
      <c r="CB68" s="1260"/>
      <c r="CC68" s="1260"/>
      <c r="CD68" s="1260"/>
      <c r="CE68" s="1260"/>
      <c r="CF68" s="1260"/>
      <c r="CG68" s="1260"/>
      <c r="CH68" s="1260"/>
      <c r="CI68" s="1260"/>
      <c r="CJ68" s="1260"/>
      <c r="CK68" s="1260"/>
      <c r="CL68" s="1260"/>
      <c r="CM68" s="1260"/>
      <c r="CN68" s="1260"/>
      <c r="CO68" s="1260"/>
      <c r="CP68" s="1260"/>
      <c r="CQ68" s="1260"/>
      <c r="CR68" s="1260"/>
      <c r="CS68" s="1260"/>
      <c r="CT68" s="1260"/>
      <c r="CU68" s="1260"/>
      <c r="CV68" s="1260"/>
      <c r="CW68" s="1260"/>
      <c r="CX68" s="1260"/>
      <c r="CY68" s="1260"/>
      <c r="CZ68" s="1260"/>
      <c r="DA68" s="1260"/>
      <c r="DB68" s="1260"/>
      <c r="DC68" s="1261"/>
    </row>
    <row r="69" spans="2:107" x14ac:dyDescent="0.15">
      <c r="B69" s="1247"/>
      <c r="AN69" s="1262"/>
      <c r="AO69" s="1263"/>
      <c r="AP69" s="1263"/>
      <c r="AQ69" s="1263"/>
      <c r="AR69" s="1263"/>
      <c r="AS69" s="1263"/>
      <c r="AT69" s="1263"/>
      <c r="AU69" s="1263"/>
      <c r="AV69" s="1263"/>
      <c r="AW69" s="1263"/>
      <c r="AX69" s="1263"/>
      <c r="AY69" s="1263"/>
      <c r="AZ69" s="1263"/>
      <c r="BA69" s="1263"/>
      <c r="BB69" s="1263"/>
      <c r="BC69" s="1263"/>
      <c r="BD69" s="1263"/>
      <c r="BE69" s="1263"/>
      <c r="BF69" s="1263"/>
      <c r="BG69" s="1263"/>
      <c r="BH69" s="1263"/>
      <c r="BI69" s="1263"/>
      <c r="BJ69" s="1263"/>
      <c r="BK69" s="1263"/>
      <c r="BL69" s="1263"/>
      <c r="BM69" s="1263"/>
      <c r="BN69" s="1263"/>
      <c r="BO69" s="1263"/>
      <c r="BP69" s="1263"/>
      <c r="BQ69" s="1263"/>
      <c r="BR69" s="1263"/>
      <c r="BS69" s="1263"/>
      <c r="BT69" s="1263"/>
      <c r="BU69" s="1263"/>
      <c r="BV69" s="1263"/>
      <c r="BW69" s="1263"/>
      <c r="BX69" s="1263"/>
      <c r="BY69" s="1263"/>
      <c r="BZ69" s="1263"/>
      <c r="CA69" s="1263"/>
      <c r="CB69" s="1263"/>
      <c r="CC69" s="1263"/>
      <c r="CD69" s="1263"/>
      <c r="CE69" s="1263"/>
      <c r="CF69" s="1263"/>
      <c r="CG69" s="1263"/>
      <c r="CH69" s="1263"/>
      <c r="CI69" s="1263"/>
      <c r="CJ69" s="1263"/>
      <c r="CK69" s="1263"/>
      <c r="CL69" s="1263"/>
      <c r="CM69" s="1263"/>
      <c r="CN69" s="1263"/>
      <c r="CO69" s="1263"/>
      <c r="CP69" s="1263"/>
      <c r="CQ69" s="1263"/>
      <c r="CR69" s="1263"/>
      <c r="CS69" s="1263"/>
      <c r="CT69" s="1263"/>
      <c r="CU69" s="1263"/>
      <c r="CV69" s="1263"/>
      <c r="CW69" s="1263"/>
      <c r="CX69" s="1263"/>
      <c r="CY69" s="1263"/>
      <c r="CZ69" s="1263"/>
      <c r="DA69" s="1263"/>
      <c r="DB69" s="1263"/>
      <c r="DC69" s="1264"/>
    </row>
    <row r="70" spans="2:107" x14ac:dyDescent="0.15">
      <c r="B70" s="1247"/>
      <c r="H70" s="1289"/>
      <c r="I70" s="1289"/>
      <c r="J70" s="1290"/>
      <c r="K70" s="1290"/>
      <c r="L70" s="1291"/>
      <c r="M70" s="1290"/>
      <c r="N70" s="1291"/>
      <c r="AN70" s="1265"/>
      <c r="AO70" s="1265"/>
      <c r="AP70" s="1265"/>
      <c r="AZ70" s="1265"/>
      <c r="BA70" s="1265"/>
      <c r="BB70" s="1265"/>
      <c r="BL70" s="1265"/>
      <c r="BM70" s="1265"/>
      <c r="BN70" s="1265"/>
      <c r="BX70" s="1265"/>
      <c r="BY70" s="1265"/>
      <c r="BZ70" s="1265"/>
      <c r="CJ70" s="1265"/>
      <c r="CK70" s="1265"/>
      <c r="CL70" s="1265"/>
      <c r="CV70" s="1265"/>
      <c r="CW70" s="1265"/>
      <c r="CX70" s="1265"/>
    </row>
    <row r="71" spans="2:107" x14ac:dyDescent="0.15">
      <c r="B71" s="1247"/>
      <c r="G71" s="1292"/>
      <c r="I71" s="1293"/>
      <c r="J71" s="1290"/>
      <c r="K71" s="1290"/>
      <c r="L71" s="1291"/>
      <c r="M71" s="1290"/>
      <c r="N71" s="1291"/>
      <c r="AM71" s="1292"/>
      <c r="AN71" s="1241" t="s">
        <v>605</v>
      </c>
    </row>
    <row r="72" spans="2:107" x14ac:dyDescent="0.15">
      <c r="B72" s="1247"/>
      <c r="G72" s="1266"/>
      <c r="H72" s="1266"/>
      <c r="I72" s="1266"/>
      <c r="J72" s="1266"/>
      <c r="K72" s="1267"/>
      <c r="L72" s="1267"/>
      <c r="M72" s="1268"/>
      <c r="N72" s="1268"/>
      <c r="AN72" s="1269"/>
      <c r="AO72" s="1270"/>
      <c r="AP72" s="1270"/>
      <c r="AQ72" s="1270"/>
      <c r="AR72" s="1270"/>
      <c r="AS72" s="1270"/>
      <c r="AT72" s="1270"/>
      <c r="AU72" s="1270"/>
      <c r="AV72" s="1270"/>
      <c r="AW72" s="1270"/>
      <c r="AX72" s="1270"/>
      <c r="AY72" s="1270"/>
      <c r="AZ72" s="1270"/>
      <c r="BA72" s="1270"/>
      <c r="BB72" s="1270"/>
      <c r="BC72" s="1270"/>
      <c r="BD72" s="1270"/>
      <c r="BE72" s="1270"/>
      <c r="BF72" s="1270"/>
      <c r="BG72" s="1270"/>
      <c r="BH72" s="1270"/>
      <c r="BI72" s="1270"/>
      <c r="BJ72" s="1270"/>
      <c r="BK72" s="1270"/>
      <c r="BL72" s="1270"/>
      <c r="BM72" s="1270"/>
      <c r="BN72" s="1270"/>
      <c r="BO72" s="1271"/>
      <c r="BP72" s="1272" t="s">
        <v>564</v>
      </c>
      <c r="BQ72" s="1272"/>
      <c r="BR72" s="1272"/>
      <c r="BS72" s="1272"/>
      <c r="BT72" s="1272"/>
      <c r="BU72" s="1272"/>
      <c r="BV72" s="1272"/>
      <c r="BW72" s="1272"/>
      <c r="BX72" s="1272" t="s">
        <v>565</v>
      </c>
      <c r="BY72" s="1272"/>
      <c r="BZ72" s="1272"/>
      <c r="CA72" s="1272"/>
      <c r="CB72" s="1272"/>
      <c r="CC72" s="1272"/>
      <c r="CD72" s="1272"/>
      <c r="CE72" s="1272"/>
      <c r="CF72" s="1272" t="s">
        <v>566</v>
      </c>
      <c r="CG72" s="1272"/>
      <c r="CH72" s="1272"/>
      <c r="CI72" s="1272"/>
      <c r="CJ72" s="1272"/>
      <c r="CK72" s="1272"/>
      <c r="CL72" s="1272"/>
      <c r="CM72" s="1272"/>
      <c r="CN72" s="1272" t="s">
        <v>567</v>
      </c>
      <c r="CO72" s="1272"/>
      <c r="CP72" s="1272"/>
      <c r="CQ72" s="1272"/>
      <c r="CR72" s="1272"/>
      <c r="CS72" s="1272"/>
      <c r="CT72" s="1272"/>
      <c r="CU72" s="1272"/>
      <c r="CV72" s="1272" t="s">
        <v>568</v>
      </c>
      <c r="CW72" s="1272"/>
      <c r="CX72" s="1272"/>
      <c r="CY72" s="1272"/>
      <c r="CZ72" s="1272"/>
      <c r="DA72" s="1272"/>
      <c r="DB72" s="1272"/>
      <c r="DC72" s="1272"/>
    </row>
    <row r="73" spans="2:107" x14ac:dyDescent="0.15">
      <c r="B73" s="1247"/>
      <c r="G73" s="1273"/>
      <c r="H73" s="1273"/>
      <c r="I73" s="1273"/>
      <c r="J73" s="1273"/>
      <c r="K73" s="1294"/>
      <c r="L73" s="1294"/>
      <c r="M73" s="1294"/>
      <c r="N73" s="1294"/>
      <c r="AM73" s="1265"/>
      <c r="AN73" s="1276" t="s">
        <v>606</v>
      </c>
      <c r="AO73" s="1276"/>
      <c r="AP73" s="1276"/>
      <c r="AQ73" s="1276"/>
      <c r="AR73" s="1276"/>
      <c r="AS73" s="1276"/>
      <c r="AT73" s="1276"/>
      <c r="AU73" s="1276"/>
      <c r="AV73" s="1276"/>
      <c r="AW73" s="1276"/>
      <c r="AX73" s="1276"/>
      <c r="AY73" s="1276"/>
      <c r="AZ73" s="1276"/>
      <c r="BA73" s="1276"/>
      <c r="BB73" s="1276" t="s">
        <v>607</v>
      </c>
      <c r="BC73" s="1276"/>
      <c r="BD73" s="1276"/>
      <c r="BE73" s="1276"/>
      <c r="BF73" s="1276"/>
      <c r="BG73" s="1276"/>
      <c r="BH73" s="1276"/>
      <c r="BI73" s="1276"/>
      <c r="BJ73" s="1276"/>
      <c r="BK73" s="1276"/>
      <c r="BL73" s="1276"/>
      <c r="BM73" s="1276"/>
      <c r="BN73" s="1276"/>
      <c r="BO73" s="1276"/>
      <c r="BP73" s="1277">
        <v>77.5</v>
      </c>
      <c r="BQ73" s="1277"/>
      <c r="BR73" s="1277"/>
      <c r="BS73" s="1277"/>
      <c r="BT73" s="1277"/>
      <c r="BU73" s="1277"/>
      <c r="BV73" s="1277"/>
      <c r="BW73" s="1277"/>
      <c r="BX73" s="1277">
        <v>74.2</v>
      </c>
      <c r="BY73" s="1277"/>
      <c r="BZ73" s="1277"/>
      <c r="CA73" s="1277"/>
      <c r="CB73" s="1277"/>
      <c r="CC73" s="1277"/>
      <c r="CD73" s="1277"/>
      <c r="CE73" s="1277"/>
      <c r="CF73" s="1277">
        <v>64.900000000000006</v>
      </c>
      <c r="CG73" s="1277"/>
      <c r="CH73" s="1277"/>
      <c r="CI73" s="1277"/>
      <c r="CJ73" s="1277"/>
      <c r="CK73" s="1277"/>
      <c r="CL73" s="1277"/>
      <c r="CM73" s="1277"/>
      <c r="CN73" s="1277">
        <v>65</v>
      </c>
      <c r="CO73" s="1277"/>
      <c r="CP73" s="1277"/>
      <c r="CQ73" s="1277"/>
      <c r="CR73" s="1277"/>
      <c r="CS73" s="1277"/>
      <c r="CT73" s="1277"/>
      <c r="CU73" s="1277"/>
      <c r="CV73" s="1277">
        <v>52.4</v>
      </c>
      <c r="CW73" s="1277"/>
      <c r="CX73" s="1277"/>
      <c r="CY73" s="1277"/>
      <c r="CZ73" s="1277"/>
      <c r="DA73" s="1277"/>
      <c r="DB73" s="1277"/>
      <c r="DC73" s="1277"/>
    </row>
    <row r="74" spans="2:107" x14ac:dyDescent="0.15">
      <c r="B74" s="1247"/>
      <c r="G74" s="1273"/>
      <c r="H74" s="1273"/>
      <c r="I74" s="1273"/>
      <c r="J74" s="1273"/>
      <c r="K74" s="1294"/>
      <c r="L74" s="1294"/>
      <c r="M74" s="1294"/>
      <c r="N74" s="1294"/>
      <c r="AM74" s="1265"/>
      <c r="AN74" s="1276"/>
      <c r="AO74" s="1276"/>
      <c r="AP74" s="1276"/>
      <c r="AQ74" s="1276"/>
      <c r="AR74" s="1276"/>
      <c r="AS74" s="1276"/>
      <c r="AT74" s="1276"/>
      <c r="AU74" s="1276"/>
      <c r="AV74" s="1276"/>
      <c r="AW74" s="1276"/>
      <c r="AX74" s="1276"/>
      <c r="AY74" s="1276"/>
      <c r="AZ74" s="1276"/>
      <c r="BA74" s="1276"/>
      <c r="BB74" s="1276"/>
      <c r="BC74" s="1276"/>
      <c r="BD74" s="1276"/>
      <c r="BE74" s="1276"/>
      <c r="BF74" s="1276"/>
      <c r="BG74" s="1276"/>
      <c r="BH74" s="1276"/>
      <c r="BI74" s="1276"/>
      <c r="BJ74" s="1276"/>
      <c r="BK74" s="1276"/>
      <c r="BL74" s="1276"/>
      <c r="BM74" s="1276"/>
      <c r="BN74" s="1276"/>
      <c r="BO74" s="1276"/>
      <c r="BP74" s="1277"/>
      <c r="BQ74" s="1277"/>
      <c r="BR74" s="1277"/>
      <c r="BS74" s="1277"/>
      <c r="BT74" s="1277"/>
      <c r="BU74" s="1277"/>
      <c r="BV74" s="1277"/>
      <c r="BW74" s="1277"/>
      <c r="BX74" s="1277"/>
      <c r="BY74" s="1277"/>
      <c r="BZ74" s="1277"/>
      <c r="CA74" s="1277"/>
      <c r="CB74" s="1277"/>
      <c r="CC74" s="1277"/>
      <c r="CD74" s="1277"/>
      <c r="CE74" s="1277"/>
      <c r="CF74" s="1277"/>
      <c r="CG74" s="1277"/>
      <c r="CH74" s="1277"/>
      <c r="CI74" s="1277"/>
      <c r="CJ74" s="1277"/>
      <c r="CK74" s="1277"/>
      <c r="CL74" s="1277"/>
      <c r="CM74" s="1277"/>
      <c r="CN74" s="1277"/>
      <c r="CO74" s="1277"/>
      <c r="CP74" s="1277"/>
      <c r="CQ74" s="1277"/>
      <c r="CR74" s="1277"/>
      <c r="CS74" s="1277"/>
      <c r="CT74" s="1277"/>
      <c r="CU74" s="1277"/>
      <c r="CV74" s="1277"/>
      <c r="CW74" s="1277"/>
      <c r="CX74" s="1277"/>
      <c r="CY74" s="1277"/>
      <c r="CZ74" s="1277"/>
      <c r="DA74" s="1277"/>
      <c r="DB74" s="1277"/>
      <c r="DC74" s="1277"/>
    </row>
    <row r="75" spans="2:107" x14ac:dyDescent="0.15">
      <c r="B75" s="1247"/>
      <c r="G75" s="1273"/>
      <c r="H75" s="1273"/>
      <c r="I75" s="1266"/>
      <c r="J75" s="1266"/>
      <c r="K75" s="1275"/>
      <c r="L75" s="1275"/>
      <c r="M75" s="1275"/>
      <c r="N75" s="1275"/>
      <c r="AM75" s="1265"/>
      <c r="AN75" s="1276"/>
      <c r="AO75" s="1276"/>
      <c r="AP75" s="1276"/>
      <c r="AQ75" s="1276"/>
      <c r="AR75" s="1276"/>
      <c r="AS75" s="1276"/>
      <c r="AT75" s="1276"/>
      <c r="AU75" s="1276"/>
      <c r="AV75" s="1276"/>
      <c r="AW75" s="1276"/>
      <c r="AX75" s="1276"/>
      <c r="AY75" s="1276"/>
      <c r="AZ75" s="1276"/>
      <c r="BA75" s="1276"/>
      <c r="BB75" s="1276" t="s">
        <v>612</v>
      </c>
      <c r="BC75" s="1276"/>
      <c r="BD75" s="1276"/>
      <c r="BE75" s="1276"/>
      <c r="BF75" s="1276"/>
      <c r="BG75" s="1276"/>
      <c r="BH75" s="1276"/>
      <c r="BI75" s="1276"/>
      <c r="BJ75" s="1276"/>
      <c r="BK75" s="1276"/>
      <c r="BL75" s="1276"/>
      <c r="BM75" s="1276"/>
      <c r="BN75" s="1276"/>
      <c r="BO75" s="1276"/>
      <c r="BP75" s="1277">
        <v>12.2</v>
      </c>
      <c r="BQ75" s="1277"/>
      <c r="BR75" s="1277"/>
      <c r="BS75" s="1277"/>
      <c r="BT75" s="1277"/>
      <c r="BU75" s="1277"/>
      <c r="BV75" s="1277"/>
      <c r="BW75" s="1277"/>
      <c r="BX75" s="1277">
        <v>11.5</v>
      </c>
      <c r="BY75" s="1277"/>
      <c r="BZ75" s="1277"/>
      <c r="CA75" s="1277"/>
      <c r="CB75" s="1277"/>
      <c r="CC75" s="1277"/>
      <c r="CD75" s="1277"/>
      <c r="CE75" s="1277"/>
      <c r="CF75" s="1277">
        <v>10.4</v>
      </c>
      <c r="CG75" s="1277"/>
      <c r="CH75" s="1277"/>
      <c r="CI75" s="1277"/>
      <c r="CJ75" s="1277"/>
      <c r="CK75" s="1277"/>
      <c r="CL75" s="1277"/>
      <c r="CM75" s="1277"/>
      <c r="CN75" s="1277">
        <v>9.5</v>
      </c>
      <c r="CO75" s="1277"/>
      <c r="CP75" s="1277"/>
      <c r="CQ75" s="1277"/>
      <c r="CR75" s="1277"/>
      <c r="CS75" s="1277"/>
      <c r="CT75" s="1277"/>
      <c r="CU75" s="1277"/>
      <c r="CV75" s="1277">
        <v>8.5</v>
      </c>
      <c r="CW75" s="1277"/>
      <c r="CX75" s="1277"/>
      <c r="CY75" s="1277"/>
      <c r="CZ75" s="1277"/>
      <c r="DA75" s="1277"/>
      <c r="DB75" s="1277"/>
      <c r="DC75" s="1277"/>
    </row>
    <row r="76" spans="2:107" x14ac:dyDescent="0.15">
      <c r="B76" s="1247"/>
      <c r="G76" s="1273"/>
      <c r="H76" s="1273"/>
      <c r="I76" s="1266"/>
      <c r="J76" s="1266"/>
      <c r="K76" s="1275"/>
      <c r="L76" s="1275"/>
      <c r="M76" s="1275"/>
      <c r="N76" s="1275"/>
      <c r="AM76" s="1265"/>
      <c r="AN76" s="1276"/>
      <c r="AO76" s="1276"/>
      <c r="AP76" s="1276"/>
      <c r="AQ76" s="1276"/>
      <c r="AR76" s="1276"/>
      <c r="AS76" s="1276"/>
      <c r="AT76" s="1276"/>
      <c r="AU76" s="1276"/>
      <c r="AV76" s="1276"/>
      <c r="AW76" s="1276"/>
      <c r="AX76" s="1276"/>
      <c r="AY76" s="1276"/>
      <c r="AZ76" s="1276"/>
      <c r="BA76" s="1276"/>
      <c r="BB76" s="1276"/>
      <c r="BC76" s="1276"/>
      <c r="BD76" s="1276"/>
      <c r="BE76" s="1276"/>
      <c r="BF76" s="1276"/>
      <c r="BG76" s="1276"/>
      <c r="BH76" s="1276"/>
      <c r="BI76" s="1276"/>
      <c r="BJ76" s="1276"/>
      <c r="BK76" s="1276"/>
      <c r="BL76" s="1276"/>
      <c r="BM76" s="1276"/>
      <c r="BN76" s="1276"/>
      <c r="BO76" s="1276"/>
      <c r="BP76" s="1277"/>
      <c r="BQ76" s="1277"/>
      <c r="BR76" s="1277"/>
      <c r="BS76" s="1277"/>
      <c r="BT76" s="1277"/>
      <c r="BU76" s="1277"/>
      <c r="BV76" s="1277"/>
      <c r="BW76" s="1277"/>
      <c r="BX76" s="1277"/>
      <c r="BY76" s="1277"/>
      <c r="BZ76" s="1277"/>
      <c r="CA76" s="1277"/>
      <c r="CB76" s="1277"/>
      <c r="CC76" s="1277"/>
      <c r="CD76" s="1277"/>
      <c r="CE76" s="1277"/>
      <c r="CF76" s="1277"/>
      <c r="CG76" s="1277"/>
      <c r="CH76" s="1277"/>
      <c r="CI76" s="1277"/>
      <c r="CJ76" s="1277"/>
      <c r="CK76" s="1277"/>
      <c r="CL76" s="1277"/>
      <c r="CM76" s="1277"/>
      <c r="CN76" s="1277"/>
      <c r="CO76" s="1277"/>
      <c r="CP76" s="1277"/>
      <c r="CQ76" s="1277"/>
      <c r="CR76" s="1277"/>
      <c r="CS76" s="1277"/>
      <c r="CT76" s="1277"/>
      <c r="CU76" s="1277"/>
      <c r="CV76" s="1277"/>
      <c r="CW76" s="1277"/>
      <c r="CX76" s="1277"/>
      <c r="CY76" s="1277"/>
      <c r="CZ76" s="1277"/>
      <c r="DA76" s="1277"/>
      <c r="DB76" s="1277"/>
      <c r="DC76" s="1277"/>
    </row>
    <row r="77" spans="2:107" x14ac:dyDescent="0.15">
      <c r="B77" s="1247"/>
      <c r="G77" s="1266"/>
      <c r="H77" s="1266"/>
      <c r="I77" s="1266"/>
      <c r="J77" s="1266"/>
      <c r="K77" s="1294"/>
      <c r="L77" s="1294"/>
      <c r="M77" s="1294"/>
      <c r="N77" s="1294"/>
      <c r="AN77" s="1272" t="s">
        <v>609</v>
      </c>
      <c r="AO77" s="1272"/>
      <c r="AP77" s="1272"/>
      <c r="AQ77" s="1272"/>
      <c r="AR77" s="1272"/>
      <c r="AS77" s="1272"/>
      <c r="AT77" s="1272"/>
      <c r="AU77" s="1272"/>
      <c r="AV77" s="1272"/>
      <c r="AW77" s="1272"/>
      <c r="AX77" s="1272"/>
      <c r="AY77" s="1272"/>
      <c r="AZ77" s="1272"/>
      <c r="BA77" s="1272"/>
      <c r="BB77" s="1276" t="s">
        <v>607</v>
      </c>
      <c r="BC77" s="1276"/>
      <c r="BD77" s="1276"/>
      <c r="BE77" s="1276"/>
      <c r="BF77" s="1276"/>
      <c r="BG77" s="1276"/>
      <c r="BH77" s="1276"/>
      <c r="BI77" s="1276"/>
      <c r="BJ77" s="1276"/>
      <c r="BK77" s="1276"/>
      <c r="BL77" s="1276"/>
      <c r="BM77" s="1276"/>
      <c r="BN77" s="1276"/>
      <c r="BO77" s="1276"/>
      <c r="BP77" s="1277">
        <v>37.6</v>
      </c>
      <c r="BQ77" s="1277"/>
      <c r="BR77" s="1277"/>
      <c r="BS77" s="1277"/>
      <c r="BT77" s="1277"/>
      <c r="BU77" s="1277"/>
      <c r="BV77" s="1277"/>
      <c r="BW77" s="1277"/>
      <c r="BX77" s="1277">
        <v>34</v>
      </c>
      <c r="BY77" s="1277"/>
      <c r="BZ77" s="1277"/>
      <c r="CA77" s="1277"/>
      <c r="CB77" s="1277"/>
      <c r="CC77" s="1277"/>
      <c r="CD77" s="1277"/>
      <c r="CE77" s="1277"/>
      <c r="CF77" s="1277">
        <v>33.9</v>
      </c>
      <c r="CG77" s="1277"/>
      <c r="CH77" s="1277"/>
      <c r="CI77" s="1277"/>
      <c r="CJ77" s="1277"/>
      <c r="CK77" s="1277"/>
      <c r="CL77" s="1277"/>
      <c r="CM77" s="1277"/>
      <c r="CN77" s="1277">
        <v>31.5</v>
      </c>
      <c r="CO77" s="1277"/>
      <c r="CP77" s="1277"/>
      <c r="CQ77" s="1277"/>
      <c r="CR77" s="1277"/>
      <c r="CS77" s="1277"/>
      <c r="CT77" s="1277"/>
      <c r="CU77" s="1277"/>
      <c r="CV77" s="1277">
        <v>23.4</v>
      </c>
      <c r="CW77" s="1277"/>
      <c r="CX77" s="1277"/>
      <c r="CY77" s="1277"/>
      <c r="CZ77" s="1277"/>
      <c r="DA77" s="1277"/>
      <c r="DB77" s="1277"/>
      <c r="DC77" s="1277"/>
    </row>
    <row r="78" spans="2:107" x14ac:dyDescent="0.15">
      <c r="B78" s="1247"/>
      <c r="G78" s="1266"/>
      <c r="H78" s="1266"/>
      <c r="I78" s="1266"/>
      <c r="J78" s="1266"/>
      <c r="K78" s="1294"/>
      <c r="L78" s="1294"/>
      <c r="M78" s="1294"/>
      <c r="N78" s="1294"/>
      <c r="AN78" s="1272"/>
      <c r="AO78" s="1272"/>
      <c r="AP78" s="1272"/>
      <c r="AQ78" s="1272"/>
      <c r="AR78" s="1272"/>
      <c r="AS78" s="1272"/>
      <c r="AT78" s="1272"/>
      <c r="AU78" s="1272"/>
      <c r="AV78" s="1272"/>
      <c r="AW78" s="1272"/>
      <c r="AX78" s="1272"/>
      <c r="AY78" s="1272"/>
      <c r="AZ78" s="1272"/>
      <c r="BA78" s="1272"/>
      <c r="BB78" s="1276"/>
      <c r="BC78" s="1276"/>
      <c r="BD78" s="1276"/>
      <c r="BE78" s="1276"/>
      <c r="BF78" s="1276"/>
      <c r="BG78" s="1276"/>
      <c r="BH78" s="1276"/>
      <c r="BI78" s="1276"/>
      <c r="BJ78" s="1276"/>
      <c r="BK78" s="1276"/>
      <c r="BL78" s="1276"/>
      <c r="BM78" s="1276"/>
      <c r="BN78" s="1276"/>
      <c r="BO78" s="1276"/>
      <c r="BP78" s="1277"/>
      <c r="BQ78" s="1277"/>
      <c r="BR78" s="1277"/>
      <c r="BS78" s="1277"/>
      <c r="BT78" s="1277"/>
      <c r="BU78" s="1277"/>
      <c r="BV78" s="1277"/>
      <c r="BW78" s="1277"/>
      <c r="BX78" s="1277"/>
      <c r="BY78" s="1277"/>
      <c r="BZ78" s="1277"/>
      <c r="CA78" s="1277"/>
      <c r="CB78" s="1277"/>
      <c r="CC78" s="1277"/>
      <c r="CD78" s="1277"/>
      <c r="CE78" s="1277"/>
      <c r="CF78" s="1277"/>
      <c r="CG78" s="1277"/>
      <c r="CH78" s="1277"/>
      <c r="CI78" s="1277"/>
      <c r="CJ78" s="1277"/>
      <c r="CK78" s="1277"/>
      <c r="CL78" s="1277"/>
      <c r="CM78" s="1277"/>
      <c r="CN78" s="1277"/>
      <c r="CO78" s="1277"/>
      <c r="CP78" s="1277"/>
      <c r="CQ78" s="1277"/>
      <c r="CR78" s="1277"/>
      <c r="CS78" s="1277"/>
      <c r="CT78" s="1277"/>
      <c r="CU78" s="1277"/>
      <c r="CV78" s="1277"/>
      <c r="CW78" s="1277"/>
      <c r="CX78" s="1277"/>
      <c r="CY78" s="1277"/>
      <c r="CZ78" s="1277"/>
      <c r="DA78" s="1277"/>
      <c r="DB78" s="1277"/>
      <c r="DC78" s="1277"/>
    </row>
    <row r="79" spans="2:107" x14ac:dyDescent="0.15">
      <c r="B79" s="1247"/>
      <c r="G79" s="1266"/>
      <c r="H79" s="1266"/>
      <c r="I79" s="1279"/>
      <c r="J79" s="1279"/>
      <c r="K79" s="1295"/>
      <c r="L79" s="1295"/>
      <c r="M79" s="1295"/>
      <c r="N79" s="1295"/>
      <c r="AN79" s="1272"/>
      <c r="AO79" s="1272"/>
      <c r="AP79" s="1272"/>
      <c r="AQ79" s="1272"/>
      <c r="AR79" s="1272"/>
      <c r="AS79" s="1272"/>
      <c r="AT79" s="1272"/>
      <c r="AU79" s="1272"/>
      <c r="AV79" s="1272"/>
      <c r="AW79" s="1272"/>
      <c r="AX79" s="1272"/>
      <c r="AY79" s="1272"/>
      <c r="AZ79" s="1272"/>
      <c r="BA79" s="1272"/>
      <c r="BB79" s="1276" t="s">
        <v>612</v>
      </c>
      <c r="BC79" s="1276"/>
      <c r="BD79" s="1276"/>
      <c r="BE79" s="1276"/>
      <c r="BF79" s="1276"/>
      <c r="BG79" s="1276"/>
      <c r="BH79" s="1276"/>
      <c r="BI79" s="1276"/>
      <c r="BJ79" s="1276"/>
      <c r="BK79" s="1276"/>
      <c r="BL79" s="1276"/>
      <c r="BM79" s="1276"/>
      <c r="BN79" s="1276"/>
      <c r="BO79" s="1276"/>
      <c r="BP79" s="1277">
        <v>6.1</v>
      </c>
      <c r="BQ79" s="1277"/>
      <c r="BR79" s="1277"/>
      <c r="BS79" s="1277"/>
      <c r="BT79" s="1277"/>
      <c r="BU79" s="1277"/>
      <c r="BV79" s="1277"/>
      <c r="BW79" s="1277"/>
      <c r="BX79" s="1277">
        <v>5.9</v>
      </c>
      <c r="BY79" s="1277"/>
      <c r="BZ79" s="1277"/>
      <c r="CA79" s="1277"/>
      <c r="CB79" s="1277"/>
      <c r="CC79" s="1277"/>
      <c r="CD79" s="1277"/>
      <c r="CE79" s="1277"/>
      <c r="CF79" s="1277">
        <v>5.7</v>
      </c>
      <c r="CG79" s="1277"/>
      <c r="CH79" s="1277"/>
      <c r="CI79" s="1277"/>
      <c r="CJ79" s="1277"/>
      <c r="CK79" s="1277"/>
      <c r="CL79" s="1277"/>
      <c r="CM79" s="1277"/>
      <c r="CN79" s="1277">
        <v>5.4</v>
      </c>
      <c r="CO79" s="1277"/>
      <c r="CP79" s="1277"/>
      <c r="CQ79" s="1277"/>
      <c r="CR79" s="1277"/>
      <c r="CS79" s="1277"/>
      <c r="CT79" s="1277"/>
      <c r="CU79" s="1277"/>
      <c r="CV79" s="1277">
        <v>5.2</v>
      </c>
      <c r="CW79" s="1277"/>
      <c r="CX79" s="1277"/>
      <c r="CY79" s="1277"/>
      <c r="CZ79" s="1277"/>
      <c r="DA79" s="1277"/>
      <c r="DB79" s="1277"/>
      <c r="DC79" s="1277"/>
    </row>
    <row r="80" spans="2:107" x14ac:dyDescent="0.15">
      <c r="B80" s="1247"/>
      <c r="G80" s="1266"/>
      <c r="H80" s="1266"/>
      <c r="I80" s="1279"/>
      <c r="J80" s="1279"/>
      <c r="K80" s="1295"/>
      <c r="L80" s="1295"/>
      <c r="M80" s="1295"/>
      <c r="N80" s="1295"/>
      <c r="AN80" s="1272"/>
      <c r="AO80" s="1272"/>
      <c r="AP80" s="1272"/>
      <c r="AQ80" s="1272"/>
      <c r="AR80" s="1272"/>
      <c r="AS80" s="1272"/>
      <c r="AT80" s="1272"/>
      <c r="AU80" s="1272"/>
      <c r="AV80" s="1272"/>
      <c r="AW80" s="1272"/>
      <c r="AX80" s="1272"/>
      <c r="AY80" s="1272"/>
      <c r="AZ80" s="1272"/>
      <c r="BA80" s="1272"/>
      <c r="BB80" s="1276"/>
      <c r="BC80" s="1276"/>
      <c r="BD80" s="1276"/>
      <c r="BE80" s="1276"/>
      <c r="BF80" s="1276"/>
      <c r="BG80" s="1276"/>
      <c r="BH80" s="1276"/>
      <c r="BI80" s="1276"/>
      <c r="BJ80" s="1276"/>
      <c r="BK80" s="1276"/>
      <c r="BL80" s="1276"/>
      <c r="BM80" s="1276"/>
      <c r="BN80" s="1276"/>
      <c r="BO80" s="1276"/>
      <c r="BP80" s="1277"/>
      <c r="BQ80" s="1277"/>
      <c r="BR80" s="1277"/>
      <c r="BS80" s="1277"/>
      <c r="BT80" s="1277"/>
      <c r="BU80" s="1277"/>
      <c r="BV80" s="1277"/>
      <c r="BW80" s="1277"/>
      <c r="BX80" s="1277"/>
      <c r="BY80" s="1277"/>
      <c r="BZ80" s="1277"/>
      <c r="CA80" s="1277"/>
      <c r="CB80" s="1277"/>
      <c r="CC80" s="1277"/>
      <c r="CD80" s="1277"/>
      <c r="CE80" s="1277"/>
      <c r="CF80" s="1277"/>
      <c r="CG80" s="1277"/>
      <c r="CH80" s="1277"/>
      <c r="CI80" s="1277"/>
      <c r="CJ80" s="1277"/>
      <c r="CK80" s="1277"/>
      <c r="CL80" s="1277"/>
      <c r="CM80" s="1277"/>
      <c r="CN80" s="1277"/>
      <c r="CO80" s="1277"/>
      <c r="CP80" s="1277"/>
      <c r="CQ80" s="1277"/>
      <c r="CR80" s="1277"/>
      <c r="CS80" s="1277"/>
      <c r="CT80" s="1277"/>
      <c r="CU80" s="1277"/>
      <c r="CV80" s="1277"/>
      <c r="CW80" s="1277"/>
      <c r="CX80" s="1277"/>
      <c r="CY80" s="1277"/>
      <c r="CZ80" s="1277"/>
      <c r="DA80" s="1277"/>
      <c r="DB80" s="1277"/>
      <c r="DC80" s="1277"/>
    </row>
    <row r="81" spans="2:109" x14ac:dyDescent="0.15">
      <c r="B81" s="1247"/>
    </row>
    <row r="82" spans="2:109" ht="17.25" x14ac:dyDescent="0.15">
      <c r="B82" s="1247"/>
      <c r="K82" s="1296"/>
      <c r="L82" s="1296"/>
      <c r="M82" s="1296"/>
      <c r="N82" s="1296"/>
      <c r="AQ82" s="1296"/>
      <c r="AR82" s="1296"/>
      <c r="AS82" s="1296"/>
      <c r="AT82" s="1296"/>
      <c r="BC82" s="1296"/>
      <c r="BD82" s="1296"/>
      <c r="BE82" s="1296"/>
      <c r="BF82" s="1296"/>
      <c r="BO82" s="1296"/>
      <c r="BP82" s="1296"/>
      <c r="BQ82" s="1296"/>
      <c r="BR82" s="1296"/>
      <c r="CA82" s="1296"/>
      <c r="CB82" s="1296"/>
      <c r="CC82" s="1296"/>
      <c r="CD82" s="1296"/>
      <c r="CM82" s="1296"/>
      <c r="CN82" s="1296"/>
      <c r="CO82" s="1296"/>
      <c r="CP82" s="1296"/>
      <c r="CY82" s="1296"/>
      <c r="CZ82" s="1296"/>
      <c r="DA82" s="1296"/>
      <c r="DB82" s="1296"/>
      <c r="DC82" s="1296"/>
    </row>
    <row r="83" spans="2:109" x14ac:dyDescent="0.15">
      <c r="B83" s="1249"/>
      <c r="C83" s="1250"/>
      <c r="D83" s="1250"/>
      <c r="E83" s="1250"/>
      <c r="F83" s="1250"/>
      <c r="G83" s="1250"/>
      <c r="H83" s="1250"/>
      <c r="I83" s="1250"/>
      <c r="J83" s="1250"/>
      <c r="K83" s="1250"/>
      <c r="L83" s="1250"/>
      <c r="M83" s="1250"/>
      <c r="N83" s="1250"/>
      <c r="O83" s="1250"/>
      <c r="P83" s="1250"/>
      <c r="Q83" s="1250"/>
      <c r="R83" s="1250"/>
      <c r="S83" s="1250"/>
      <c r="T83" s="1250"/>
      <c r="U83" s="1250"/>
      <c r="V83" s="1250"/>
      <c r="W83" s="1250"/>
      <c r="X83" s="1250"/>
      <c r="Y83" s="1250"/>
      <c r="Z83" s="1250"/>
      <c r="AA83" s="1250"/>
      <c r="AB83" s="1250"/>
      <c r="AC83" s="1250"/>
      <c r="AD83" s="1250"/>
      <c r="AE83" s="1250"/>
      <c r="AF83" s="1250"/>
      <c r="AG83" s="1250"/>
      <c r="AH83" s="1250"/>
      <c r="AI83" s="1250"/>
      <c r="AJ83" s="1250"/>
      <c r="AK83" s="1250"/>
      <c r="AL83" s="1250"/>
      <c r="AM83" s="1250"/>
      <c r="AN83" s="1250"/>
      <c r="AO83" s="1250"/>
      <c r="AP83" s="1250"/>
      <c r="AQ83" s="1250"/>
      <c r="AR83" s="1250"/>
      <c r="AS83" s="1250"/>
      <c r="AT83" s="1250"/>
      <c r="AU83" s="1250"/>
      <c r="AV83" s="1250"/>
      <c r="AW83" s="1250"/>
      <c r="AX83" s="1250"/>
      <c r="AY83" s="1250"/>
      <c r="AZ83" s="1250"/>
      <c r="BA83" s="1250"/>
      <c r="BB83" s="1250"/>
      <c r="BC83" s="1250"/>
      <c r="BD83" s="1250"/>
      <c r="BE83" s="1250"/>
      <c r="BF83" s="1250"/>
      <c r="BG83" s="1250"/>
      <c r="BH83" s="1250"/>
      <c r="BI83" s="1250"/>
      <c r="BJ83" s="1250"/>
      <c r="BK83" s="1250"/>
      <c r="BL83" s="1250"/>
      <c r="BM83" s="1250"/>
      <c r="BN83" s="1250"/>
      <c r="BO83" s="1250"/>
      <c r="BP83" s="1250"/>
      <c r="BQ83" s="1250"/>
      <c r="BR83" s="1250"/>
      <c r="BS83" s="1250"/>
      <c r="BT83" s="1250"/>
      <c r="BU83" s="1250"/>
      <c r="BV83" s="1250"/>
      <c r="BW83" s="1250"/>
      <c r="BX83" s="1250"/>
      <c r="BY83" s="1250"/>
      <c r="BZ83" s="1250"/>
      <c r="CA83" s="1250"/>
      <c r="CB83" s="1250"/>
      <c r="CC83" s="1250"/>
      <c r="CD83" s="1250"/>
      <c r="CE83" s="1250"/>
      <c r="CF83" s="1250"/>
      <c r="CG83" s="1250"/>
      <c r="CH83" s="1250"/>
      <c r="CI83" s="1250"/>
      <c r="CJ83" s="1250"/>
      <c r="CK83" s="1250"/>
      <c r="CL83" s="1250"/>
      <c r="CM83" s="1250"/>
      <c r="CN83" s="1250"/>
      <c r="CO83" s="1250"/>
      <c r="CP83" s="1250"/>
      <c r="CQ83" s="1250"/>
      <c r="CR83" s="1250"/>
      <c r="CS83" s="1250"/>
      <c r="CT83" s="1250"/>
      <c r="CU83" s="1250"/>
      <c r="CV83" s="1250"/>
      <c r="CW83" s="1250"/>
      <c r="CX83" s="1250"/>
      <c r="CY83" s="1250"/>
      <c r="CZ83" s="1250"/>
      <c r="DA83" s="1250"/>
      <c r="DB83" s="1250"/>
      <c r="DC83" s="1250"/>
      <c r="DD83" s="1251"/>
    </row>
    <row r="84" spans="2:109" x14ac:dyDescent="0.15">
      <c r="DD84" s="1241"/>
      <c r="DE84" s="1241"/>
    </row>
    <row r="85" spans="2:109" x14ac:dyDescent="0.15">
      <c r="DD85" s="1241"/>
      <c r="DE85" s="1241"/>
    </row>
  </sheetData>
  <sheetProtection algorithmName="SHA-512" hashValue="JLEnDztaHf7u+4Qpe40MPufG6Gg7UOF5CYoQmw2LUdR5maQ5tcr5wU5Byy+JqkLfjVXQRVPHHO+TLISK2j/eTg==" saltValue="LgGJUZyx6MqetEStGQmUMw=="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 header="0.39370078740157483" footer="0"/>
  <pageSetup paperSize="8" scale="7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A15E12-27CD-4690-9975-B85EC3CFE2BE}">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63" customWidth="1"/>
    <col min="35" max="122" width="2.5" style="262" customWidth="1"/>
    <col min="123" max="16384" width="2.5" style="262" hidden="1"/>
  </cols>
  <sheetData>
    <row r="1" spans="1:34" ht="13.5" customHeight="1" x14ac:dyDescent="0.15">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1:34" x14ac:dyDescent="0.15">
      <c r="S2" s="262"/>
      <c r="AH2" s="262"/>
    </row>
    <row r="3" spans="1:34" x14ac:dyDescent="0.15">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1:34" x14ac:dyDescent="0.15"/>
    <row r="5" spans="1:34" x14ac:dyDescent="0.15"/>
    <row r="6" spans="1:34" x14ac:dyDescent="0.15"/>
    <row r="7" spans="1:34" x14ac:dyDescent="0.15"/>
    <row r="8" spans="1:34" x14ac:dyDescent="0.15"/>
    <row r="9" spans="1:34" x14ac:dyDescent="0.15">
      <c r="AH9" s="26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62"/>
    </row>
    <row r="18" spans="12:34" x14ac:dyDescent="0.15"/>
    <row r="19" spans="12:34" x14ac:dyDescent="0.15"/>
    <row r="20" spans="12:34" x14ac:dyDescent="0.15">
      <c r="AH20" s="262"/>
    </row>
    <row r="21" spans="12:34" x14ac:dyDescent="0.15">
      <c r="AH21" s="262"/>
    </row>
    <row r="22" spans="12:34" x14ac:dyDescent="0.15"/>
    <row r="23" spans="12:34" x14ac:dyDescent="0.15"/>
    <row r="24" spans="12:34" x14ac:dyDescent="0.15">
      <c r="Q24" s="262"/>
    </row>
    <row r="25" spans="12:34" x14ac:dyDescent="0.15"/>
    <row r="26" spans="12:34" x14ac:dyDescent="0.15"/>
    <row r="27" spans="12:34" x14ac:dyDescent="0.15"/>
    <row r="28" spans="12:34" x14ac:dyDescent="0.15">
      <c r="O28" s="262"/>
      <c r="T28" s="262"/>
      <c r="AH28" s="262"/>
    </row>
    <row r="29" spans="12:34" x14ac:dyDescent="0.15"/>
    <row r="30" spans="12:34" x14ac:dyDescent="0.15"/>
    <row r="31" spans="12:34" x14ac:dyDescent="0.15">
      <c r="Q31" s="262"/>
    </row>
    <row r="32" spans="12:34" x14ac:dyDescent="0.15">
      <c r="L32" s="262"/>
    </row>
    <row r="33" spans="2:34" x14ac:dyDescent="0.15">
      <c r="C33" s="262"/>
      <c r="E33" s="262"/>
      <c r="G33" s="262"/>
      <c r="I33" s="262"/>
      <c r="X33" s="262"/>
    </row>
    <row r="34" spans="2:34" x14ac:dyDescent="0.15">
      <c r="B34" s="262"/>
      <c r="P34" s="262"/>
      <c r="R34" s="262"/>
      <c r="T34" s="262"/>
    </row>
    <row r="35" spans="2:34" x14ac:dyDescent="0.15">
      <c r="D35" s="262"/>
      <c r="W35" s="262"/>
      <c r="AC35" s="262"/>
      <c r="AD35" s="262"/>
      <c r="AE35" s="262"/>
      <c r="AF35" s="262"/>
      <c r="AG35" s="262"/>
      <c r="AH35" s="262"/>
    </row>
    <row r="36" spans="2:34" x14ac:dyDescent="0.15">
      <c r="H36" s="262"/>
      <c r="J36" s="262"/>
      <c r="K36" s="262"/>
      <c r="M36" s="262"/>
      <c r="Y36" s="262"/>
      <c r="Z36" s="262"/>
      <c r="AA36" s="262"/>
      <c r="AB36" s="262"/>
      <c r="AC36" s="262"/>
      <c r="AD36" s="262"/>
      <c r="AE36" s="262"/>
      <c r="AF36" s="262"/>
      <c r="AG36" s="262"/>
      <c r="AH36" s="262"/>
    </row>
    <row r="37" spans="2:34" x14ac:dyDescent="0.15">
      <c r="AH37" s="262"/>
    </row>
    <row r="38" spans="2:34" x14ac:dyDescent="0.15">
      <c r="AG38" s="262"/>
      <c r="AH38" s="262"/>
    </row>
    <row r="39" spans="2:34" x14ac:dyDescent="0.15"/>
    <row r="40" spans="2:34" x14ac:dyDescent="0.15">
      <c r="X40" s="262"/>
    </row>
    <row r="41" spans="2:34" x14ac:dyDescent="0.15">
      <c r="R41" s="262"/>
    </row>
    <row r="42" spans="2:34" x14ac:dyDescent="0.15">
      <c r="W42" s="262"/>
    </row>
    <row r="43" spans="2:34" x14ac:dyDescent="0.15">
      <c r="Y43" s="262"/>
      <c r="Z43" s="262"/>
      <c r="AA43" s="262"/>
      <c r="AB43" s="262"/>
      <c r="AC43" s="262"/>
      <c r="AD43" s="262"/>
      <c r="AE43" s="262"/>
      <c r="AF43" s="262"/>
      <c r="AG43" s="262"/>
      <c r="AH43" s="262"/>
    </row>
    <row r="44" spans="2:34" x14ac:dyDescent="0.15">
      <c r="AH44" s="262"/>
    </row>
    <row r="45" spans="2:34" x14ac:dyDescent="0.15">
      <c r="X45" s="262"/>
    </row>
    <row r="46" spans="2:34" x14ac:dyDescent="0.15"/>
    <row r="47" spans="2:34" x14ac:dyDescent="0.15"/>
    <row r="48" spans="2:34" x14ac:dyDescent="0.15">
      <c r="W48" s="262"/>
      <c r="Y48" s="262"/>
      <c r="Z48" s="262"/>
      <c r="AA48" s="262"/>
      <c r="AB48" s="262"/>
      <c r="AC48" s="262"/>
      <c r="AD48" s="262"/>
      <c r="AE48" s="262"/>
      <c r="AF48" s="262"/>
      <c r="AG48" s="262"/>
      <c r="AH48" s="262"/>
    </row>
    <row r="49" spans="28:34" x14ac:dyDescent="0.15"/>
    <row r="50" spans="28:34" x14ac:dyDescent="0.15">
      <c r="AE50" s="262"/>
      <c r="AF50" s="262"/>
      <c r="AG50" s="262"/>
      <c r="AH50" s="262"/>
    </row>
    <row r="51" spans="28:34" x14ac:dyDescent="0.15">
      <c r="AC51" s="262"/>
      <c r="AD51" s="262"/>
      <c r="AE51" s="262"/>
      <c r="AF51" s="262"/>
      <c r="AG51" s="262"/>
      <c r="AH51" s="262"/>
    </row>
    <row r="52" spans="28:34" x14ac:dyDescent="0.15"/>
    <row r="53" spans="28:34" x14ac:dyDescent="0.15">
      <c r="AF53" s="262"/>
      <c r="AG53" s="262"/>
      <c r="AH53" s="262"/>
    </row>
    <row r="54" spans="28:34" x14ac:dyDescent="0.15">
      <c r="AH54" s="262"/>
    </row>
    <row r="55" spans="28:34" x14ac:dyDescent="0.15"/>
    <row r="56" spans="28:34" x14ac:dyDescent="0.15">
      <c r="AB56" s="262"/>
      <c r="AC56" s="262"/>
      <c r="AD56" s="262"/>
      <c r="AE56" s="262"/>
      <c r="AF56" s="262"/>
      <c r="AG56" s="262"/>
      <c r="AH56" s="262"/>
    </row>
    <row r="57" spans="28:34" x14ac:dyDescent="0.15">
      <c r="AH57" s="262"/>
    </row>
    <row r="58" spans="28:34" x14ac:dyDescent="0.15">
      <c r="AH58" s="262"/>
    </row>
    <row r="59" spans="28:34" x14ac:dyDescent="0.15"/>
    <row r="60" spans="28:34" x14ac:dyDescent="0.15"/>
    <row r="61" spans="28:34" x14ac:dyDescent="0.15"/>
    <row r="62" spans="28:34" x14ac:dyDescent="0.15"/>
    <row r="63" spans="28:34" x14ac:dyDescent="0.15">
      <c r="AH63" s="262"/>
    </row>
    <row r="64" spans="28:34" x14ac:dyDescent="0.15">
      <c r="AG64" s="262"/>
      <c r="AH64" s="262"/>
    </row>
    <row r="65" spans="28:34" x14ac:dyDescent="0.15"/>
    <row r="66" spans="28:34" x14ac:dyDescent="0.15"/>
    <row r="67" spans="28:34" x14ac:dyDescent="0.15"/>
    <row r="68" spans="28:34" x14ac:dyDescent="0.15">
      <c r="AB68" s="262"/>
      <c r="AC68" s="262"/>
      <c r="AD68" s="262"/>
      <c r="AE68" s="262"/>
      <c r="AF68" s="262"/>
      <c r="AG68" s="262"/>
      <c r="AH68" s="262"/>
    </row>
    <row r="69" spans="28:34" x14ac:dyDescent="0.15">
      <c r="AF69" s="262"/>
      <c r="AG69" s="262"/>
      <c r="AH69" s="262"/>
    </row>
    <row r="70" spans="28:34" x14ac:dyDescent="0.15"/>
    <row r="71" spans="28:34" x14ac:dyDescent="0.15"/>
    <row r="72" spans="28:34" x14ac:dyDescent="0.15"/>
    <row r="73" spans="28:34" x14ac:dyDescent="0.15"/>
    <row r="74" spans="28:34" x14ac:dyDescent="0.15"/>
    <row r="75" spans="28:34" x14ac:dyDescent="0.15">
      <c r="AH75" s="262"/>
    </row>
    <row r="76" spans="28:34" x14ac:dyDescent="0.15">
      <c r="AF76" s="262"/>
      <c r="AG76" s="262"/>
      <c r="AH76" s="262"/>
    </row>
    <row r="77" spans="28:34" x14ac:dyDescent="0.15">
      <c r="AG77" s="262"/>
      <c r="AH77" s="262"/>
    </row>
    <row r="78" spans="28:34" x14ac:dyDescent="0.15"/>
    <row r="79" spans="28:34" x14ac:dyDescent="0.15"/>
    <row r="80" spans="28:34" x14ac:dyDescent="0.15"/>
    <row r="81" spans="25:34" x14ac:dyDescent="0.15"/>
    <row r="82" spans="25:34" x14ac:dyDescent="0.15">
      <c r="Y82" s="262"/>
    </row>
    <row r="83" spans="25:34" x14ac:dyDescent="0.15">
      <c r="Y83" s="262"/>
      <c r="Z83" s="262"/>
      <c r="AA83" s="262"/>
      <c r="AB83" s="262"/>
      <c r="AC83" s="262"/>
      <c r="AD83" s="262"/>
      <c r="AE83" s="262"/>
      <c r="AF83" s="262"/>
      <c r="AG83" s="262"/>
      <c r="AH83" s="262"/>
    </row>
    <row r="84" spans="25:34" x14ac:dyDescent="0.15"/>
    <row r="85" spans="25:34" x14ac:dyDescent="0.15"/>
    <row r="86" spans="25:34" x14ac:dyDescent="0.15"/>
    <row r="87" spans="25:34" x14ac:dyDescent="0.15"/>
    <row r="88" spans="25:34" x14ac:dyDescent="0.15">
      <c r="AH88" s="26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62"/>
      <c r="AG94" s="262"/>
      <c r="AH94" s="262"/>
    </row>
    <row r="95" spans="25:34" ht="13.5" customHeight="1" x14ac:dyDescent="0.15">
      <c r="AH95" s="26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62"/>
    </row>
    <row r="102" spans="33:34" ht="13.5" customHeight="1" x14ac:dyDescent="0.15"/>
    <row r="103" spans="33:34" ht="13.5" customHeight="1" x14ac:dyDescent="0.15"/>
    <row r="104" spans="33:34" ht="13.5" customHeight="1" x14ac:dyDescent="0.15">
      <c r="AG104" s="262"/>
      <c r="AH104" s="26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62"/>
    </row>
    <row r="117" spans="34:122" ht="13.5" customHeight="1" x14ac:dyDescent="0.15"/>
    <row r="118" spans="34:122" ht="13.5" customHeight="1" x14ac:dyDescent="0.15"/>
    <row r="119" spans="34:122" ht="13.5" customHeight="1" x14ac:dyDescent="0.15"/>
    <row r="120" spans="34:122" ht="13.5" customHeight="1" x14ac:dyDescent="0.15">
      <c r="AH120" s="262"/>
    </row>
    <row r="121" spans="34:122" ht="13.5" customHeight="1" x14ac:dyDescent="0.15">
      <c r="AH121" s="262"/>
    </row>
    <row r="122" spans="34:122" ht="13.5" customHeight="1" x14ac:dyDescent="0.15"/>
    <row r="123" spans="34:122" ht="13.5" customHeight="1" x14ac:dyDescent="0.15"/>
    <row r="124" spans="34:122" ht="13.5" customHeight="1" x14ac:dyDescent="0.15"/>
    <row r="125" spans="34:122" ht="13.5" customHeight="1" x14ac:dyDescent="0.15">
      <c r="DR125" s="262" t="s">
        <v>511</v>
      </c>
    </row>
  </sheetData>
  <sheetProtection algorithmName="SHA-512" hashValue="BLH2uHjaZlMxbQVZBAGmQCiPaAmlJ99X85kerH0BIi8j7Ka55gG6WK0B7QFfoHyFN3E7S2nqfI3ZbWibzAgbug==" saltValue="ceEqUVrRMr66Il7Do2G48Q==" spinCount="100000" sheet="1" objects="1" scenarios="1"/>
  <dataConsolidate/>
  <phoneticPr fontId="2"/>
  <printOptions horizontalCentered="1" verticalCentered="1"/>
  <pageMargins left="0" right="0" top="0.19685039370078741" bottom="0" header="0.39370078740157483" footer="0"/>
  <pageSetup paperSize="8" scale="50"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4B90E7-35B0-492B-BB72-83F1F3163733}">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63" customWidth="1"/>
    <col min="35" max="122" width="2.5" style="262" customWidth="1"/>
    <col min="123" max="16384" width="2.5" style="262" hidden="1"/>
  </cols>
  <sheetData>
    <row r="1" spans="2:34" ht="13.5" customHeight="1" x14ac:dyDescent="0.15">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2:34" x14ac:dyDescent="0.15">
      <c r="S2" s="262"/>
      <c r="AH2" s="262"/>
    </row>
    <row r="3" spans="2:34" x14ac:dyDescent="0.15">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2:34" x14ac:dyDescent="0.15"/>
    <row r="5" spans="2:34" x14ac:dyDescent="0.15"/>
    <row r="6" spans="2:34" x14ac:dyDescent="0.15"/>
    <row r="7" spans="2:34" x14ac:dyDescent="0.15"/>
    <row r="8" spans="2:34" x14ac:dyDescent="0.15"/>
    <row r="9" spans="2:34" x14ac:dyDescent="0.15">
      <c r="AH9" s="26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62"/>
    </row>
    <row r="18" spans="12:34" x14ac:dyDescent="0.15"/>
    <row r="19" spans="12:34" x14ac:dyDescent="0.15"/>
    <row r="20" spans="12:34" x14ac:dyDescent="0.15">
      <c r="AH20" s="262"/>
    </row>
    <row r="21" spans="12:34" x14ac:dyDescent="0.15">
      <c r="AH21" s="262"/>
    </row>
    <row r="22" spans="12:34" x14ac:dyDescent="0.15"/>
    <row r="23" spans="12:34" x14ac:dyDescent="0.15"/>
    <row r="24" spans="12:34" x14ac:dyDescent="0.15">
      <c r="Q24" s="262"/>
    </row>
    <row r="25" spans="12:34" x14ac:dyDescent="0.15"/>
    <row r="26" spans="12:34" x14ac:dyDescent="0.15"/>
    <row r="27" spans="12:34" x14ac:dyDescent="0.15"/>
    <row r="28" spans="12:34" x14ac:dyDescent="0.15">
      <c r="O28" s="262"/>
      <c r="T28" s="262"/>
      <c r="AH28" s="262"/>
    </row>
    <row r="29" spans="12:34" x14ac:dyDescent="0.15"/>
    <row r="30" spans="12:34" x14ac:dyDescent="0.15"/>
    <row r="31" spans="12:34" x14ac:dyDescent="0.15">
      <c r="Q31" s="262"/>
    </row>
    <row r="32" spans="12:34" x14ac:dyDescent="0.15">
      <c r="L32" s="262"/>
    </row>
    <row r="33" spans="2:34" x14ac:dyDescent="0.15">
      <c r="C33" s="262"/>
      <c r="E33" s="262"/>
      <c r="G33" s="262"/>
      <c r="I33" s="262"/>
      <c r="X33" s="262"/>
    </row>
    <row r="34" spans="2:34" x14ac:dyDescent="0.15">
      <c r="B34" s="262"/>
      <c r="P34" s="262"/>
      <c r="R34" s="262"/>
      <c r="T34" s="262"/>
    </row>
    <row r="35" spans="2:34" x14ac:dyDescent="0.15">
      <c r="D35" s="262"/>
      <c r="W35" s="262"/>
      <c r="AC35" s="262"/>
      <c r="AD35" s="262"/>
      <c r="AE35" s="262"/>
      <c r="AF35" s="262"/>
      <c r="AG35" s="262"/>
      <c r="AH35" s="262"/>
    </row>
    <row r="36" spans="2:34" x14ac:dyDescent="0.15">
      <c r="H36" s="262"/>
      <c r="J36" s="262"/>
      <c r="K36" s="262"/>
      <c r="M36" s="262"/>
      <c r="Y36" s="262"/>
      <c r="Z36" s="262"/>
      <c r="AA36" s="262"/>
      <c r="AB36" s="262"/>
      <c r="AC36" s="262"/>
      <c r="AD36" s="262"/>
      <c r="AE36" s="262"/>
      <c r="AF36" s="262"/>
      <c r="AG36" s="262"/>
      <c r="AH36" s="262"/>
    </row>
    <row r="37" spans="2:34" x14ac:dyDescent="0.15">
      <c r="AH37" s="262"/>
    </row>
    <row r="38" spans="2:34" x14ac:dyDescent="0.15">
      <c r="AG38" s="262"/>
      <c r="AH38" s="262"/>
    </row>
    <row r="39" spans="2:34" x14ac:dyDescent="0.15"/>
    <row r="40" spans="2:34" x14ac:dyDescent="0.15">
      <c r="X40" s="262"/>
    </row>
    <row r="41" spans="2:34" x14ac:dyDescent="0.15">
      <c r="R41" s="262"/>
    </row>
    <row r="42" spans="2:34" x14ac:dyDescent="0.15">
      <c r="W42" s="262"/>
    </row>
    <row r="43" spans="2:34" x14ac:dyDescent="0.15">
      <c r="Y43" s="262"/>
      <c r="Z43" s="262"/>
      <c r="AA43" s="262"/>
      <c r="AB43" s="262"/>
      <c r="AC43" s="262"/>
      <c r="AD43" s="262"/>
      <c r="AE43" s="262"/>
      <c r="AF43" s="262"/>
      <c r="AG43" s="262"/>
      <c r="AH43" s="262"/>
    </row>
    <row r="44" spans="2:34" x14ac:dyDescent="0.15">
      <c r="AH44" s="262"/>
    </row>
    <row r="45" spans="2:34" x14ac:dyDescent="0.15">
      <c r="X45" s="262"/>
    </row>
    <row r="46" spans="2:34" x14ac:dyDescent="0.15"/>
    <row r="47" spans="2:34" x14ac:dyDescent="0.15"/>
    <row r="48" spans="2:34" x14ac:dyDescent="0.15">
      <c r="W48" s="262"/>
      <c r="Y48" s="262"/>
      <c r="Z48" s="262"/>
      <c r="AA48" s="262"/>
      <c r="AB48" s="262"/>
      <c r="AC48" s="262"/>
      <c r="AD48" s="262"/>
      <c r="AE48" s="262"/>
      <c r="AF48" s="262"/>
      <c r="AG48" s="262"/>
      <c r="AH48" s="262"/>
    </row>
    <row r="49" spans="28:34" x14ac:dyDescent="0.15"/>
    <row r="50" spans="28:34" x14ac:dyDescent="0.15">
      <c r="AE50" s="262"/>
      <c r="AF50" s="262"/>
      <c r="AG50" s="262"/>
      <c r="AH50" s="262"/>
    </row>
    <row r="51" spans="28:34" x14ac:dyDescent="0.15">
      <c r="AC51" s="262"/>
      <c r="AD51" s="262"/>
      <c r="AE51" s="262"/>
      <c r="AF51" s="262"/>
      <c r="AG51" s="262"/>
      <c r="AH51" s="262"/>
    </row>
    <row r="52" spans="28:34" x14ac:dyDescent="0.15"/>
    <row r="53" spans="28:34" x14ac:dyDescent="0.15">
      <c r="AF53" s="262"/>
      <c r="AG53" s="262"/>
      <c r="AH53" s="262"/>
    </row>
    <row r="54" spans="28:34" x14ac:dyDescent="0.15">
      <c r="AH54" s="262"/>
    </row>
    <row r="55" spans="28:34" x14ac:dyDescent="0.15"/>
    <row r="56" spans="28:34" x14ac:dyDescent="0.15">
      <c r="AB56" s="262"/>
      <c r="AC56" s="262"/>
      <c r="AD56" s="262"/>
      <c r="AE56" s="262"/>
      <c r="AF56" s="262"/>
      <c r="AG56" s="262"/>
      <c r="AH56" s="262"/>
    </row>
    <row r="57" spans="28:34" x14ac:dyDescent="0.15">
      <c r="AH57" s="262"/>
    </row>
    <row r="58" spans="28:34" x14ac:dyDescent="0.15">
      <c r="AH58" s="262"/>
    </row>
    <row r="59" spans="28:34" x14ac:dyDescent="0.15">
      <c r="AG59" s="262"/>
      <c r="AH59" s="262"/>
    </row>
    <row r="60" spans="28:34" x14ac:dyDescent="0.15"/>
    <row r="61" spans="28:34" x14ac:dyDescent="0.15"/>
    <row r="62" spans="28:34" x14ac:dyDescent="0.15"/>
    <row r="63" spans="28:34" x14ac:dyDescent="0.15">
      <c r="AH63" s="262"/>
    </row>
    <row r="64" spans="28:34" x14ac:dyDescent="0.15">
      <c r="AG64" s="262"/>
      <c r="AH64" s="262"/>
    </row>
    <row r="65" spans="28:34" x14ac:dyDescent="0.15"/>
    <row r="66" spans="28:34" x14ac:dyDescent="0.15"/>
    <row r="67" spans="28:34" x14ac:dyDescent="0.15"/>
    <row r="68" spans="28:34" x14ac:dyDescent="0.15">
      <c r="AB68" s="262"/>
      <c r="AC68" s="262"/>
      <c r="AD68" s="262"/>
      <c r="AE68" s="262"/>
      <c r="AF68" s="262"/>
      <c r="AG68" s="262"/>
      <c r="AH68" s="262"/>
    </row>
    <row r="69" spans="28:34" x14ac:dyDescent="0.15">
      <c r="AF69" s="262"/>
      <c r="AG69" s="262"/>
      <c r="AH69" s="262"/>
    </row>
    <row r="70" spans="28:34" x14ac:dyDescent="0.15"/>
    <row r="71" spans="28:34" x14ac:dyDescent="0.15"/>
    <row r="72" spans="28:34" x14ac:dyDescent="0.15"/>
    <row r="73" spans="28:34" x14ac:dyDescent="0.15"/>
    <row r="74" spans="28:34" x14ac:dyDescent="0.15"/>
    <row r="75" spans="28:34" x14ac:dyDescent="0.15">
      <c r="AH75" s="262"/>
    </row>
    <row r="76" spans="28:34" x14ac:dyDescent="0.15">
      <c r="AF76" s="262"/>
      <c r="AG76" s="262"/>
      <c r="AH76" s="262"/>
    </row>
    <row r="77" spans="28:34" x14ac:dyDescent="0.15">
      <c r="AG77" s="262"/>
      <c r="AH77" s="262"/>
    </row>
    <row r="78" spans="28:34" x14ac:dyDescent="0.15"/>
    <row r="79" spans="28:34" x14ac:dyDescent="0.15"/>
    <row r="80" spans="28:34" x14ac:dyDescent="0.15"/>
    <row r="81" spans="25:34" x14ac:dyDescent="0.15"/>
    <row r="82" spans="25:34" x14ac:dyDescent="0.15">
      <c r="Y82" s="262"/>
    </row>
    <row r="83" spans="25:34" x14ac:dyDescent="0.15">
      <c r="Y83" s="262"/>
      <c r="Z83" s="262"/>
      <c r="AA83" s="262"/>
      <c r="AB83" s="262"/>
      <c r="AC83" s="262"/>
      <c r="AD83" s="262"/>
      <c r="AE83" s="262"/>
      <c r="AF83" s="262"/>
      <c r="AG83" s="262"/>
      <c r="AH83" s="262"/>
    </row>
    <row r="84" spans="25:34" x14ac:dyDescent="0.15"/>
    <row r="85" spans="25:34" x14ac:dyDescent="0.15"/>
    <row r="86" spans="25:34" x14ac:dyDescent="0.15"/>
    <row r="87" spans="25:34" x14ac:dyDescent="0.15"/>
    <row r="88" spans="25:34" x14ac:dyDescent="0.15">
      <c r="AH88" s="26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62"/>
      <c r="AG94" s="262"/>
      <c r="AH94" s="262"/>
    </row>
    <row r="95" spans="25:34" ht="13.5" customHeight="1" x14ac:dyDescent="0.15">
      <c r="AH95" s="26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62"/>
    </row>
    <row r="102" spans="33:34" ht="13.5" customHeight="1" x14ac:dyDescent="0.15"/>
    <row r="103" spans="33:34" ht="13.5" customHeight="1" x14ac:dyDescent="0.15"/>
    <row r="104" spans="33:34" ht="13.5" customHeight="1" x14ac:dyDescent="0.15">
      <c r="AG104" s="262"/>
      <c r="AH104" s="26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62"/>
    </row>
    <row r="117" spans="34:122" ht="13.5" customHeight="1" x14ac:dyDescent="0.15"/>
    <row r="118" spans="34:122" ht="13.5" customHeight="1" x14ac:dyDescent="0.15"/>
    <row r="119" spans="34:122" ht="13.5" customHeight="1" x14ac:dyDescent="0.15"/>
    <row r="120" spans="34:122" ht="13.5" customHeight="1" x14ac:dyDescent="0.15">
      <c r="AH120" s="262"/>
    </row>
    <row r="121" spans="34:122" ht="13.5" customHeight="1" x14ac:dyDescent="0.15">
      <c r="AH121" s="262"/>
    </row>
    <row r="122" spans="34:122" ht="13.5" customHeight="1" x14ac:dyDescent="0.15"/>
    <row r="123" spans="34:122" ht="13.5" customHeight="1" x14ac:dyDescent="0.15"/>
    <row r="124" spans="34:122" ht="13.5" customHeight="1" x14ac:dyDescent="0.15"/>
    <row r="125" spans="34:122" ht="13.5" customHeight="1" x14ac:dyDescent="0.15">
      <c r="DR125" s="262" t="s">
        <v>511</v>
      </c>
    </row>
  </sheetData>
  <sheetProtection algorithmName="SHA-512" hashValue="QX2LHyl/sQ8nitqRbJaNK7KJi6wEochXRVggqmWDbHKokJMKpNLwD3PIbQyqqX45aAv3DU0gF55eu6iLRemTsQ==" saltValue="lMVHLR+r2RZ4YmYibUI2rA=="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54</v>
      </c>
      <c r="E2" s="146"/>
      <c r="F2" s="147" t="s">
        <v>561</v>
      </c>
      <c r="G2" s="148"/>
      <c r="H2" s="149"/>
    </row>
    <row r="3" spans="1:8" x14ac:dyDescent="0.15">
      <c r="A3" s="145" t="s">
        <v>554</v>
      </c>
      <c r="B3" s="150"/>
      <c r="C3" s="151"/>
      <c r="D3" s="152">
        <v>66915</v>
      </c>
      <c r="E3" s="153"/>
      <c r="F3" s="154">
        <v>48088</v>
      </c>
      <c r="G3" s="155"/>
      <c r="H3" s="156"/>
    </row>
    <row r="4" spans="1:8" x14ac:dyDescent="0.15">
      <c r="A4" s="157"/>
      <c r="B4" s="158"/>
      <c r="C4" s="159"/>
      <c r="D4" s="160">
        <v>6950</v>
      </c>
      <c r="E4" s="161"/>
      <c r="F4" s="162">
        <v>25183</v>
      </c>
      <c r="G4" s="163"/>
      <c r="H4" s="164"/>
    </row>
    <row r="5" spans="1:8" x14ac:dyDescent="0.15">
      <c r="A5" s="145" t="s">
        <v>556</v>
      </c>
      <c r="B5" s="150"/>
      <c r="C5" s="151"/>
      <c r="D5" s="152">
        <v>54685</v>
      </c>
      <c r="E5" s="153"/>
      <c r="F5" s="154">
        <v>46457</v>
      </c>
      <c r="G5" s="155"/>
      <c r="H5" s="156"/>
    </row>
    <row r="6" spans="1:8" x14ac:dyDescent="0.15">
      <c r="A6" s="157"/>
      <c r="B6" s="158"/>
      <c r="C6" s="159"/>
      <c r="D6" s="160">
        <v>12457</v>
      </c>
      <c r="E6" s="161"/>
      <c r="F6" s="162">
        <v>24020</v>
      </c>
      <c r="G6" s="163"/>
      <c r="H6" s="164"/>
    </row>
    <row r="7" spans="1:8" x14ac:dyDescent="0.15">
      <c r="A7" s="145" t="s">
        <v>557</v>
      </c>
      <c r="B7" s="150"/>
      <c r="C7" s="151"/>
      <c r="D7" s="152">
        <v>67428</v>
      </c>
      <c r="E7" s="153"/>
      <c r="F7" s="154">
        <v>51849</v>
      </c>
      <c r="G7" s="155"/>
      <c r="H7" s="156"/>
    </row>
    <row r="8" spans="1:8" x14ac:dyDescent="0.15">
      <c r="A8" s="157"/>
      <c r="B8" s="158"/>
      <c r="C8" s="159"/>
      <c r="D8" s="160">
        <v>10566</v>
      </c>
      <c r="E8" s="161"/>
      <c r="F8" s="162">
        <v>26326</v>
      </c>
      <c r="G8" s="163"/>
      <c r="H8" s="164"/>
    </row>
    <row r="9" spans="1:8" x14ac:dyDescent="0.15">
      <c r="A9" s="145" t="s">
        <v>558</v>
      </c>
      <c r="B9" s="150"/>
      <c r="C9" s="151"/>
      <c r="D9" s="152">
        <v>72052</v>
      </c>
      <c r="E9" s="153"/>
      <c r="F9" s="154">
        <v>52191</v>
      </c>
      <c r="G9" s="155"/>
      <c r="H9" s="156"/>
    </row>
    <row r="10" spans="1:8" x14ac:dyDescent="0.15">
      <c r="A10" s="157"/>
      <c r="B10" s="158"/>
      <c r="C10" s="159"/>
      <c r="D10" s="160">
        <v>10076</v>
      </c>
      <c r="E10" s="161"/>
      <c r="F10" s="162">
        <v>26807</v>
      </c>
      <c r="G10" s="163"/>
      <c r="H10" s="164"/>
    </row>
    <row r="11" spans="1:8" x14ac:dyDescent="0.15">
      <c r="A11" s="145" t="s">
        <v>559</v>
      </c>
      <c r="B11" s="150"/>
      <c r="C11" s="151"/>
      <c r="D11" s="152">
        <v>58689</v>
      </c>
      <c r="E11" s="153"/>
      <c r="F11" s="154">
        <v>48105</v>
      </c>
      <c r="G11" s="155"/>
      <c r="H11" s="156"/>
    </row>
    <row r="12" spans="1:8" x14ac:dyDescent="0.15">
      <c r="A12" s="157"/>
      <c r="B12" s="158"/>
      <c r="C12" s="165"/>
      <c r="D12" s="160">
        <v>14524</v>
      </c>
      <c r="E12" s="161"/>
      <c r="F12" s="162">
        <v>24072</v>
      </c>
      <c r="G12" s="163"/>
      <c r="H12" s="164"/>
    </row>
    <row r="13" spans="1:8" x14ac:dyDescent="0.15">
      <c r="A13" s="145"/>
      <c r="B13" s="150"/>
      <c r="C13" s="166"/>
      <c r="D13" s="167">
        <v>63954</v>
      </c>
      <c r="E13" s="168"/>
      <c r="F13" s="169">
        <v>49338</v>
      </c>
      <c r="G13" s="170"/>
      <c r="H13" s="156"/>
    </row>
    <row r="14" spans="1:8" x14ac:dyDescent="0.15">
      <c r="A14" s="157"/>
      <c r="B14" s="158"/>
      <c r="C14" s="159"/>
      <c r="D14" s="160">
        <v>10915</v>
      </c>
      <c r="E14" s="161"/>
      <c r="F14" s="162">
        <v>25282</v>
      </c>
      <c r="G14" s="163"/>
      <c r="H14" s="164"/>
    </row>
    <row r="17" spans="1:11" x14ac:dyDescent="0.15">
      <c r="A17" s="141" t="s">
        <v>55</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56</v>
      </c>
      <c r="B19" s="171">
        <f>ROUND(VALUE(SUBSTITUTE(実質収支比率等に係る経年分析!F$48,"▲","-")),2)</f>
        <v>6.34</v>
      </c>
      <c r="C19" s="171">
        <f>ROUND(VALUE(SUBSTITUTE(実質収支比率等に係る経年分析!G$48,"▲","-")),2)</f>
        <v>6.49</v>
      </c>
      <c r="D19" s="171">
        <f>ROUND(VALUE(SUBSTITUTE(実質収支比率等に係る経年分析!H$48,"▲","-")),2)</f>
        <v>5.34</v>
      </c>
      <c r="E19" s="171">
        <f>ROUND(VALUE(SUBSTITUTE(実質収支比率等に係る経年分析!I$48,"▲","-")),2)</f>
        <v>11.3</v>
      </c>
      <c r="F19" s="171">
        <f>ROUND(VALUE(SUBSTITUTE(実質収支比率等に係る経年分析!J$48,"▲","-")),2)</f>
        <v>8.74</v>
      </c>
    </row>
    <row r="20" spans="1:11" x14ac:dyDescent="0.15">
      <c r="A20" s="171" t="s">
        <v>57</v>
      </c>
      <c r="B20" s="171">
        <f>ROUND(VALUE(SUBSTITUTE(実質収支比率等に係る経年分析!F$47,"▲","-")),2)</f>
        <v>9.27</v>
      </c>
      <c r="C20" s="171">
        <f>ROUND(VALUE(SUBSTITUTE(実質収支比率等に係る経年分析!G$47,"▲","-")),2)</f>
        <v>7.88</v>
      </c>
      <c r="D20" s="171">
        <f>ROUND(VALUE(SUBSTITUTE(実質収支比率等に係る経年分析!H$47,"▲","-")),2)</f>
        <v>7.66</v>
      </c>
      <c r="E20" s="171">
        <f>ROUND(VALUE(SUBSTITUTE(実質収支比率等に係る経年分析!I$47,"▲","-")),2)</f>
        <v>4.34</v>
      </c>
      <c r="F20" s="171">
        <f>ROUND(VALUE(SUBSTITUTE(実質収支比率等に係る経年分析!J$47,"▲","-")),2)</f>
        <v>8.77</v>
      </c>
    </row>
    <row r="21" spans="1:11" x14ac:dyDescent="0.15">
      <c r="A21" s="171" t="s">
        <v>58</v>
      </c>
      <c r="B21" s="171">
        <f>IF(ISNUMBER(VALUE(SUBSTITUTE(実質収支比率等に係る経年分析!F$49,"▲","-"))),ROUND(VALUE(SUBSTITUTE(実質収支比率等に係る経年分析!F$49,"▲","-")),2),NA())</f>
        <v>0.83</v>
      </c>
      <c r="C21" s="171">
        <f>IF(ISNUMBER(VALUE(SUBSTITUTE(実質収支比率等に係る経年分析!G$49,"▲","-"))),ROUND(VALUE(SUBSTITUTE(実質収支比率等に係る経年分析!G$49,"▲","-")),2),NA())</f>
        <v>-1.1399999999999999</v>
      </c>
      <c r="D21" s="171">
        <f>IF(ISNUMBER(VALUE(SUBSTITUTE(実質収支比率等に係る経年分析!H$49,"▲","-"))),ROUND(VALUE(SUBSTITUTE(実質収支比率等に係る経年分析!H$49,"▲","-")),2),NA())</f>
        <v>-1.2</v>
      </c>
      <c r="E21" s="171">
        <f>IF(ISNUMBER(VALUE(SUBSTITUTE(実質収支比率等に係る経年分析!I$49,"▲","-"))),ROUND(VALUE(SUBSTITUTE(実質収支比率等に係る経年分析!I$49,"▲","-")),2),NA())</f>
        <v>3</v>
      </c>
      <c r="F21" s="171">
        <f>IF(ISNUMBER(VALUE(SUBSTITUTE(実質収支比率等に係る経年分析!J$49,"▲","-"))),ROUND(VALUE(SUBSTITUTE(実質収支比率等に係る経年分析!J$49,"▲","-")),2),NA())</f>
        <v>4.2</v>
      </c>
    </row>
    <row r="24" spans="1:11" x14ac:dyDescent="0.15">
      <c r="A24" s="141" t="s">
        <v>59</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60</v>
      </c>
      <c r="C26" s="172" t="s">
        <v>61</v>
      </c>
      <c r="D26" s="172" t="s">
        <v>60</v>
      </c>
      <c r="E26" s="172" t="s">
        <v>61</v>
      </c>
      <c r="F26" s="172" t="s">
        <v>60</v>
      </c>
      <c r="G26" s="172" t="s">
        <v>61</v>
      </c>
      <c r="H26" s="172" t="s">
        <v>60</v>
      </c>
      <c r="I26" s="172" t="s">
        <v>61</v>
      </c>
      <c r="J26" s="172" t="s">
        <v>60</v>
      </c>
      <c r="K26" s="172" t="s">
        <v>61</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v>
      </c>
      <c r="H27" s="172" t="e">
        <f>IF(ROUND(VALUE(SUBSTITUTE(連結実質赤字比率に係る赤字・黒字の構成分析!I$43,"▲", "-")), 2) &lt; 0, ABS(ROUND(VALUE(SUBSTITUTE(連結実質赤字比率に係る赤字・黒字の構成分析!I$43,"▲", "-")), 2)), NA())</f>
        <v>#N/A</v>
      </c>
      <c r="I27" s="172">
        <f>IF(ROUND(VALUE(SUBSTITUTE(連結実質赤字比率に係る赤字・黒字の構成分析!I$43,"▲", "-")), 2) &gt;= 0, ABS(ROUND(VALUE(SUBSTITUTE(連結実質赤字比率に係る赤字・黒字の構成分析!I$43,"▲", "-")), 2)), NA())</f>
        <v>0</v>
      </c>
      <c r="J27" s="172" t="e">
        <f>IF(ROUND(VALUE(SUBSTITUTE(連結実質赤字比率に係る赤字・黒字の構成分析!J$43,"▲", "-")), 2) &lt; 0, ABS(ROUND(VALUE(SUBSTITUTE(連結実質赤字比率に係る赤字・黒字の構成分析!J$43,"▲", "-")), 2)), NA())</f>
        <v>#N/A</v>
      </c>
      <c r="K27" s="172">
        <f>IF(ROUND(VALUE(SUBSTITUTE(連結実質赤字比率に係る赤字・黒字の構成分析!J$43,"▲", "-")), 2) &gt;= 0, ABS(ROUND(VALUE(SUBSTITUTE(連結実質赤字比率に係る赤字・黒字の構成分析!J$43,"▲", "-")), 2)), NA())</f>
        <v>0</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str">
        <f>IF(連結実質赤字比率に係る赤字・黒字の構成分析!C$41="",NA(),連結実質赤字比率に係る赤字・黒字の構成分析!C$41)</f>
        <v>母子父子寡婦福祉資金貸付事業特別会計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v>
      </c>
    </row>
    <row r="30" spans="1:11" x14ac:dyDescent="0.15">
      <c r="A30" s="172" t="str">
        <f>IF(連結実質赤字比率に係る赤字・黒字の構成分析!C$40="",NA(),連結実質赤字比率に係る赤字・黒字の構成分析!C$40)</f>
        <v>土地区画整理事業特別会計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0.02</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v>
      </c>
    </row>
    <row r="31" spans="1:11" x14ac:dyDescent="0.15">
      <c r="A31" s="172" t="str">
        <f>IF(連結実質赤字比率に係る赤字・黒字の構成分析!C$39="",NA(),連結実質赤字比率に係る赤字・黒字の構成分析!C$39)</f>
        <v>後期高齢者医療特別会計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0.03</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0.03</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0.02</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0.02</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0.02</v>
      </c>
    </row>
    <row r="32" spans="1:11" x14ac:dyDescent="0.15">
      <c r="A32" s="172" t="str">
        <f>IF(連結実質赤字比率に係る赤字・黒字の構成分析!C$38="",NA(),連結実質赤字比率に係る赤字・黒字の構成分析!C$38)</f>
        <v>国民健康保険事業特別会計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1.02</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0.42</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0.71</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7.0000000000000007E-2</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0.08</v>
      </c>
    </row>
    <row r="33" spans="1:16" x14ac:dyDescent="0.15">
      <c r="A33" s="172" t="str">
        <f>IF(連結実質赤字比率に係る赤字・黒字の構成分析!C$37="",NA(),連結実質赤字比率に係る赤字・黒字の構成分析!C$37)</f>
        <v>介護保険事業特別会計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1.02</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1.31</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0.97</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1.61</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1.48</v>
      </c>
    </row>
    <row r="34" spans="1:16" x14ac:dyDescent="0.15">
      <c r="A34" s="172" t="str">
        <f>IF(連結実質赤字比率に係る赤字・黒字の構成分析!C$36="",NA(),連結実質赤字比率に係る赤字・黒字の構成分析!C$36)</f>
        <v>下水道事業会計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5</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5.51</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6.25</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6.31</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6.11</v>
      </c>
    </row>
    <row r="35" spans="1:16" x14ac:dyDescent="0.15">
      <c r="A35" s="172" t="str">
        <f>IF(連結実質赤字比率に係る赤字・黒字の構成分析!C$35="",NA(),連結実質赤字比率に係る赤字・黒字の構成分析!C$35)</f>
        <v>一般会計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6.31</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6.48</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5.33</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11.29</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8.73</v>
      </c>
    </row>
    <row r="36" spans="1:16" x14ac:dyDescent="0.15">
      <c r="A36" s="172" t="str">
        <f>IF(連結実質赤字比率に係る赤字・黒字の構成分析!C$34="",NA(),連結実質赤字比率に係る赤字・黒字の構成分析!C$34)</f>
        <v>水道事業会計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16.559999999999999</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17.34</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17.760000000000002</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16.48</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13.36</v>
      </c>
    </row>
    <row r="39" spans="1:16" x14ac:dyDescent="0.15">
      <c r="A39" s="141" t="s">
        <v>62</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63</v>
      </c>
      <c r="C41" s="173"/>
      <c r="D41" s="173" t="s">
        <v>64</v>
      </c>
      <c r="E41" s="173" t="s">
        <v>63</v>
      </c>
      <c r="F41" s="173"/>
      <c r="G41" s="173" t="s">
        <v>64</v>
      </c>
      <c r="H41" s="173" t="s">
        <v>63</v>
      </c>
      <c r="I41" s="173"/>
      <c r="J41" s="173" t="s">
        <v>64</v>
      </c>
      <c r="K41" s="173" t="s">
        <v>63</v>
      </c>
      <c r="L41" s="173"/>
      <c r="M41" s="173" t="s">
        <v>64</v>
      </c>
      <c r="N41" s="173" t="s">
        <v>63</v>
      </c>
      <c r="O41" s="173"/>
      <c r="P41" s="173" t="s">
        <v>64</v>
      </c>
    </row>
    <row r="42" spans="1:16" x14ac:dyDescent="0.15">
      <c r="A42" s="173" t="s">
        <v>65</v>
      </c>
      <c r="B42" s="173"/>
      <c r="C42" s="173"/>
      <c r="D42" s="173">
        <f>'実質公債費比率（分子）の構造'!K$52</f>
        <v>7712</v>
      </c>
      <c r="E42" s="173"/>
      <c r="F42" s="173"/>
      <c r="G42" s="173">
        <f>'実質公債費比率（分子）の構造'!L$52</f>
        <v>7760</v>
      </c>
      <c r="H42" s="173"/>
      <c r="I42" s="173"/>
      <c r="J42" s="173">
        <f>'実質公債費比率（分子）の構造'!M$52</f>
        <v>7758</v>
      </c>
      <c r="K42" s="173"/>
      <c r="L42" s="173"/>
      <c r="M42" s="173">
        <f>'実質公債費比率（分子）の構造'!N$52</f>
        <v>7321</v>
      </c>
      <c r="N42" s="173"/>
      <c r="O42" s="173"/>
      <c r="P42" s="173">
        <f>'実質公債費比率（分子）の構造'!O$52</f>
        <v>7517</v>
      </c>
    </row>
    <row r="43" spans="1:16" x14ac:dyDescent="0.15">
      <c r="A43" s="173" t="s">
        <v>66</v>
      </c>
      <c r="B43" s="173">
        <f>'実質公債費比率（分子）の構造'!K$51</f>
        <v>2</v>
      </c>
      <c r="C43" s="173"/>
      <c r="D43" s="173"/>
      <c r="E43" s="173">
        <f>'実質公債費比率（分子）の構造'!L$51</f>
        <v>0</v>
      </c>
      <c r="F43" s="173"/>
      <c r="G43" s="173"/>
      <c r="H43" s="173">
        <f>'実質公債費比率（分子）の構造'!M$51</f>
        <v>0</v>
      </c>
      <c r="I43" s="173"/>
      <c r="J43" s="173"/>
      <c r="K43" s="173">
        <f>'実質公債費比率（分子）の構造'!N$51</f>
        <v>0</v>
      </c>
      <c r="L43" s="173"/>
      <c r="M43" s="173"/>
      <c r="N43" s="173">
        <f>'実質公債費比率（分子）の構造'!O$51</f>
        <v>0</v>
      </c>
      <c r="O43" s="173"/>
      <c r="P43" s="173"/>
    </row>
    <row r="44" spans="1:16" x14ac:dyDescent="0.15">
      <c r="A44" s="173" t="s">
        <v>67</v>
      </c>
      <c r="B44" s="173">
        <f>'実質公債費比率（分子）の構造'!K$50</f>
        <v>295</v>
      </c>
      <c r="C44" s="173"/>
      <c r="D44" s="173"/>
      <c r="E44" s="173">
        <f>'実質公債費比率（分子）の構造'!L$50</f>
        <v>263</v>
      </c>
      <c r="F44" s="173"/>
      <c r="G44" s="173"/>
      <c r="H44" s="173">
        <f>'実質公債費比率（分子）の構造'!M$50</f>
        <v>238</v>
      </c>
      <c r="I44" s="173"/>
      <c r="J44" s="173"/>
      <c r="K44" s="173">
        <f>'実質公債費比率（分子）の構造'!N$50</f>
        <v>211</v>
      </c>
      <c r="L44" s="173"/>
      <c r="M44" s="173"/>
      <c r="N44" s="173">
        <f>'実質公債費比率（分子）の構造'!O$50</f>
        <v>182</v>
      </c>
      <c r="O44" s="173"/>
      <c r="P44" s="173"/>
    </row>
    <row r="45" spans="1:16" x14ac:dyDescent="0.15">
      <c r="A45" s="173" t="s">
        <v>68</v>
      </c>
      <c r="B45" s="173">
        <f>'実質公債費比率（分子）の構造'!K$49</f>
        <v>883</v>
      </c>
      <c r="C45" s="173"/>
      <c r="D45" s="173"/>
      <c r="E45" s="173">
        <f>'実質公債費比率（分子）の構造'!L$49</f>
        <v>850</v>
      </c>
      <c r="F45" s="173"/>
      <c r="G45" s="173"/>
      <c r="H45" s="173">
        <f>'実質公債費比率（分子）の構造'!M$49</f>
        <v>697</v>
      </c>
      <c r="I45" s="173"/>
      <c r="J45" s="173"/>
      <c r="K45" s="173">
        <f>'実質公債費比率（分子）の構造'!N$49</f>
        <v>376</v>
      </c>
      <c r="L45" s="173"/>
      <c r="M45" s="173"/>
      <c r="N45" s="173">
        <f>'実質公債費比率（分子）の構造'!O$49</f>
        <v>279</v>
      </c>
      <c r="O45" s="173"/>
      <c r="P45" s="173"/>
    </row>
    <row r="46" spans="1:16" x14ac:dyDescent="0.15">
      <c r="A46" s="173" t="s">
        <v>69</v>
      </c>
      <c r="B46" s="173">
        <f>'実質公債費比率（分子）の構造'!K$48</f>
        <v>739</v>
      </c>
      <c r="C46" s="173"/>
      <c r="D46" s="173"/>
      <c r="E46" s="173">
        <f>'実質公債費比率（分子）の構造'!L$48</f>
        <v>730</v>
      </c>
      <c r="F46" s="173"/>
      <c r="G46" s="173"/>
      <c r="H46" s="173">
        <f>'実質公債費比率（分子）の構造'!M$48</f>
        <v>651</v>
      </c>
      <c r="I46" s="173"/>
      <c r="J46" s="173"/>
      <c r="K46" s="173">
        <f>'実質公債費比率（分子）の構造'!N$48</f>
        <v>595</v>
      </c>
      <c r="L46" s="173"/>
      <c r="M46" s="173"/>
      <c r="N46" s="173">
        <f>'実質公債費比率（分子）の構造'!O$48</f>
        <v>610</v>
      </c>
      <c r="O46" s="173"/>
      <c r="P46" s="173"/>
    </row>
    <row r="47" spans="1:16" x14ac:dyDescent="0.15">
      <c r="A47" s="173" t="s">
        <v>70</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71</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72</v>
      </c>
      <c r="B49" s="173">
        <f>'実質公債費比率（分子）の構造'!K$45</f>
        <v>12814</v>
      </c>
      <c r="C49" s="173"/>
      <c r="D49" s="173"/>
      <c r="E49" s="173">
        <f>'実質公債費比率（分子）の構造'!L$45</f>
        <v>12636</v>
      </c>
      <c r="F49" s="173"/>
      <c r="G49" s="173"/>
      <c r="H49" s="173">
        <f>'実質公債費比率（分子）の構造'!M$45</f>
        <v>12062</v>
      </c>
      <c r="I49" s="173"/>
      <c r="J49" s="173"/>
      <c r="K49" s="173">
        <f>'実質公債費比率（分子）の構造'!N$45</f>
        <v>11787</v>
      </c>
      <c r="L49" s="173"/>
      <c r="M49" s="173"/>
      <c r="N49" s="173">
        <f>'実質公債費比率（分子）の構造'!O$45</f>
        <v>11624</v>
      </c>
      <c r="O49" s="173"/>
      <c r="P49" s="173"/>
    </row>
    <row r="50" spans="1:16" x14ac:dyDescent="0.15">
      <c r="A50" s="173" t="s">
        <v>73</v>
      </c>
      <c r="B50" s="173" t="e">
        <f>NA()</f>
        <v>#N/A</v>
      </c>
      <c r="C50" s="173">
        <f>IF(ISNUMBER('実質公債費比率（分子）の構造'!K$53),'実質公債費比率（分子）の構造'!K$53,NA())</f>
        <v>7021</v>
      </c>
      <c r="D50" s="173" t="e">
        <f>NA()</f>
        <v>#N/A</v>
      </c>
      <c r="E50" s="173" t="e">
        <f>NA()</f>
        <v>#N/A</v>
      </c>
      <c r="F50" s="173">
        <f>IF(ISNUMBER('実質公債費比率（分子）の構造'!L$53),'実質公債費比率（分子）の構造'!L$53,NA())</f>
        <v>6719</v>
      </c>
      <c r="G50" s="173" t="e">
        <f>NA()</f>
        <v>#N/A</v>
      </c>
      <c r="H50" s="173" t="e">
        <f>NA()</f>
        <v>#N/A</v>
      </c>
      <c r="I50" s="173">
        <f>IF(ISNUMBER('実質公債費比率（分子）の構造'!M$53),'実質公債費比率（分子）の構造'!M$53,NA())</f>
        <v>5890</v>
      </c>
      <c r="J50" s="173" t="e">
        <f>NA()</f>
        <v>#N/A</v>
      </c>
      <c r="K50" s="173" t="e">
        <f>NA()</f>
        <v>#N/A</v>
      </c>
      <c r="L50" s="173">
        <f>IF(ISNUMBER('実質公債費比率（分子）の構造'!N$53),'実質公債費比率（分子）の構造'!N$53,NA())</f>
        <v>5648</v>
      </c>
      <c r="M50" s="173" t="e">
        <f>NA()</f>
        <v>#N/A</v>
      </c>
      <c r="N50" s="173" t="e">
        <f>NA()</f>
        <v>#N/A</v>
      </c>
      <c r="O50" s="173">
        <f>IF(ISNUMBER('実質公債費比率（分子）の構造'!O$53),'実質公債費比率（分子）の構造'!O$53,NA())</f>
        <v>5178</v>
      </c>
      <c r="P50" s="173" t="e">
        <f>NA()</f>
        <v>#N/A</v>
      </c>
    </row>
    <row r="53" spans="1:16" x14ac:dyDescent="0.15">
      <c r="A53" s="141" t="s">
        <v>74</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75</v>
      </c>
      <c r="C55" s="172"/>
      <c r="D55" s="172" t="s">
        <v>76</v>
      </c>
      <c r="E55" s="172" t="s">
        <v>75</v>
      </c>
      <c r="F55" s="172"/>
      <c r="G55" s="172" t="s">
        <v>76</v>
      </c>
      <c r="H55" s="172" t="s">
        <v>75</v>
      </c>
      <c r="I55" s="172"/>
      <c r="J55" s="172" t="s">
        <v>76</v>
      </c>
      <c r="K55" s="172" t="s">
        <v>75</v>
      </c>
      <c r="L55" s="172"/>
      <c r="M55" s="172" t="s">
        <v>76</v>
      </c>
      <c r="N55" s="172" t="s">
        <v>75</v>
      </c>
      <c r="O55" s="172"/>
      <c r="P55" s="172" t="s">
        <v>76</v>
      </c>
    </row>
    <row r="56" spans="1:16" x14ac:dyDescent="0.15">
      <c r="A56" s="172" t="s">
        <v>43</v>
      </c>
      <c r="B56" s="172"/>
      <c r="C56" s="172"/>
      <c r="D56" s="172">
        <f>'将来負担比率（分子）の構造'!I$52</f>
        <v>77871</v>
      </c>
      <c r="E56" s="172"/>
      <c r="F56" s="172"/>
      <c r="G56" s="172">
        <f>'将来負担比率（分子）の構造'!J$52</f>
        <v>78441</v>
      </c>
      <c r="H56" s="172"/>
      <c r="I56" s="172"/>
      <c r="J56" s="172">
        <f>'将来負担比率（分子）の構造'!K$52</f>
        <v>79149</v>
      </c>
      <c r="K56" s="172"/>
      <c r="L56" s="172"/>
      <c r="M56" s="172">
        <f>'将来負担比率（分子）の構造'!L$52</f>
        <v>81430</v>
      </c>
      <c r="N56" s="172"/>
      <c r="O56" s="172"/>
      <c r="P56" s="172">
        <f>'将来負担比率（分子）の構造'!M$52</f>
        <v>82302</v>
      </c>
    </row>
    <row r="57" spans="1:16" x14ac:dyDescent="0.15">
      <c r="A57" s="172" t="s">
        <v>42</v>
      </c>
      <c r="B57" s="172"/>
      <c r="C57" s="172"/>
      <c r="D57" s="172">
        <f>'将来負担比率（分子）の構造'!I$51</f>
        <v>20383</v>
      </c>
      <c r="E57" s="172"/>
      <c r="F57" s="172"/>
      <c r="G57" s="172">
        <f>'将来負担比率（分子）の構造'!J$51</f>
        <v>19998</v>
      </c>
      <c r="H57" s="172"/>
      <c r="I57" s="172"/>
      <c r="J57" s="172">
        <f>'将来負担比率（分子）の構造'!K$51</f>
        <v>19785</v>
      </c>
      <c r="K57" s="172"/>
      <c r="L57" s="172"/>
      <c r="M57" s="172">
        <f>'将来負担比率（分子）の構造'!L$51</f>
        <v>19613</v>
      </c>
      <c r="N57" s="172"/>
      <c r="O57" s="172"/>
      <c r="P57" s="172">
        <f>'将来負担比率（分子）の構造'!M$51</f>
        <v>19893</v>
      </c>
    </row>
    <row r="58" spans="1:16" x14ac:dyDescent="0.15">
      <c r="A58" s="172" t="s">
        <v>41</v>
      </c>
      <c r="B58" s="172"/>
      <c r="C58" s="172"/>
      <c r="D58" s="172">
        <f>'将来負担比率（分子）の構造'!I$50</f>
        <v>19690</v>
      </c>
      <c r="E58" s="172"/>
      <c r="F58" s="172"/>
      <c r="G58" s="172">
        <f>'将来負担比率（分子）の構造'!J$50</f>
        <v>18158</v>
      </c>
      <c r="H58" s="172"/>
      <c r="I58" s="172"/>
      <c r="J58" s="172">
        <f>'将来負担比率（分子）の構造'!K$50</f>
        <v>21021</v>
      </c>
      <c r="K58" s="172"/>
      <c r="L58" s="172"/>
      <c r="M58" s="172">
        <f>'将来負担比率（分子）の構造'!L$50</f>
        <v>18871</v>
      </c>
      <c r="N58" s="172"/>
      <c r="O58" s="172"/>
      <c r="P58" s="172">
        <f>'将来負担比率（分子）の構造'!M$50</f>
        <v>24551</v>
      </c>
    </row>
    <row r="59" spans="1:16" x14ac:dyDescent="0.15">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36</v>
      </c>
      <c r="B61" s="172">
        <f>'将来負担比率（分子）の構造'!I$46</f>
        <v>6</v>
      </c>
      <c r="C61" s="172"/>
      <c r="D61" s="172"/>
      <c r="E61" s="172">
        <f>'将来負担比率（分子）の構造'!J$46</f>
        <v>3</v>
      </c>
      <c r="F61" s="172"/>
      <c r="G61" s="172"/>
      <c r="H61" s="172">
        <f>'将来負担比率（分子）の構造'!K$46</f>
        <v>3</v>
      </c>
      <c r="I61" s="172"/>
      <c r="J61" s="172"/>
      <c r="K61" s="172">
        <f>'将来負担比率（分子）の構造'!L$46</f>
        <v>2</v>
      </c>
      <c r="L61" s="172"/>
      <c r="M61" s="172"/>
      <c r="N61" s="172">
        <f>'将来負担比率（分子）の構造'!M$46</f>
        <v>0</v>
      </c>
      <c r="O61" s="172"/>
      <c r="P61" s="172"/>
    </row>
    <row r="62" spans="1:16" x14ac:dyDescent="0.15">
      <c r="A62" s="172" t="s">
        <v>35</v>
      </c>
      <c r="B62" s="172">
        <f>'将来負担比率（分子）の構造'!I$45</f>
        <v>15315</v>
      </c>
      <c r="C62" s="172"/>
      <c r="D62" s="172"/>
      <c r="E62" s="172">
        <f>'将来負担比率（分子）の構造'!J$45</f>
        <v>15080</v>
      </c>
      <c r="F62" s="172"/>
      <c r="G62" s="172"/>
      <c r="H62" s="172">
        <f>'将来負担比率（分子）の構造'!K$45</f>
        <v>14853</v>
      </c>
      <c r="I62" s="172"/>
      <c r="J62" s="172"/>
      <c r="K62" s="172">
        <f>'将来負担比率（分子）の構造'!L$45</f>
        <v>14214</v>
      </c>
      <c r="L62" s="172"/>
      <c r="M62" s="172"/>
      <c r="N62" s="172">
        <f>'将来負担比率（分子）の構造'!M$45</f>
        <v>13543</v>
      </c>
      <c r="O62" s="172"/>
      <c r="P62" s="172"/>
    </row>
    <row r="63" spans="1:16" x14ac:dyDescent="0.15">
      <c r="A63" s="172" t="s">
        <v>34</v>
      </c>
      <c r="B63" s="172">
        <f>'将来負担比率（分子）の構造'!I$44</f>
        <v>6192</v>
      </c>
      <c r="C63" s="172"/>
      <c r="D63" s="172"/>
      <c r="E63" s="172">
        <f>'将来負担比率（分子）の構造'!J$44</f>
        <v>5371</v>
      </c>
      <c r="F63" s="172"/>
      <c r="G63" s="172"/>
      <c r="H63" s="172">
        <f>'将来負担比率（分子）の構造'!K$44</f>
        <v>4815</v>
      </c>
      <c r="I63" s="172"/>
      <c r="J63" s="172"/>
      <c r="K63" s="172">
        <f>'将来負担比率（分子）の構造'!L$44</f>
        <v>4714</v>
      </c>
      <c r="L63" s="172"/>
      <c r="M63" s="172"/>
      <c r="N63" s="172">
        <f>'将来負担比率（分子）の構造'!M$44</f>
        <v>4377</v>
      </c>
      <c r="O63" s="172"/>
      <c r="P63" s="172"/>
    </row>
    <row r="64" spans="1:16" x14ac:dyDescent="0.15">
      <c r="A64" s="172" t="s">
        <v>33</v>
      </c>
      <c r="B64" s="172">
        <f>'将来負担比率（分子）の構造'!I$43</f>
        <v>7653</v>
      </c>
      <c r="C64" s="172"/>
      <c r="D64" s="172"/>
      <c r="E64" s="172">
        <f>'将来負担比率（分子）の構造'!J$43</f>
        <v>7462</v>
      </c>
      <c r="F64" s="172"/>
      <c r="G64" s="172"/>
      <c r="H64" s="172">
        <f>'将来負担比率（分子）の構造'!K$43</f>
        <v>7242</v>
      </c>
      <c r="I64" s="172"/>
      <c r="J64" s="172"/>
      <c r="K64" s="172">
        <f>'将来負担比率（分子）の構造'!L$43</f>
        <v>6912</v>
      </c>
      <c r="L64" s="172"/>
      <c r="M64" s="172"/>
      <c r="N64" s="172">
        <f>'将来負担比率（分子）の構造'!M$43</f>
        <v>7004</v>
      </c>
      <c r="O64" s="172"/>
      <c r="P64" s="172"/>
    </row>
    <row r="65" spans="1:16" x14ac:dyDescent="0.15">
      <c r="A65" s="172" t="s">
        <v>32</v>
      </c>
      <c r="B65" s="172">
        <f>'将来負担比率（分子）の構造'!I$42</f>
        <v>1129</v>
      </c>
      <c r="C65" s="172"/>
      <c r="D65" s="172"/>
      <c r="E65" s="172">
        <f>'将来負担比率（分子）の構造'!J$42</f>
        <v>890</v>
      </c>
      <c r="F65" s="172"/>
      <c r="G65" s="172"/>
      <c r="H65" s="172">
        <f>'将来負担比率（分子）の構造'!K$42</f>
        <v>669</v>
      </c>
      <c r="I65" s="172"/>
      <c r="J65" s="172"/>
      <c r="K65" s="172">
        <f>'将来負担比率（分子）の構造'!L$42</f>
        <v>471</v>
      </c>
      <c r="L65" s="172"/>
      <c r="M65" s="172"/>
      <c r="N65" s="172">
        <f>'将来負担比率（分子）の構造'!M$42</f>
        <v>297</v>
      </c>
      <c r="O65" s="172"/>
      <c r="P65" s="172"/>
    </row>
    <row r="66" spans="1:16" x14ac:dyDescent="0.15">
      <c r="A66" s="172" t="s">
        <v>31</v>
      </c>
      <c r="B66" s="172">
        <f>'将来負担比率（分子）の構造'!I$41</f>
        <v>135733</v>
      </c>
      <c r="C66" s="172"/>
      <c r="D66" s="172"/>
      <c r="E66" s="172">
        <f>'将来負担比率（分子）の構造'!J$41</f>
        <v>134136</v>
      </c>
      <c r="F66" s="172"/>
      <c r="G66" s="172"/>
      <c r="H66" s="172">
        <f>'将来負担比率（分子）の構造'!K$41</f>
        <v>133436</v>
      </c>
      <c r="I66" s="172"/>
      <c r="J66" s="172"/>
      <c r="K66" s="172">
        <f>'将来負担比率（分子）の構造'!L$41</f>
        <v>136123</v>
      </c>
      <c r="L66" s="172"/>
      <c r="M66" s="172"/>
      <c r="N66" s="172">
        <f>'将来負担比率（分子）の構造'!M$41</f>
        <v>137114</v>
      </c>
      <c r="O66" s="172"/>
      <c r="P66" s="172"/>
    </row>
    <row r="67" spans="1:16" x14ac:dyDescent="0.15">
      <c r="A67" s="172" t="s">
        <v>77</v>
      </c>
      <c r="B67" s="172" t="e">
        <f>NA()</f>
        <v>#N/A</v>
      </c>
      <c r="C67" s="172">
        <f>IF(ISNUMBER('将来負担比率（分子）の構造'!I$53), IF('将来負担比率（分子）の構造'!I$53 &lt; 0, 0, '将来負担比率（分子）の構造'!I$53), NA())</f>
        <v>48085</v>
      </c>
      <c r="D67" s="172" t="e">
        <f>NA()</f>
        <v>#N/A</v>
      </c>
      <c r="E67" s="172" t="e">
        <f>NA()</f>
        <v>#N/A</v>
      </c>
      <c r="F67" s="172">
        <f>IF(ISNUMBER('将来負担比率（分子）の構造'!J$53), IF('将来負担比率（分子）の構造'!J$53 &lt; 0, 0, '将来負担比率（分子）の構造'!J$53), NA())</f>
        <v>46343</v>
      </c>
      <c r="G67" s="172" t="e">
        <f>NA()</f>
        <v>#N/A</v>
      </c>
      <c r="H67" s="172" t="e">
        <f>NA()</f>
        <v>#N/A</v>
      </c>
      <c r="I67" s="172">
        <f>IF(ISNUMBER('将来負担比率（分子）の構造'!K$53), IF('将来負担比率（分子）の構造'!K$53 &lt; 0, 0, '将来負担比率（分子）の構造'!K$53), NA())</f>
        <v>41064</v>
      </c>
      <c r="J67" s="172" t="e">
        <f>NA()</f>
        <v>#N/A</v>
      </c>
      <c r="K67" s="172" t="e">
        <f>NA()</f>
        <v>#N/A</v>
      </c>
      <c r="L67" s="172">
        <f>IF(ISNUMBER('将来負担比率（分子）の構造'!L$53), IF('将来負担比率（分子）の構造'!L$53 &lt; 0, 0, '将来負担比率（分子）の構造'!L$53), NA())</f>
        <v>42521</v>
      </c>
      <c r="M67" s="172" t="e">
        <f>NA()</f>
        <v>#N/A</v>
      </c>
      <c r="N67" s="172" t="e">
        <f>NA()</f>
        <v>#N/A</v>
      </c>
      <c r="O67" s="172">
        <f>IF(ISNUMBER('将来負担比率（分子）の構造'!M$53), IF('将来負担比率（分子）の構造'!M$53 &lt; 0, 0, '将来負担比率（分子）の構造'!M$53), NA())</f>
        <v>35590</v>
      </c>
      <c r="P67" s="172" t="e">
        <f>NA()</f>
        <v>#N/A</v>
      </c>
    </row>
    <row r="70" spans="1:16" x14ac:dyDescent="0.15">
      <c r="A70" s="174" t="s">
        <v>78</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79</v>
      </c>
      <c r="B72" s="176">
        <f>基金残高に係る経年分析!F55</f>
        <v>5331</v>
      </c>
      <c r="C72" s="176">
        <f>基金残高に係る経年分析!G55</f>
        <v>3105</v>
      </c>
      <c r="D72" s="176">
        <f>基金残高に係る経年分析!H55</f>
        <v>6500</v>
      </c>
    </row>
    <row r="73" spans="1:16" x14ac:dyDescent="0.15">
      <c r="A73" s="175" t="s">
        <v>80</v>
      </c>
      <c r="B73" s="176">
        <f>基金残高に係る経年分析!F56</f>
        <v>5321</v>
      </c>
      <c r="C73" s="176">
        <f>基金残高に係る経年分析!G56</f>
        <v>5322</v>
      </c>
      <c r="D73" s="176">
        <f>基金残高に係る経年分析!H56</f>
        <v>7202</v>
      </c>
    </row>
    <row r="74" spans="1:16" x14ac:dyDescent="0.15">
      <c r="A74" s="175" t="s">
        <v>81</v>
      </c>
      <c r="B74" s="176">
        <f>基金残高に係る経年分析!F57</f>
        <v>8628</v>
      </c>
      <c r="C74" s="176">
        <f>基金残高に係る経年分析!G57</f>
        <v>8238</v>
      </c>
      <c r="D74" s="176">
        <f>基金残高に係る経年分析!H57</f>
        <v>8074</v>
      </c>
    </row>
  </sheetData>
  <sheetProtection algorithmName="SHA-512" hashValue="/LC7u4UyM43eB15MhAcFAthf2GO7VYopBQKMj2x2HTEiHFO0MXuLaLUkHiUd1dm6dJJc6L7WEvdI1duRaSWE1g==" saltValue="q/R8jcilxEWCaWfXJKEm6g=="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0"/>
  <sheetViews>
    <sheetView showGridLines="0" workbookViewId="0">
      <selection activeCell="AL27" sqref="AL27:AO27"/>
    </sheetView>
  </sheetViews>
  <sheetFormatPr defaultColWidth="0" defaultRowHeight="11.25" customHeight="1" zeroHeight="1" x14ac:dyDescent="0.15"/>
  <cols>
    <col min="1" max="1" width="1.625" style="212" customWidth="1"/>
    <col min="2" max="2" width="2.375" style="212" customWidth="1"/>
    <col min="3" max="16" width="2.625" style="212" customWidth="1"/>
    <col min="17" max="17" width="2.375" style="212" customWidth="1"/>
    <col min="18" max="95" width="1.625" style="212" customWidth="1"/>
    <col min="96" max="133" width="1.625" style="229" customWidth="1"/>
    <col min="134" max="143" width="1.625" style="212" customWidth="1"/>
    <col min="144" max="16384" width="0" style="212"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605" t="s">
        <v>217</v>
      </c>
      <c r="DI1" s="606"/>
      <c r="DJ1" s="606"/>
      <c r="DK1" s="606"/>
      <c r="DL1" s="606"/>
      <c r="DM1" s="606"/>
      <c r="DN1" s="607"/>
      <c r="DO1" s="212"/>
      <c r="DP1" s="605" t="s">
        <v>218</v>
      </c>
      <c r="DQ1" s="606"/>
      <c r="DR1" s="606"/>
      <c r="DS1" s="606"/>
      <c r="DT1" s="606"/>
      <c r="DU1" s="606"/>
      <c r="DV1" s="606"/>
      <c r="DW1" s="606"/>
      <c r="DX1" s="606"/>
      <c r="DY1" s="606"/>
      <c r="DZ1" s="606"/>
      <c r="EA1" s="606"/>
      <c r="EB1" s="606"/>
      <c r="EC1" s="607"/>
      <c r="ED1" s="210"/>
      <c r="EE1" s="210"/>
      <c r="EF1" s="210"/>
      <c r="EG1" s="210"/>
      <c r="EH1" s="210"/>
      <c r="EI1" s="210"/>
      <c r="EJ1" s="210"/>
      <c r="EK1" s="210"/>
      <c r="EL1" s="210"/>
      <c r="EM1" s="210"/>
    </row>
    <row r="2" spans="2:143" ht="22.5" customHeight="1" x14ac:dyDescent="0.15">
      <c r="B2" s="213" t="s">
        <v>219</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15">
      <c r="B3" s="608" t="s">
        <v>220</v>
      </c>
      <c r="C3" s="609"/>
      <c r="D3" s="609"/>
      <c r="E3" s="609"/>
      <c r="F3" s="609"/>
      <c r="G3" s="609"/>
      <c r="H3" s="609"/>
      <c r="I3" s="609"/>
      <c r="J3" s="609"/>
      <c r="K3" s="609"/>
      <c r="L3" s="609"/>
      <c r="M3" s="609"/>
      <c r="N3" s="609"/>
      <c r="O3" s="609"/>
      <c r="P3" s="609"/>
      <c r="Q3" s="609"/>
      <c r="R3" s="609"/>
      <c r="S3" s="609"/>
      <c r="T3" s="609"/>
      <c r="U3" s="609"/>
      <c r="V3" s="609"/>
      <c r="W3" s="609"/>
      <c r="X3" s="609"/>
      <c r="Y3" s="609"/>
      <c r="Z3" s="609"/>
      <c r="AA3" s="609"/>
      <c r="AB3" s="609"/>
      <c r="AC3" s="609"/>
      <c r="AD3" s="609"/>
      <c r="AE3" s="609"/>
      <c r="AF3" s="609"/>
      <c r="AG3" s="609"/>
      <c r="AH3" s="609"/>
      <c r="AI3" s="609"/>
      <c r="AJ3" s="609"/>
      <c r="AK3" s="609"/>
      <c r="AL3" s="609"/>
      <c r="AM3" s="609"/>
      <c r="AN3" s="609"/>
      <c r="AO3" s="609"/>
      <c r="AP3" s="608" t="s">
        <v>221</v>
      </c>
      <c r="AQ3" s="609"/>
      <c r="AR3" s="609"/>
      <c r="AS3" s="609"/>
      <c r="AT3" s="609"/>
      <c r="AU3" s="609"/>
      <c r="AV3" s="609"/>
      <c r="AW3" s="609"/>
      <c r="AX3" s="609"/>
      <c r="AY3" s="609"/>
      <c r="AZ3" s="609"/>
      <c r="BA3" s="609"/>
      <c r="BB3" s="609"/>
      <c r="BC3" s="609"/>
      <c r="BD3" s="609"/>
      <c r="BE3" s="609"/>
      <c r="BF3" s="609"/>
      <c r="BG3" s="609"/>
      <c r="BH3" s="609"/>
      <c r="BI3" s="609"/>
      <c r="BJ3" s="609"/>
      <c r="BK3" s="609"/>
      <c r="BL3" s="609"/>
      <c r="BM3" s="609"/>
      <c r="BN3" s="609"/>
      <c r="BO3" s="609"/>
      <c r="BP3" s="609"/>
      <c r="BQ3" s="609"/>
      <c r="BR3" s="609"/>
      <c r="BS3" s="609"/>
      <c r="BT3" s="609"/>
      <c r="BU3" s="609"/>
      <c r="BV3" s="609"/>
      <c r="BW3" s="609"/>
      <c r="BX3" s="609"/>
      <c r="BY3" s="609"/>
      <c r="BZ3" s="609"/>
      <c r="CA3" s="609"/>
      <c r="CB3" s="610"/>
      <c r="CD3" s="611" t="s">
        <v>222</v>
      </c>
      <c r="CE3" s="612"/>
      <c r="CF3" s="612"/>
      <c r="CG3" s="612"/>
      <c r="CH3" s="612"/>
      <c r="CI3" s="612"/>
      <c r="CJ3" s="612"/>
      <c r="CK3" s="612"/>
      <c r="CL3" s="612"/>
      <c r="CM3" s="612"/>
      <c r="CN3" s="612"/>
      <c r="CO3" s="612"/>
      <c r="CP3" s="612"/>
      <c r="CQ3" s="612"/>
      <c r="CR3" s="612"/>
      <c r="CS3" s="612"/>
      <c r="CT3" s="612"/>
      <c r="CU3" s="612"/>
      <c r="CV3" s="612"/>
      <c r="CW3" s="612"/>
      <c r="CX3" s="612"/>
      <c r="CY3" s="612"/>
      <c r="CZ3" s="612"/>
      <c r="DA3" s="612"/>
      <c r="DB3" s="612"/>
      <c r="DC3" s="612"/>
      <c r="DD3" s="612"/>
      <c r="DE3" s="612"/>
      <c r="DF3" s="612"/>
      <c r="DG3" s="612"/>
      <c r="DH3" s="612"/>
      <c r="DI3" s="612"/>
      <c r="DJ3" s="612"/>
      <c r="DK3" s="612"/>
      <c r="DL3" s="612"/>
      <c r="DM3" s="612"/>
      <c r="DN3" s="612"/>
      <c r="DO3" s="612"/>
      <c r="DP3" s="612"/>
      <c r="DQ3" s="612"/>
      <c r="DR3" s="612"/>
      <c r="DS3" s="612"/>
      <c r="DT3" s="612"/>
      <c r="DU3" s="612"/>
      <c r="DV3" s="612"/>
      <c r="DW3" s="612"/>
      <c r="DX3" s="612"/>
      <c r="DY3" s="612"/>
      <c r="DZ3" s="612"/>
      <c r="EA3" s="612"/>
      <c r="EB3" s="612"/>
      <c r="EC3" s="613"/>
    </row>
    <row r="4" spans="2:143" ht="11.25" customHeight="1" x14ac:dyDescent="0.15">
      <c r="B4" s="608" t="s">
        <v>1</v>
      </c>
      <c r="C4" s="609"/>
      <c r="D4" s="609"/>
      <c r="E4" s="609"/>
      <c r="F4" s="609"/>
      <c r="G4" s="609"/>
      <c r="H4" s="609"/>
      <c r="I4" s="609"/>
      <c r="J4" s="609"/>
      <c r="K4" s="609"/>
      <c r="L4" s="609"/>
      <c r="M4" s="609"/>
      <c r="N4" s="609"/>
      <c r="O4" s="609"/>
      <c r="P4" s="609"/>
      <c r="Q4" s="610"/>
      <c r="R4" s="608" t="s">
        <v>223</v>
      </c>
      <c r="S4" s="609"/>
      <c r="T4" s="609"/>
      <c r="U4" s="609"/>
      <c r="V4" s="609"/>
      <c r="W4" s="609"/>
      <c r="X4" s="609"/>
      <c r="Y4" s="610"/>
      <c r="Z4" s="608" t="s">
        <v>224</v>
      </c>
      <c r="AA4" s="609"/>
      <c r="AB4" s="609"/>
      <c r="AC4" s="610"/>
      <c r="AD4" s="608" t="s">
        <v>225</v>
      </c>
      <c r="AE4" s="609"/>
      <c r="AF4" s="609"/>
      <c r="AG4" s="609"/>
      <c r="AH4" s="609"/>
      <c r="AI4" s="609"/>
      <c r="AJ4" s="609"/>
      <c r="AK4" s="610"/>
      <c r="AL4" s="608" t="s">
        <v>224</v>
      </c>
      <c r="AM4" s="609"/>
      <c r="AN4" s="609"/>
      <c r="AO4" s="610"/>
      <c r="AP4" s="614" t="s">
        <v>226</v>
      </c>
      <c r="AQ4" s="614"/>
      <c r="AR4" s="614"/>
      <c r="AS4" s="614"/>
      <c r="AT4" s="614"/>
      <c r="AU4" s="614"/>
      <c r="AV4" s="614"/>
      <c r="AW4" s="614"/>
      <c r="AX4" s="614"/>
      <c r="AY4" s="614"/>
      <c r="AZ4" s="614"/>
      <c r="BA4" s="614"/>
      <c r="BB4" s="614"/>
      <c r="BC4" s="614"/>
      <c r="BD4" s="614"/>
      <c r="BE4" s="614"/>
      <c r="BF4" s="614"/>
      <c r="BG4" s="614" t="s">
        <v>227</v>
      </c>
      <c r="BH4" s="614"/>
      <c r="BI4" s="614"/>
      <c r="BJ4" s="614"/>
      <c r="BK4" s="614"/>
      <c r="BL4" s="614"/>
      <c r="BM4" s="614"/>
      <c r="BN4" s="614"/>
      <c r="BO4" s="614" t="s">
        <v>224</v>
      </c>
      <c r="BP4" s="614"/>
      <c r="BQ4" s="614"/>
      <c r="BR4" s="614"/>
      <c r="BS4" s="614" t="s">
        <v>228</v>
      </c>
      <c r="BT4" s="614"/>
      <c r="BU4" s="614"/>
      <c r="BV4" s="614"/>
      <c r="BW4" s="614"/>
      <c r="BX4" s="614"/>
      <c r="BY4" s="614"/>
      <c r="BZ4" s="614"/>
      <c r="CA4" s="614"/>
      <c r="CB4" s="614"/>
      <c r="CD4" s="611" t="s">
        <v>229</v>
      </c>
      <c r="CE4" s="612"/>
      <c r="CF4" s="612"/>
      <c r="CG4" s="612"/>
      <c r="CH4" s="612"/>
      <c r="CI4" s="612"/>
      <c r="CJ4" s="612"/>
      <c r="CK4" s="612"/>
      <c r="CL4" s="612"/>
      <c r="CM4" s="612"/>
      <c r="CN4" s="612"/>
      <c r="CO4" s="612"/>
      <c r="CP4" s="612"/>
      <c r="CQ4" s="612"/>
      <c r="CR4" s="612"/>
      <c r="CS4" s="612"/>
      <c r="CT4" s="612"/>
      <c r="CU4" s="612"/>
      <c r="CV4" s="612"/>
      <c r="CW4" s="612"/>
      <c r="CX4" s="612"/>
      <c r="CY4" s="612"/>
      <c r="CZ4" s="612"/>
      <c r="DA4" s="612"/>
      <c r="DB4" s="612"/>
      <c r="DC4" s="612"/>
      <c r="DD4" s="612"/>
      <c r="DE4" s="612"/>
      <c r="DF4" s="612"/>
      <c r="DG4" s="612"/>
      <c r="DH4" s="612"/>
      <c r="DI4" s="612"/>
      <c r="DJ4" s="612"/>
      <c r="DK4" s="612"/>
      <c r="DL4" s="612"/>
      <c r="DM4" s="612"/>
      <c r="DN4" s="612"/>
      <c r="DO4" s="612"/>
      <c r="DP4" s="612"/>
      <c r="DQ4" s="612"/>
      <c r="DR4" s="612"/>
      <c r="DS4" s="612"/>
      <c r="DT4" s="612"/>
      <c r="DU4" s="612"/>
      <c r="DV4" s="612"/>
      <c r="DW4" s="612"/>
      <c r="DX4" s="612"/>
      <c r="DY4" s="612"/>
      <c r="DZ4" s="612"/>
      <c r="EA4" s="612"/>
      <c r="EB4" s="612"/>
      <c r="EC4" s="613"/>
    </row>
    <row r="5" spans="2:143" s="216" customFormat="1" ht="11.25" customHeight="1" x14ac:dyDescent="0.15">
      <c r="B5" s="615" t="s">
        <v>230</v>
      </c>
      <c r="C5" s="616"/>
      <c r="D5" s="616"/>
      <c r="E5" s="616"/>
      <c r="F5" s="616"/>
      <c r="G5" s="616"/>
      <c r="H5" s="616"/>
      <c r="I5" s="616"/>
      <c r="J5" s="616"/>
      <c r="K5" s="616"/>
      <c r="L5" s="616"/>
      <c r="M5" s="616"/>
      <c r="N5" s="616"/>
      <c r="O5" s="616"/>
      <c r="P5" s="616"/>
      <c r="Q5" s="617"/>
      <c r="R5" s="618">
        <v>50775573</v>
      </c>
      <c r="S5" s="619"/>
      <c r="T5" s="619"/>
      <c r="U5" s="619"/>
      <c r="V5" s="619"/>
      <c r="W5" s="619"/>
      <c r="X5" s="619"/>
      <c r="Y5" s="620"/>
      <c r="Z5" s="621">
        <v>27.8</v>
      </c>
      <c r="AA5" s="621"/>
      <c r="AB5" s="621"/>
      <c r="AC5" s="621"/>
      <c r="AD5" s="622">
        <v>50775573</v>
      </c>
      <c r="AE5" s="622"/>
      <c r="AF5" s="622"/>
      <c r="AG5" s="622"/>
      <c r="AH5" s="622"/>
      <c r="AI5" s="622"/>
      <c r="AJ5" s="622"/>
      <c r="AK5" s="622"/>
      <c r="AL5" s="623">
        <v>70.2</v>
      </c>
      <c r="AM5" s="624"/>
      <c r="AN5" s="624"/>
      <c r="AO5" s="625"/>
      <c r="AP5" s="615" t="s">
        <v>231</v>
      </c>
      <c r="AQ5" s="616"/>
      <c r="AR5" s="616"/>
      <c r="AS5" s="616"/>
      <c r="AT5" s="616"/>
      <c r="AU5" s="616"/>
      <c r="AV5" s="616"/>
      <c r="AW5" s="616"/>
      <c r="AX5" s="616"/>
      <c r="AY5" s="616"/>
      <c r="AZ5" s="616"/>
      <c r="BA5" s="616"/>
      <c r="BB5" s="616"/>
      <c r="BC5" s="616"/>
      <c r="BD5" s="616"/>
      <c r="BE5" s="616"/>
      <c r="BF5" s="617"/>
      <c r="BG5" s="629">
        <v>49623245</v>
      </c>
      <c r="BH5" s="630"/>
      <c r="BI5" s="630"/>
      <c r="BJ5" s="630"/>
      <c r="BK5" s="630"/>
      <c r="BL5" s="630"/>
      <c r="BM5" s="630"/>
      <c r="BN5" s="631"/>
      <c r="BO5" s="632">
        <v>97.7</v>
      </c>
      <c r="BP5" s="632"/>
      <c r="BQ5" s="632"/>
      <c r="BR5" s="632"/>
      <c r="BS5" s="633" t="s">
        <v>184</v>
      </c>
      <c r="BT5" s="633"/>
      <c r="BU5" s="633"/>
      <c r="BV5" s="633"/>
      <c r="BW5" s="633"/>
      <c r="BX5" s="633"/>
      <c r="BY5" s="633"/>
      <c r="BZ5" s="633"/>
      <c r="CA5" s="633"/>
      <c r="CB5" s="637"/>
      <c r="CD5" s="611" t="s">
        <v>226</v>
      </c>
      <c r="CE5" s="612"/>
      <c r="CF5" s="612"/>
      <c r="CG5" s="612"/>
      <c r="CH5" s="612"/>
      <c r="CI5" s="612"/>
      <c r="CJ5" s="612"/>
      <c r="CK5" s="612"/>
      <c r="CL5" s="612"/>
      <c r="CM5" s="612"/>
      <c r="CN5" s="612"/>
      <c r="CO5" s="612"/>
      <c r="CP5" s="612"/>
      <c r="CQ5" s="613"/>
      <c r="CR5" s="611" t="s">
        <v>232</v>
      </c>
      <c r="CS5" s="612"/>
      <c r="CT5" s="612"/>
      <c r="CU5" s="612"/>
      <c r="CV5" s="612"/>
      <c r="CW5" s="612"/>
      <c r="CX5" s="612"/>
      <c r="CY5" s="613"/>
      <c r="CZ5" s="611" t="s">
        <v>224</v>
      </c>
      <c r="DA5" s="612"/>
      <c r="DB5" s="612"/>
      <c r="DC5" s="613"/>
      <c r="DD5" s="611" t="s">
        <v>233</v>
      </c>
      <c r="DE5" s="612"/>
      <c r="DF5" s="612"/>
      <c r="DG5" s="612"/>
      <c r="DH5" s="612"/>
      <c r="DI5" s="612"/>
      <c r="DJ5" s="612"/>
      <c r="DK5" s="612"/>
      <c r="DL5" s="612"/>
      <c r="DM5" s="612"/>
      <c r="DN5" s="612"/>
      <c r="DO5" s="612"/>
      <c r="DP5" s="613"/>
      <c r="DQ5" s="611" t="s">
        <v>234</v>
      </c>
      <c r="DR5" s="612"/>
      <c r="DS5" s="612"/>
      <c r="DT5" s="612"/>
      <c r="DU5" s="612"/>
      <c r="DV5" s="612"/>
      <c r="DW5" s="612"/>
      <c r="DX5" s="612"/>
      <c r="DY5" s="612"/>
      <c r="DZ5" s="612"/>
      <c r="EA5" s="612"/>
      <c r="EB5" s="612"/>
      <c r="EC5" s="613"/>
    </row>
    <row r="6" spans="2:143" ht="11.25" customHeight="1" x14ac:dyDescent="0.15">
      <c r="B6" s="626" t="s">
        <v>235</v>
      </c>
      <c r="C6" s="627"/>
      <c r="D6" s="627"/>
      <c r="E6" s="627"/>
      <c r="F6" s="627"/>
      <c r="G6" s="627"/>
      <c r="H6" s="627"/>
      <c r="I6" s="627"/>
      <c r="J6" s="627"/>
      <c r="K6" s="627"/>
      <c r="L6" s="627"/>
      <c r="M6" s="627"/>
      <c r="N6" s="627"/>
      <c r="O6" s="627"/>
      <c r="P6" s="627"/>
      <c r="Q6" s="628"/>
      <c r="R6" s="629">
        <v>782142</v>
      </c>
      <c r="S6" s="630"/>
      <c r="T6" s="630"/>
      <c r="U6" s="630"/>
      <c r="V6" s="630"/>
      <c r="W6" s="630"/>
      <c r="X6" s="630"/>
      <c r="Y6" s="631"/>
      <c r="Z6" s="632">
        <v>0.4</v>
      </c>
      <c r="AA6" s="632"/>
      <c r="AB6" s="632"/>
      <c r="AC6" s="632"/>
      <c r="AD6" s="633">
        <v>782142</v>
      </c>
      <c r="AE6" s="633"/>
      <c r="AF6" s="633"/>
      <c r="AG6" s="633"/>
      <c r="AH6" s="633"/>
      <c r="AI6" s="633"/>
      <c r="AJ6" s="633"/>
      <c r="AK6" s="633"/>
      <c r="AL6" s="634">
        <v>1.1000000000000001</v>
      </c>
      <c r="AM6" s="635"/>
      <c r="AN6" s="635"/>
      <c r="AO6" s="636"/>
      <c r="AP6" s="626" t="s">
        <v>236</v>
      </c>
      <c r="AQ6" s="627"/>
      <c r="AR6" s="627"/>
      <c r="AS6" s="627"/>
      <c r="AT6" s="627"/>
      <c r="AU6" s="627"/>
      <c r="AV6" s="627"/>
      <c r="AW6" s="627"/>
      <c r="AX6" s="627"/>
      <c r="AY6" s="627"/>
      <c r="AZ6" s="627"/>
      <c r="BA6" s="627"/>
      <c r="BB6" s="627"/>
      <c r="BC6" s="627"/>
      <c r="BD6" s="627"/>
      <c r="BE6" s="627"/>
      <c r="BF6" s="628"/>
      <c r="BG6" s="629">
        <v>49623245</v>
      </c>
      <c r="BH6" s="630"/>
      <c r="BI6" s="630"/>
      <c r="BJ6" s="630"/>
      <c r="BK6" s="630"/>
      <c r="BL6" s="630"/>
      <c r="BM6" s="630"/>
      <c r="BN6" s="631"/>
      <c r="BO6" s="632">
        <v>97.7</v>
      </c>
      <c r="BP6" s="632"/>
      <c r="BQ6" s="632"/>
      <c r="BR6" s="632"/>
      <c r="BS6" s="633" t="s">
        <v>139</v>
      </c>
      <c r="BT6" s="633"/>
      <c r="BU6" s="633"/>
      <c r="BV6" s="633"/>
      <c r="BW6" s="633"/>
      <c r="BX6" s="633"/>
      <c r="BY6" s="633"/>
      <c r="BZ6" s="633"/>
      <c r="CA6" s="633"/>
      <c r="CB6" s="637"/>
      <c r="CD6" s="640" t="s">
        <v>237</v>
      </c>
      <c r="CE6" s="641"/>
      <c r="CF6" s="641"/>
      <c r="CG6" s="641"/>
      <c r="CH6" s="641"/>
      <c r="CI6" s="641"/>
      <c r="CJ6" s="641"/>
      <c r="CK6" s="641"/>
      <c r="CL6" s="641"/>
      <c r="CM6" s="641"/>
      <c r="CN6" s="641"/>
      <c r="CO6" s="641"/>
      <c r="CP6" s="641"/>
      <c r="CQ6" s="642"/>
      <c r="CR6" s="629">
        <v>715341</v>
      </c>
      <c r="CS6" s="630"/>
      <c r="CT6" s="630"/>
      <c r="CU6" s="630"/>
      <c r="CV6" s="630"/>
      <c r="CW6" s="630"/>
      <c r="CX6" s="630"/>
      <c r="CY6" s="631"/>
      <c r="CZ6" s="623">
        <v>0.4</v>
      </c>
      <c r="DA6" s="624"/>
      <c r="DB6" s="624"/>
      <c r="DC6" s="643"/>
      <c r="DD6" s="638">
        <v>1969</v>
      </c>
      <c r="DE6" s="630"/>
      <c r="DF6" s="630"/>
      <c r="DG6" s="630"/>
      <c r="DH6" s="630"/>
      <c r="DI6" s="630"/>
      <c r="DJ6" s="630"/>
      <c r="DK6" s="630"/>
      <c r="DL6" s="630"/>
      <c r="DM6" s="630"/>
      <c r="DN6" s="630"/>
      <c r="DO6" s="630"/>
      <c r="DP6" s="631"/>
      <c r="DQ6" s="638">
        <v>715293</v>
      </c>
      <c r="DR6" s="630"/>
      <c r="DS6" s="630"/>
      <c r="DT6" s="630"/>
      <c r="DU6" s="630"/>
      <c r="DV6" s="630"/>
      <c r="DW6" s="630"/>
      <c r="DX6" s="630"/>
      <c r="DY6" s="630"/>
      <c r="DZ6" s="630"/>
      <c r="EA6" s="630"/>
      <c r="EB6" s="630"/>
      <c r="EC6" s="639"/>
    </row>
    <row r="7" spans="2:143" ht="11.25" customHeight="1" x14ac:dyDescent="0.15">
      <c r="B7" s="626" t="s">
        <v>238</v>
      </c>
      <c r="C7" s="627"/>
      <c r="D7" s="627"/>
      <c r="E7" s="627"/>
      <c r="F7" s="627"/>
      <c r="G7" s="627"/>
      <c r="H7" s="627"/>
      <c r="I7" s="627"/>
      <c r="J7" s="627"/>
      <c r="K7" s="627"/>
      <c r="L7" s="627"/>
      <c r="M7" s="627"/>
      <c r="N7" s="627"/>
      <c r="O7" s="627"/>
      <c r="P7" s="627"/>
      <c r="Q7" s="628"/>
      <c r="R7" s="629">
        <v>17064</v>
      </c>
      <c r="S7" s="630"/>
      <c r="T7" s="630"/>
      <c r="U7" s="630"/>
      <c r="V7" s="630"/>
      <c r="W7" s="630"/>
      <c r="X7" s="630"/>
      <c r="Y7" s="631"/>
      <c r="Z7" s="632">
        <v>0</v>
      </c>
      <c r="AA7" s="632"/>
      <c r="AB7" s="632"/>
      <c r="AC7" s="632"/>
      <c r="AD7" s="633">
        <v>17064</v>
      </c>
      <c r="AE7" s="633"/>
      <c r="AF7" s="633"/>
      <c r="AG7" s="633"/>
      <c r="AH7" s="633"/>
      <c r="AI7" s="633"/>
      <c r="AJ7" s="633"/>
      <c r="AK7" s="633"/>
      <c r="AL7" s="634">
        <v>0</v>
      </c>
      <c r="AM7" s="635"/>
      <c r="AN7" s="635"/>
      <c r="AO7" s="636"/>
      <c r="AP7" s="626" t="s">
        <v>239</v>
      </c>
      <c r="AQ7" s="627"/>
      <c r="AR7" s="627"/>
      <c r="AS7" s="627"/>
      <c r="AT7" s="627"/>
      <c r="AU7" s="627"/>
      <c r="AV7" s="627"/>
      <c r="AW7" s="627"/>
      <c r="AX7" s="627"/>
      <c r="AY7" s="627"/>
      <c r="AZ7" s="627"/>
      <c r="BA7" s="627"/>
      <c r="BB7" s="627"/>
      <c r="BC7" s="627"/>
      <c r="BD7" s="627"/>
      <c r="BE7" s="627"/>
      <c r="BF7" s="628"/>
      <c r="BG7" s="629">
        <v>20157310</v>
      </c>
      <c r="BH7" s="630"/>
      <c r="BI7" s="630"/>
      <c r="BJ7" s="630"/>
      <c r="BK7" s="630"/>
      <c r="BL7" s="630"/>
      <c r="BM7" s="630"/>
      <c r="BN7" s="631"/>
      <c r="BO7" s="632">
        <v>39.700000000000003</v>
      </c>
      <c r="BP7" s="632"/>
      <c r="BQ7" s="632"/>
      <c r="BR7" s="632"/>
      <c r="BS7" s="633" t="s">
        <v>240</v>
      </c>
      <c r="BT7" s="633"/>
      <c r="BU7" s="633"/>
      <c r="BV7" s="633"/>
      <c r="BW7" s="633"/>
      <c r="BX7" s="633"/>
      <c r="BY7" s="633"/>
      <c r="BZ7" s="633"/>
      <c r="CA7" s="633"/>
      <c r="CB7" s="637"/>
      <c r="CD7" s="644" t="s">
        <v>241</v>
      </c>
      <c r="CE7" s="645"/>
      <c r="CF7" s="645"/>
      <c r="CG7" s="645"/>
      <c r="CH7" s="645"/>
      <c r="CI7" s="645"/>
      <c r="CJ7" s="645"/>
      <c r="CK7" s="645"/>
      <c r="CL7" s="645"/>
      <c r="CM7" s="645"/>
      <c r="CN7" s="645"/>
      <c r="CO7" s="645"/>
      <c r="CP7" s="645"/>
      <c r="CQ7" s="646"/>
      <c r="CR7" s="629">
        <v>21328997</v>
      </c>
      <c r="CS7" s="630"/>
      <c r="CT7" s="630"/>
      <c r="CU7" s="630"/>
      <c r="CV7" s="630"/>
      <c r="CW7" s="630"/>
      <c r="CX7" s="630"/>
      <c r="CY7" s="631"/>
      <c r="CZ7" s="632">
        <v>12.5</v>
      </c>
      <c r="DA7" s="632"/>
      <c r="DB7" s="632"/>
      <c r="DC7" s="632"/>
      <c r="DD7" s="638">
        <v>4376931</v>
      </c>
      <c r="DE7" s="630"/>
      <c r="DF7" s="630"/>
      <c r="DG7" s="630"/>
      <c r="DH7" s="630"/>
      <c r="DI7" s="630"/>
      <c r="DJ7" s="630"/>
      <c r="DK7" s="630"/>
      <c r="DL7" s="630"/>
      <c r="DM7" s="630"/>
      <c r="DN7" s="630"/>
      <c r="DO7" s="630"/>
      <c r="DP7" s="631"/>
      <c r="DQ7" s="638">
        <v>15961593</v>
      </c>
      <c r="DR7" s="630"/>
      <c r="DS7" s="630"/>
      <c r="DT7" s="630"/>
      <c r="DU7" s="630"/>
      <c r="DV7" s="630"/>
      <c r="DW7" s="630"/>
      <c r="DX7" s="630"/>
      <c r="DY7" s="630"/>
      <c r="DZ7" s="630"/>
      <c r="EA7" s="630"/>
      <c r="EB7" s="630"/>
      <c r="EC7" s="639"/>
    </row>
    <row r="8" spans="2:143" ht="11.25" customHeight="1" x14ac:dyDescent="0.15">
      <c r="B8" s="626" t="s">
        <v>242</v>
      </c>
      <c r="C8" s="627"/>
      <c r="D8" s="627"/>
      <c r="E8" s="627"/>
      <c r="F8" s="627"/>
      <c r="G8" s="627"/>
      <c r="H8" s="627"/>
      <c r="I8" s="627"/>
      <c r="J8" s="627"/>
      <c r="K8" s="627"/>
      <c r="L8" s="627"/>
      <c r="M8" s="627"/>
      <c r="N8" s="627"/>
      <c r="O8" s="627"/>
      <c r="P8" s="627"/>
      <c r="Q8" s="628"/>
      <c r="R8" s="629">
        <v>100021</v>
      </c>
      <c r="S8" s="630"/>
      <c r="T8" s="630"/>
      <c r="U8" s="630"/>
      <c r="V8" s="630"/>
      <c r="W8" s="630"/>
      <c r="X8" s="630"/>
      <c r="Y8" s="631"/>
      <c r="Z8" s="632">
        <v>0.1</v>
      </c>
      <c r="AA8" s="632"/>
      <c r="AB8" s="632"/>
      <c r="AC8" s="632"/>
      <c r="AD8" s="633">
        <v>100021</v>
      </c>
      <c r="AE8" s="633"/>
      <c r="AF8" s="633"/>
      <c r="AG8" s="633"/>
      <c r="AH8" s="633"/>
      <c r="AI8" s="633"/>
      <c r="AJ8" s="633"/>
      <c r="AK8" s="633"/>
      <c r="AL8" s="634">
        <v>0.1</v>
      </c>
      <c r="AM8" s="635"/>
      <c r="AN8" s="635"/>
      <c r="AO8" s="636"/>
      <c r="AP8" s="626" t="s">
        <v>243</v>
      </c>
      <c r="AQ8" s="627"/>
      <c r="AR8" s="627"/>
      <c r="AS8" s="627"/>
      <c r="AT8" s="627"/>
      <c r="AU8" s="627"/>
      <c r="AV8" s="627"/>
      <c r="AW8" s="627"/>
      <c r="AX8" s="627"/>
      <c r="AY8" s="627"/>
      <c r="AZ8" s="627"/>
      <c r="BA8" s="627"/>
      <c r="BB8" s="627"/>
      <c r="BC8" s="627"/>
      <c r="BD8" s="627"/>
      <c r="BE8" s="627"/>
      <c r="BF8" s="628"/>
      <c r="BG8" s="629">
        <v>509446</v>
      </c>
      <c r="BH8" s="630"/>
      <c r="BI8" s="630"/>
      <c r="BJ8" s="630"/>
      <c r="BK8" s="630"/>
      <c r="BL8" s="630"/>
      <c r="BM8" s="630"/>
      <c r="BN8" s="631"/>
      <c r="BO8" s="632">
        <v>1</v>
      </c>
      <c r="BP8" s="632"/>
      <c r="BQ8" s="632"/>
      <c r="BR8" s="632"/>
      <c r="BS8" s="633" t="s">
        <v>139</v>
      </c>
      <c r="BT8" s="633"/>
      <c r="BU8" s="633"/>
      <c r="BV8" s="633"/>
      <c r="BW8" s="633"/>
      <c r="BX8" s="633"/>
      <c r="BY8" s="633"/>
      <c r="BZ8" s="633"/>
      <c r="CA8" s="633"/>
      <c r="CB8" s="637"/>
      <c r="CD8" s="644" t="s">
        <v>244</v>
      </c>
      <c r="CE8" s="645"/>
      <c r="CF8" s="645"/>
      <c r="CG8" s="645"/>
      <c r="CH8" s="645"/>
      <c r="CI8" s="645"/>
      <c r="CJ8" s="645"/>
      <c r="CK8" s="645"/>
      <c r="CL8" s="645"/>
      <c r="CM8" s="645"/>
      <c r="CN8" s="645"/>
      <c r="CO8" s="645"/>
      <c r="CP8" s="645"/>
      <c r="CQ8" s="646"/>
      <c r="CR8" s="629">
        <v>89488084</v>
      </c>
      <c r="CS8" s="630"/>
      <c r="CT8" s="630"/>
      <c r="CU8" s="630"/>
      <c r="CV8" s="630"/>
      <c r="CW8" s="630"/>
      <c r="CX8" s="630"/>
      <c r="CY8" s="631"/>
      <c r="CZ8" s="632">
        <v>52.3</v>
      </c>
      <c r="DA8" s="632"/>
      <c r="DB8" s="632"/>
      <c r="DC8" s="632"/>
      <c r="DD8" s="638">
        <v>1049608</v>
      </c>
      <c r="DE8" s="630"/>
      <c r="DF8" s="630"/>
      <c r="DG8" s="630"/>
      <c r="DH8" s="630"/>
      <c r="DI8" s="630"/>
      <c r="DJ8" s="630"/>
      <c r="DK8" s="630"/>
      <c r="DL8" s="630"/>
      <c r="DM8" s="630"/>
      <c r="DN8" s="630"/>
      <c r="DO8" s="630"/>
      <c r="DP8" s="631"/>
      <c r="DQ8" s="638">
        <v>33026388</v>
      </c>
      <c r="DR8" s="630"/>
      <c r="DS8" s="630"/>
      <c r="DT8" s="630"/>
      <c r="DU8" s="630"/>
      <c r="DV8" s="630"/>
      <c r="DW8" s="630"/>
      <c r="DX8" s="630"/>
      <c r="DY8" s="630"/>
      <c r="DZ8" s="630"/>
      <c r="EA8" s="630"/>
      <c r="EB8" s="630"/>
      <c r="EC8" s="639"/>
    </row>
    <row r="9" spans="2:143" ht="11.25" customHeight="1" x14ac:dyDescent="0.15">
      <c r="B9" s="626" t="s">
        <v>245</v>
      </c>
      <c r="C9" s="627"/>
      <c r="D9" s="627"/>
      <c r="E9" s="627"/>
      <c r="F9" s="627"/>
      <c r="G9" s="627"/>
      <c r="H9" s="627"/>
      <c r="I9" s="627"/>
      <c r="J9" s="627"/>
      <c r="K9" s="627"/>
      <c r="L9" s="627"/>
      <c r="M9" s="627"/>
      <c r="N9" s="627"/>
      <c r="O9" s="627"/>
      <c r="P9" s="627"/>
      <c r="Q9" s="628"/>
      <c r="R9" s="629">
        <v>120780</v>
      </c>
      <c r="S9" s="630"/>
      <c r="T9" s="630"/>
      <c r="U9" s="630"/>
      <c r="V9" s="630"/>
      <c r="W9" s="630"/>
      <c r="X9" s="630"/>
      <c r="Y9" s="631"/>
      <c r="Z9" s="632">
        <v>0.1</v>
      </c>
      <c r="AA9" s="632"/>
      <c r="AB9" s="632"/>
      <c r="AC9" s="632"/>
      <c r="AD9" s="633">
        <v>120780</v>
      </c>
      <c r="AE9" s="633"/>
      <c r="AF9" s="633"/>
      <c r="AG9" s="633"/>
      <c r="AH9" s="633"/>
      <c r="AI9" s="633"/>
      <c r="AJ9" s="633"/>
      <c r="AK9" s="633"/>
      <c r="AL9" s="634">
        <v>0.2</v>
      </c>
      <c r="AM9" s="635"/>
      <c r="AN9" s="635"/>
      <c r="AO9" s="636"/>
      <c r="AP9" s="626" t="s">
        <v>246</v>
      </c>
      <c r="AQ9" s="627"/>
      <c r="AR9" s="627"/>
      <c r="AS9" s="627"/>
      <c r="AT9" s="627"/>
      <c r="AU9" s="627"/>
      <c r="AV9" s="627"/>
      <c r="AW9" s="627"/>
      <c r="AX9" s="627"/>
      <c r="AY9" s="627"/>
      <c r="AZ9" s="627"/>
      <c r="BA9" s="627"/>
      <c r="BB9" s="627"/>
      <c r="BC9" s="627"/>
      <c r="BD9" s="627"/>
      <c r="BE9" s="627"/>
      <c r="BF9" s="628"/>
      <c r="BG9" s="629">
        <v>15744245</v>
      </c>
      <c r="BH9" s="630"/>
      <c r="BI9" s="630"/>
      <c r="BJ9" s="630"/>
      <c r="BK9" s="630"/>
      <c r="BL9" s="630"/>
      <c r="BM9" s="630"/>
      <c r="BN9" s="631"/>
      <c r="BO9" s="632">
        <v>31</v>
      </c>
      <c r="BP9" s="632"/>
      <c r="BQ9" s="632"/>
      <c r="BR9" s="632"/>
      <c r="BS9" s="633" t="s">
        <v>247</v>
      </c>
      <c r="BT9" s="633"/>
      <c r="BU9" s="633"/>
      <c r="BV9" s="633"/>
      <c r="BW9" s="633"/>
      <c r="BX9" s="633"/>
      <c r="BY9" s="633"/>
      <c r="BZ9" s="633"/>
      <c r="CA9" s="633"/>
      <c r="CB9" s="637"/>
      <c r="CD9" s="644" t="s">
        <v>248</v>
      </c>
      <c r="CE9" s="645"/>
      <c r="CF9" s="645"/>
      <c r="CG9" s="645"/>
      <c r="CH9" s="645"/>
      <c r="CI9" s="645"/>
      <c r="CJ9" s="645"/>
      <c r="CK9" s="645"/>
      <c r="CL9" s="645"/>
      <c r="CM9" s="645"/>
      <c r="CN9" s="645"/>
      <c r="CO9" s="645"/>
      <c r="CP9" s="645"/>
      <c r="CQ9" s="646"/>
      <c r="CR9" s="629">
        <v>13986714</v>
      </c>
      <c r="CS9" s="630"/>
      <c r="CT9" s="630"/>
      <c r="CU9" s="630"/>
      <c r="CV9" s="630"/>
      <c r="CW9" s="630"/>
      <c r="CX9" s="630"/>
      <c r="CY9" s="631"/>
      <c r="CZ9" s="632">
        <v>8.1999999999999993</v>
      </c>
      <c r="DA9" s="632"/>
      <c r="DB9" s="632"/>
      <c r="DC9" s="632"/>
      <c r="DD9" s="638">
        <v>77305</v>
      </c>
      <c r="DE9" s="630"/>
      <c r="DF9" s="630"/>
      <c r="DG9" s="630"/>
      <c r="DH9" s="630"/>
      <c r="DI9" s="630"/>
      <c r="DJ9" s="630"/>
      <c r="DK9" s="630"/>
      <c r="DL9" s="630"/>
      <c r="DM9" s="630"/>
      <c r="DN9" s="630"/>
      <c r="DO9" s="630"/>
      <c r="DP9" s="631"/>
      <c r="DQ9" s="638">
        <v>8274661</v>
      </c>
      <c r="DR9" s="630"/>
      <c r="DS9" s="630"/>
      <c r="DT9" s="630"/>
      <c r="DU9" s="630"/>
      <c r="DV9" s="630"/>
      <c r="DW9" s="630"/>
      <c r="DX9" s="630"/>
      <c r="DY9" s="630"/>
      <c r="DZ9" s="630"/>
      <c r="EA9" s="630"/>
      <c r="EB9" s="630"/>
      <c r="EC9" s="639"/>
    </row>
    <row r="10" spans="2:143" ht="11.25" customHeight="1" x14ac:dyDescent="0.15">
      <c r="B10" s="626" t="s">
        <v>249</v>
      </c>
      <c r="C10" s="627"/>
      <c r="D10" s="627"/>
      <c r="E10" s="627"/>
      <c r="F10" s="627"/>
      <c r="G10" s="627"/>
      <c r="H10" s="627"/>
      <c r="I10" s="627"/>
      <c r="J10" s="627"/>
      <c r="K10" s="627"/>
      <c r="L10" s="627"/>
      <c r="M10" s="627"/>
      <c r="N10" s="627"/>
      <c r="O10" s="627"/>
      <c r="P10" s="627"/>
      <c r="Q10" s="628"/>
      <c r="R10" s="629" t="s">
        <v>250</v>
      </c>
      <c r="S10" s="630"/>
      <c r="T10" s="630"/>
      <c r="U10" s="630"/>
      <c r="V10" s="630"/>
      <c r="W10" s="630"/>
      <c r="X10" s="630"/>
      <c r="Y10" s="631"/>
      <c r="Z10" s="632" t="s">
        <v>250</v>
      </c>
      <c r="AA10" s="632"/>
      <c r="AB10" s="632"/>
      <c r="AC10" s="632"/>
      <c r="AD10" s="633" t="s">
        <v>184</v>
      </c>
      <c r="AE10" s="633"/>
      <c r="AF10" s="633"/>
      <c r="AG10" s="633"/>
      <c r="AH10" s="633"/>
      <c r="AI10" s="633"/>
      <c r="AJ10" s="633"/>
      <c r="AK10" s="633"/>
      <c r="AL10" s="634" t="s">
        <v>250</v>
      </c>
      <c r="AM10" s="635"/>
      <c r="AN10" s="635"/>
      <c r="AO10" s="636"/>
      <c r="AP10" s="626" t="s">
        <v>251</v>
      </c>
      <c r="AQ10" s="627"/>
      <c r="AR10" s="627"/>
      <c r="AS10" s="627"/>
      <c r="AT10" s="627"/>
      <c r="AU10" s="627"/>
      <c r="AV10" s="627"/>
      <c r="AW10" s="627"/>
      <c r="AX10" s="627"/>
      <c r="AY10" s="627"/>
      <c r="AZ10" s="627"/>
      <c r="BA10" s="627"/>
      <c r="BB10" s="627"/>
      <c r="BC10" s="627"/>
      <c r="BD10" s="627"/>
      <c r="BE10" s="627"/>
      <c r="BF10" s="628"/>
      <c r="BG10" s="629">
        <v>1296621</v>
      </c>
      <c r="BH10" s="630"/>
      <c r="BI10" s="630"/>
      <c r="BJ10" s="630"/>
      <c r="BK10" s="630"/>
      <c r="BL10" s="630"/>
      <c r="BM10" s="630"/>
      <c r="BN10" s="631"/>
      <c r="BO10" s="632">
        <v>2.6</v>
      </c>
      <c r="BP10" s="632"/>
      <c r="BQ10" s="632"/>
      <c r="BR10" s="632"/>
      <c r="BS10" s="633" t="s">
        <v>250</v>
      </c>
      <c r="BT10" s="633"/>
      <c r="BU10" s="633"/>
      <c r="BV10" s="633"/>
      <c r="BW10" s="633"/>
      <c r="BX10" s="633"/>
      <c r="BY10" s="633"/>
      <c r="BZ10" s="633"/>
      <c r="CA10" s="633"/>
      <c r="CB10" s="637"/>
      <c r="CD10" s="644" t="s">
        <v>252</v>
      </c>
      <c r="CE10" s="645"/>
      <c r="CF10" s="645"/>
      <c r="CG10" s="645"/>
      <c r="CH10" s="645"/>
      <c r="CI10" s="645"/>
      <c r="CJ10" s="645"/>
      <c r="CK10" s="645"/>
      <c r="CL10" s="645"/>
      <c r="CM10" s="645"/>
      <c r="CN10" s="645"/>
      <c r="CO10" s="645"/>
      <c r="CP10" s="645"/>
      <c r="CQ10" s="646"/>
      <c r="CR10" s="629">
        <v>37900</v>
      </c>
      <c r="CS10" s="630"/>
      <c r="CT10" s="630"/>
      <c r="CU10" s="630"/>
      <c r="CV10" s="630"/>
      <c r="CW10" s="630"/>
      <c r="CX10" s="630"/>
      <c r="CY10" s="631"/>
      <c r="CZ10" s="632">
        <v>0</v>
      </c>
      <c r="DA10" s="632"/>
      <c r="DB10" s="632"/>
      <c r="DC10" s="632"/>
      <c r="DD10" s="638" t="s">
        <v>139</v>
      </c>
      <c r="DE10" s="630"/>
      <c r="DF10" s="630"/>
      <c r="DG10" s="630"/>
      <c r="DH10" s="630"/>
      <c r="DI10" s="630"/>
      <c r="DJ10" s="630"/>
      <c r="DK10" s="630"/>
      <c r="DL10" s="630"/>
      <c r="DM10" s="630"/>
      <c r="DN10" s="630"/>
      <c r="DO10" s="630"/>
      <c r="DP10" s="631"/>
      <c r="DQ10" s="638">
        <v>30264</v>
      </c>
      <c r="DR10" s="630"/>
      <c r="DS10" s="630"/>
      <c r="DT10" s="630"/>
      <c r="DU10" s="630"/>
      <c r="DV10" s="630"/>
      <c r="DW10" s="630"/>
      <c r="DX10" s="630"/>
      <c r="DY10" s="630"/>
      <c r="DZ10" s="630"/>
      <c r="EA10" s="630"/>
      <c r="EB10" s="630"/>
      <c r="EC10" s="639"/>
    </row>
    <row r="11" spans="2:143" ht="11.25" customHeight="1" x14ac:dyDescent="0.15">
      <c r="B11" s="626" t="s">
        <v>253</v>
      </c>
      <c r="C11" s="627"/>
      <c r="D11" s="627"/>
      <c r="E11" s="627"/>
      <c r="F11" s="627"/>
      <c r="G11" s="627"/>
      <c r="H11" s="627"/>
      <c r="I11" s="627"/>
      <c r="J11" s="627"/>
      <c r="K11" s="627"/>
      <c r="L11" s="627"/>
      <c r="M11" s="627"/>
      <c r="N11" s="627"/>
      <c r="O11" s="627"/>
      <c r="P11" s="627"/>
      <c r="Q11" s="628"/>
      <c r="R11" s="629">
        <v>7627252</v>
      </c>
      <c r="S11" s="630"/>
      <c r="T11" s="630"/>
      <c r="U11" s="630"/>
      <c r="V11" s="630"/>
      <c r="W11" s="630"/>
      <c r="X11" s="630"/>
      <c r="Y11" s="631"/>
      <c r="Z11" s="634">
        <v>4.2</v>
      </c>
      <c r="AA11" s="635"/>
      <c r="AB11" s="635"/>
      <c r="AC11" s="647"/>
      <c r="AD11" s="638">
        <v>7627252</v>
      </c>
      <c r="AE11" s="630"/>
      <c r="AF11" s="630"/>
      <c r="AG11" s="630"/>
      <c r="AH11" s="630"/>
      <c r="AI11" s="630"/>
      <c r="AJ11" s="630"/>
      <c r="AK11" s="631"/>
      <c r="AL11" s="634">
        <v>10.6</v>
      </c>
      <c r="AM11" s="635"/>
      <c r="AN11" s="635"/>
      <c r="AO11" s="636"/>
      <c r="AP11" s="626" t="s">
        <v>254</v>
      </c>
      <c r="AQ11" s="627"/>
      <c r="AR11" s="627"/>
      <c r="AS11" s="627"/>
      <c r="AT11" s="627"/>
      <c r="AU11" s="627"/>
      <c r="AV11" s="627"/>
      <c r="AW11" s="627"/>
      <c r="AX11" s="627"/>
      <c r="AY11" s="627"/>
      <c r="AZ11" s="627"/>
      <c r="BA11" s="627"/>
      <c r="BB11" s="627"/>
      <c r="BC11" s="627"/>
      <c r="BD11" s="627"/>
      <c r="BE11" s="627"/>
      <c r="BF11" s="628"/>
      <c r="BG11" s="629">
        <v>2606998</v>
      </c>
      <c r="BH11" s="630"/>
      <c r="BI11" s="630"/>
      <c r="BJ11" s="630"/>
      <c r="BK11" s="630"/>
      <c r="BL11" s="630"/>
      <c r="BM11" s="630"/>
      <c r="BN11" s="631"/>
      <c r="BO11" s="632">
        <v>5.0999999999999996</v>
      </c>
      <c r="BP11" s="632"/>
      <c r="BQ11" s="632"/>
      <c r="BR11" s="632"/>
      <c r="BS11" s="633" t="s">
        <v>184</v>
      </c>
      <c r="BT11" s="633"/>
      <c r="BU11" s="633"/>
      <c r="BV11" s="633"/>
      <c r="BW11" s="633"/>
      <c r="BX11" s="633"/>
      <c r="BY11" s="633"/>
      <c r="BZ11" s="633"/>
      <c r="CA11" s="633"/>
      <c r="CB11" s="637"/>
      <c r="CD11" s="644" t="s">
        <v>255</v>
      </c>
      <c r="CE11" s="645"/>
      <c r="CF11" s="645"/>
      <c r="CG11" s="645"/>
      <c r="CH11" s="645"/>
      <c r="CI11" s="645"/>
      <c r="CJ11" s="645"/>
      <c r="CK11" s="645"/>
      <c r="CL11" s="645"/>
      <c r="CM11" s="645"/>
      <c r="CN11" s="645"/>
      <c r="CO11" s="645"/>
      <c r="CP11" s="645"/>
      <c r="CQ11" s="646"/>
      <c r="CR11" s="629">
        <v>142900</v>
      </c>
      <c r="CS11" s="630"/>
      <c r="CT11" s="630"/>
      <c r="CU11" s="630"/>
      <c r="CV11" s="630"/>
      <c r="CW11" s="630"/>
      <c r="CX11" s="630"/>
      <c r="CY11" s="631"/>
      <c r="CZ11" s="632">
        <v>0.1</v>
      </c>
      <c r="DA11" s="632"/>
      <c r="DB11" s="632"/>
      <c r="DC11" s="632"/>
      <c r="DD11" s="638">
        <v>8750</v>
      </c>
      <c r="DE11" s="630"/>
      <c r="DF11" s="630"/>
      <c r="DG11" s="630"/>
      <c r="DH11" s="630"/>
      <c r="DI11" s="630"/>
      <c r="DJ11" s="630"/>
      <c r="DK11" s="630"/>
      <c r="DL11" s="630"/>
      <c r="DM11" s="630"/>
      <c r="DN11" s="630"/>
      <c r="DO11" s="630"/>
      <c r="DP11" s="631"/>
      <c r="DQ11" s="638">
        <v>107004</v>
      </c>
      <c r="DR11" s="630"/>
      <c r="DS11" s="630"/>
      <c r="DT11" s="630"/>
      <c r="DU11" s="630"/>
      <c r="DV11" s="630"/>
      <c r="DW11" s="630"/>
      <c r="DX11" s="630"/>
      <c r="DY11" s="630"/>
      <c r="DZ11" s="630"/>
      <c r="EA11" s="630"/>
      <c r="EB11" s="630"/>
      <c r="EC11" s="639"/>
    </row>
    <row r="12" spans="2:143" ht="11.25" customHeight="1" x14ac:dyDescent="0.15">
      <c r="B12" s="626" t="s">
        <v>256</v>
      </c>
      <c r="C12" s="627"/>
      <c r="D12" s="627"/>
      <c r="E12" s="627"/>
      <c r="F12" s="627"/>
      <c r="G12" s="627"/>
      <c r="H12" s="627"/>
      <c r="I12" s="627"/>
      <c r="J12" s="627"/>
      <c r="K12" s="627"/>
      <c r="L12" s="627"/>
      <c r="M12" s="627"/>
      <c r="N12" s="627"/>
      <c r="O12" s="627"/>
      <c r="P12" s="627"/>
      <c r="Q12" s="628"/>
      <c r="R12" s="629" t="s">
        <v>184</v>
      </c>
      <c r="S12" s="630"/>
      <c r="T12" s="630"/>
      <c r="U12" s="630"/>
      <c r="V12" s="630"/>
      <c r="W12" s="630"/>
      <c r="X12" s="630"/>
      <c r="Y12" s="631"/>
      <c r="Z12" s="632" t="s">
        <v>184</v>
      </c>
      <c r="AA12" s="632"/>
      <c r="AB12" s="632"/>
      <c r="AC12" s="632"/>
      <c r="AD12" s="633" t="s">
        <v>247</v>
      </c>
      <c r="AE12" s="633"/>
      <c r="AF12" s="633"/>
      <c r="AG12" s="633"/>
      <c r="AH12" s="633"/>
      <c r="AI12" s="633"/>
      <c r="AJ12" s="633"/>
      <c r="AK12" s="633"/>
      <c r="AL12" s="634" t="s">
        <v>184</v>
      </c>
      <c r="AM12" s="635"/>
      <c r="AN12" s="635"/>
      <c r="AO12" s="636"/>
      <c r="AP12" s="626" t="s">
        <v>257</v>
      </c>
      <c r="AQ12" s="627"/>
      <c r="AR12" s="627"/>
      <c r="AS12" s="627"/>
      <c r="AT12" s="627"/>
      <c r="AU12" s="627"/>
      <c r="AV12" s="627"/>
      <c r="AW12" s="627"/>
      <c r="AX12" s="627"/>
      <c r="AY12" s="627"/>
      <c r="AZ12" s="627"/>
      <c r="BA12" s="627"/>
      <c r="BB12" s="627"/>
      <c r="BC12" s="627"/>
      <c r="BD12" s="627"/>
      <c r="BE12" s="627"/>
      <c r="BF12" s="628"/>
      <c r="BG12" s="629">
        <v>24525084</v>
      </c>
      <c r="BH12" s="630"/>
      <c r="BI12" s="630"/>
      <c r="BJ12" s="630"/>
      <c r="BK12" s="630"/>
      <c r="BL12" s="630"/>
      <c r="BM12" s="630"/>
      <c r="BN12" s="631"/>
      <c r="BO12" s="632">
        <v>48.3</v>
      </c>
      <c r="BP12" s="632"/>
      <c r="BQ12" s="632"/>
      <c r="BR12" s="632"/>
      <c r="BS12" s="633" t="s">
        <v>250</v>
      </c>
      <c r="BT12" s="633"/>
      <c r="BU12" s="633"/>
      <c r="BV12" s="633"/>
      <c r="BW12" s="633"/>
      <c r="BX12" s="633"/>
      <c r="BY12" s="633"/>
      <c r="BZ12" s="633"/>
      <c r="CA12" s="633"/>
      <c r="CB12" s="637"/>
      <c r="CD12" s="644" t="s">
        <v>258</v>
      </c>
      <c r="CE12" s="645"/>
      <c r="CF12" s="645"/>
      <c r="CG12" s="645"/>
      <c r="CH12" s="645"/>
      <c r="CI12" s="645"/>
      <c r="CJ12" s="645"/>
      <c r="CK12" s="645"/>
      <c r="CL12" s="645"/>
      <c r="CM12" s="645"/>
      <c r="CN12" s="645"/>
      <c r="CO12" s="645"/>
      <c r="CP12" s="645"/>
      <c r="CQ12" s="646"/>
      <c r="CR12" s="629">
        <v>3926511</v>
      </c>
      <c r="CS12" s="630"/>
      <c r="CT12" s="630"/>
      <c r="CU12" s="630"/>
      <c r="CV12" s="630"/>
      <c r="CW12" s="630"/>
      <c r="CX12" s="630"/>
      <c r="CY12" s="631"/>
      <c r="CZ12" s="632">
        <v>2.2999999999999998</v>
      </c>
      <c r="DA12" s="632"/>
      <c r="DB12" s="632"/>
      <c r="DC12" s="632"/>
      <c r="DD12" s="638">
        <v>1452142</v>
      </c>
      <c r="DE12" s="630"/>
      <c r="DF12" s="630"/>
      <c r="DG12" s="630"/>
      <c r="DH12" s="630"/>
      <c r="DI12" s="630"/>
      <c r="DJ12" s="630"/>
      <c r="DK12" s="630"/>
      <c r="DL12" s="630"/>
      <c r="DM12" s="630"/>
      <c r="DN12" s="630"/>
      <c r="DO12" s="630"/>
      <c r="DP12" s="631"/>
      <c r="DQ12" s="638">
        <v>1937796</v>
      </c>
      <c r="DR12" s="630"/>
      <c r="DS12" s="630"/>
      <c r="DT12" s="630"/>
      <c r="DU12" s="630"/>
      <c r="DV12" s="630"/>
      <c r="DW12" s="630"/>
      <c r="DX12" s="630"/>
      <c r="DY12" s="630"/>
      <c r="DZ12" s="630"/>
      <c r="EA12" s="630"/>
      <c r="EB12" s="630"/>
      <c r="EC12" s="639"/>
    </row>
    <row r="13" spans="2:143" ht="11.25" customHeight="1" x14ac:dyDescent="0.15">
      <c r="B13" s="626" t="s">
        <v>259</v>
      </c>
      <c r="C13" s="627"/>
      <c r="D13" s="627"/>
      <c r="E13" s="627"/>
      <c r="F13" s="627"/>
      <c r="G13" s="627"/>
      <c r="H13" s="627"/>
      <c r="I13" s="627"/>
      <c r="J13" s="627"/>
      <c r="K13" s="627"/>
      <c r="L13" s="627"/>
      <c r="M13" s="627"/>
      <c r="N13" s="627"/>
      <c r="O13" s="627"/>
      <c r="P13" s="627"/>
      <c r="Q13" s="628"/>
      <c r="R13" s="629" t="s">
        <v>184</v>
      </c>
      <c r="S13" s="630"/>
      <c r="T13" s="630"/>
      <c r="U13" s="630"/>
      <c r="V13" s="630"/>
      <c r="W13" s="630"/>
      <c r="X13" s="630"/>
      <c r="Y13" s="631"/>
      <c r="Z13" s="632" t="s">
        <v>184</v>
      </c>
      <c r="AA13" s="632"/>
      <c r="AB13" s="632"/>
      <c r="AC13" s="632"/>
      <c r="AD13" s="633" t="s">
        <v>139</v>
      </c>
      <c r="AE13" s="633"/>
      <c r="AF13" s="633"/>
      <c r="AG13" s="633"/>
      <c r="AH13" s="633"/>
      <c r="AI13" s="633"/>
      <c r="AJ13" s="633"/>
      <c r="AK13" s="633"/>
      <c r="AL13" s="634" t="s">
        <v>184</v>
      </c>
      <c r="AM13" s="635"/>
      <c r="AN13" s="635"/>
      <c r="AO13" s="636"/>
      <c r="AP13" s="626" t="s">
        <v>260</v>
      </c>
      <c r="AQ13" s="627"/>
      <c r="AR13" s="627"/>
      <c r="AS13" s="627"/>
      <c r="AT13" s="627"/>
      <c r="AU13" s="627"/>
      <c r="AV13" s="627"/>
      <c r="AW13" s="627"/>
      <c r="AX13" s="627"/>
      <c r="AY13" s="627"/>
      <c r="AZ13" s="627"/>
      <c r="BA13" s="627"/>
      <c r="BB13" s="627"/>
      <c r="BC13" s="627"/>
      <c r="BD13" s="627"/>
      <c r="BE13" s="627"/>
      <c r="BF13" s="628"/>
      <c r="BG13" s="629">
        <v>22827956</v>
      </c>
      <c r="BH13" s="630"/>
      <c r="BI13" s="630"/>
      <c r="BJ13" s="630"/>
      <c r="BK13" s="630"/>
      <c r="BL13" s="630"/>
      <c r="BM13" s="630"/>
      <c r="BN13" s="631"/>
      <c r="BO13" s="632">
        <v>45</v>
      </c>
      <c r="BP13" s="632"/>
      <c r="BQ13" s="632"/>
      <c r="BR13" s="632"/>
      <c r="BS13" s="633" t="s">
        <v>240</v>
      </c>
      <c r="BT13" s="633"/>
      <c r="BU13" s="633"/>
      <c r="BV13" s="633"/>
      <c r="BW13" s="633"/>
      <c r="BX13" s="633"/>
      <c r="BY13" s="633"/>
      <c r="BZ13" s="633"/>
      <c r="CA13" s="633"/>
      <c r="CB13" s="637"/>
      <c r="CD13" s="644" t="s">
        <v>261</v>
      </c>
      <c r="CE13" s="645"/>
      <c r="CF13" s="645"/>
      <c r="CG13" s="645"/>
      <c r="CH13" s="645"/>
      <c r="CI13" s="645"/>
      <c r="CJ13" s="645"/>
      <c r="CK13" s="645"/>
      <c r="CL13" s="645"/>
      <c r="CM13" s="645"/>
      <c r="CN13" s="645"/>
      <c r="CO13" s="645"/>
      <c r="CP13" s="645"/>
      <c r="CQ13" s="646"/>
      <c r="CR13" s="629">
        <v>9905348</v>
      </c>
      <c r="CS13" s="630"/>
      <c r="CT13" s="630"/>
      <c r="CU13" s="630"/>
      <c r="CV13" s="630"/>
      <c r="CW13" s="630"/>
      <c r="CX13" s="630"/>
      <c r="CY13" s="631"/>
      <c r="CZ13" s="632">
        <v>5.8</v>
      </c>
      <c r="DA13" s="632"/>
      <c r="DB13" s="632"/>
      <c r="DC13" s="632"/>
      <c r="DD13" s="638">
        <v>4985092</v>
      </c>
      <c r="DE13" s="630"/>
      <c r="DF13" s="630"/>
      <c r="DG13" s="630"/>
      <c r="DH13" s="630"/>
      <c r="DI13" s="630"/>
      <c r="DJ13" s="630"/>
      <c r="DK13" s="630"/>
      <c r="DL13" s="630"/>
      <c r="DM13" s="630"/>
      <c r="DN13" s="630"/>
      <c r="DO13" s="630"/>
      <c r="DP13" s="631"/>
      <c r="DQ13" s="638">
        <v>4318386</v>
      </c>
      <c r="DR13" s="630"/>
      <c r="DS13" s="630"/>
      <c r="DT13" s="630"/>
      <c r="DU13" s="630"/>
      <c r="DV13" s="630"/>
      <c r="DW13" s="630"/>
      <c r="DX13" s="630"/>
      <c r="DY13" s="630"/>
      <c r="DZ13" s="630"/>
      <c r="EA13" s="630"/>
      <c r="EB13" s="630"/>
      <c r="EC13" s="639"/>
    </row>
    <row r="14" spans="2:143" ht="11.25" customHeight="1" x14ac:dyDescent="0.15">
      <c r="B14" s="626" t="s">
        <v>262</v>
      </c>
      <c r="C14" s="627"/>
      <c r="D14" s="627"/>
      <c r="E14" s="627"/>
      <c r="F14" s="627"/>
      <c r="G14" s="627"/>
      <c r="H14" s="627"/>
      <c r="I14" s="627"/>
      <c r="J14" s="627"/>
      <c r="K14" s="627"/>
      <c r="L14" s="627"/>
      <c r="M14" s="627"/>
      <c r="N14" s="627"/>
      <c r="O14" s="627"/>
      <c r="P14" s="627"/>
      <c r="Q14" s="628"/>
      <c r="R14" s="629" t="s">
        <v>250</v>
      </c>
      <c r="S14" s="630"/>
      <c r="T14" s="630"/>
      <c r="U14" s="630"/>
      <c r="V14" s="630"/>
      <c r="W14" s="630"/>
      <c r="X14" s="630"/>
      <c r="Y14" s="631"/>
      <c r="Z14" s="632" t="s">
        <v>139</v>
      </c>
      <c r="AA14" s="632"/>
      <c r="AB14" s="632"/>
      <c r="AC14" s="632"/>
      <c r="AD14" s="633" t="s">
        <v>250</v>
      </c>
      <c r="AE14" s="633"/>
      <c r="AF14" s="633"/>
      <c r="AG14" s="633"/>
      <c r="AH14" s="633"/>
      <c r="AI14" s="633"/>
      <c r="AJ14" s="633"/>
      <c r="AK14" s="633"/>
      <c r="AL14" s="634" t="s">
        <v>184</v>
      </c>
      <c r="AM14" s="635"/>
      <c r="AN14" s="635"/>
      <c r="AO14" s="636"/>
      <c r="AP14" s="626" t="s">
        <v>263</v>
      </c>
      <c r="AQ14" s="627"/>
      <c r="AR14" s="627"/>
      <c r="AS14" s="627"/>
      <c r="AT14" s="627"/>
      <c r="AU14" s="627"/>
      <c r="AV14" s="627"/>
      <c r="AW14" s="627"/>
      <c r="AX14" s="627"/>
      <c r="AY14" s="627"/>
      <c r="AZ14" s="627"/>
      <c r="BA14" s="627"/>
      <c r="BB14" s="627"/>
      <c r="BC14" s="627"/>
      <c r="BD14" s="627"/>
      <c r="BE14" s="627"/>
      <c r="BF14" s="628"/>
      <c r="BG14" s="629">
        <v>820616</v>
      </c>
      <c r="BH14" s="630"/>
      <c r="BI14" s="630"/>
      <c r="BJ14" s="630"/>
      <c r="BK14" s="630"/>
      <c r="BL14" s="630"/>
      <c r="BM14" s="630"/>
      <c r="BN14" s="631"/>
      <c r="BO14" s="632">
        <v>1.6</v>
      </c>
      <c r="BP14" s="632"/>
      <c r="BQ14" s="632"/>
      <c r="BR14" s="632"/>
      <c r="BS14" s="633" t="s">
        <v>184</v>
      </c>
      <c r="BT14" s="633"/>
      <c r="BU14" s="633"/>
      <c r="BV14" s="633"/>
      <c r="BW14" s="633"/>
      <c r="BX14" s="633"/>
      <c r="BY14" s="633"/>
      <c r="BZ14" s="633"/>
      <c r="CA14" s="633"/>
      <c r="CB14" s="637"/>
      <c r="CD14" s="644" t="s">
        <v>264</v>
      </c>
      <c r="CE14" s="645"/>
      <c r="CF14" s="645"/>
      <c r="CG14" s="645"/>
      <c r="CH14" s="645"/>
      <c r="CI14" s="645"/>
      <c r="CJ14" s="645"/>
      <c r="CK14" s="645"/>
      <c r="CL14" s="645"/>
      <c r="CM14" s="645"/>
      <c r="CN14" s="645"/>
      <c r="CO14" s="645"/>
      <c r="CP14" s="645"/>
      <c r="CQ14" s="646"/>
      <c r="CR14" s="629">
        <v>2994130</v>
      </c>
      <c r="CS14" s="630"/>
      <c r="CT14" s="630"/>
      <c r="CU14" s="630"/>
      <c r="CV14" s="630"/>
      <c r="CW14" s="630"/>
      <c r="CX14" s="630"/>
      <c r="CY14" s="631"/>
      <c r="CZ14" s="632">
        <v>1.7</v>
      </c>
      <c r="DA14" s="632"/>
      <c r="DB14" s="632"/>
      <c r="DC14" s="632"/>
      <c r="DD14" s="638">
        <v>99158</v>
      </c>
      <c r="DE14" s="630"/>
      <c r="DF14" s="630"/>
      <c r="DG14" s="630"/>
      <c r="DH14" s="630"/>
      <c r="DI14" s="630"/>
      <c r="DJ14" s="630"/>
      <c r="DK14" s="630"/>
      <c r="DL14" s="630"/>
      <c r="DM14" s="630"/>
      <c r="DN14" s="630"/>
      <c r="DO14" s="630"/>
      <c r="DP14" s="631"/>
      <c r="DQ14" s="638">
        <v>2660408</v>
      </c>
      <c r="DR14" s="630"/>
      <c r="DS14" s="630"/>
      <c r="DT14" s="630"/>
      <c r="DU14" s="630"/>
      <c r="DV14" s="630"/>
      <c r="DW14" s="630"/>
      <c r="DX14" s="630"/>
      <c r="DY14" s="630"/>
      <c r="DZ14" s="630"/>
      <c r="EA14" s="630"/>
      <c r="EB14" s="630"/>
      <c r="EC14" s="639"/>
    </row>
    <row r="15" spans="2:143" ht="11.25" customHeight="1" x14ac:dyDescent="0.15">
      <c r="B15" s="626" t="s">
        <v>265</v>
      </c>
      <c r="C15" s="627"/>
      <c r="D15" s="627"/>
      <c r="E15" s="627"/>
      <c r="F15" s="627"/>
      <c r="G15" s="627"/>
      <c r="H15" s="627"/>
      <c r="I15" s="627"/>
      <c r="J15" s="627"/>
      <c r="K15" s="627"/>
      <c r="L15" s="627"/>
      <c r="M15" s="627"/>
      <c r="N15" s="627"/>
      <c r="O15" s="627"/>
      <c r="P15" s="627"/>
      <c r="Q15" s="628"/>
      <c r="R15" s="629" t="s">
        <v>240</v>
      </c>
      <c r="S15" s="630"/>
      <c r="T15" s="630"/>
      <c r="U15" s="630"/>
      <c r="V15" s="630"/>
      <c r="W15" s="630"/>
      <c r="X15" s="630"/>
      <c r="Y15" s="631"/>
      <c r="Z15" s="632" t="s">
        <v>250</v>
      </c>
      <c r="AA15" s="632"/>
      <c r="AB15" s="632"/>
      <c r="AC15" s="632"/>
      <c r="AD15" s="633" t="s">
        <v>240</v>
      </c>
      <c r="AE15" s="633"/>
      <c r="AF15" s="633"/>
      <c r="AG15" s="633"/>
      <c r="AH15" s="633"/>
      <c r="AI15" s="633"/>
      <c r="AJ15" s="633"/>
      <c r="AK15" s="633"/>
      <c r="AL15" s="634" t="s">
        <v>247</v>
      </c>
      <c r="AM15" s="635"/>
      <c r="AN15" s="635"/>
      <c r="AO15" s="636"/>
      <c r="AP15" s="626" t="s">
        <v>266</v>
      </c>
      <c r="AQ15" s="627"/>
      <c r="AR15" s="627"/>
      <c r="AS15" s="627"/>
      <c r="AT15" s="627"/>
      <c r="AU15" s="627"/>
      <c r="AV15" s="627"/>
      <c r="AW15" s="627"/>
      <c r="AX15" s="627"/>
      <c r="AY15" s="627"/>
      <c r="AZ15" s="627"/>
      <c r="BA15" s="627"/>
      <c r="BB15" s="627"/>
      <c r="BC15" s="627"/>
      <c r="BD15" s="627"/>
      <c r="BE15" s="627"/>
      <c r="BF15" s="628"/>
      <c r="BG15" s="629">
        <v>4120235</v>
      </c>
      <c r="BH15" s="630"/>
      <c r="BI15" s="630"/>
      <c r="BJ15" s="630"/>
      <c r="BK15" s="630"/>
      <c r="BL15" s="630"/>
      <c r="BM15" s="630"/>
      <c r="BN15" s="631"/>
      <c r="BO15" s="632">
        <v>8.1</v>
      </c>
      <c r="BP15" s="632"/>
      <c r="BQ15" s="632"/>
      <c r="BR15" s="632"/>
      <c r="BS15" s="633" t="s">
        <v>250</v>
      </c>
      <c r="BT15" s="633"/>
      <c r="BU15" s="633"/>
      <c r="BV15" s="633"/>
      <c r="BW15" s="633"/>
      <c r="BX15" s="633"/>
      <c r="BY15" s="633"/>
      <c r="BZ15" s="633"/>
      <c r="CA15" s="633"/>
      <c r="CB15" s="637"/>
      <c r="CD15" s="644" t="s">
        <v>267</v>
      </c>
      <c r="CE15" s="645"/>
      <c r="CF15" s="645"/>
      <c r="CG15" s="645"/>
      <c r="CH15" s="645"/>
      <c r="CI15" s="645"/>
      <c r="CJ15" s="645"/>
      <c r="CK15" s="645"/>
      <c r="CL15" s="645"/>
      <c r="CM15" s="645"/>
      <c r="CN15" s="645"/>
      <c r="CO15" s="645"/>
      <c r="CP15" s="645"/>
      <c r="CQ15" s="646"/>
      <c r="CR15" s="629">
        <v>15623026</v>
      </c>
      <c r="CS15" s="630"/>
      <c r="CT15" s="630"/>
      <c r="CU15" s="630"/>
      <c r="CV15" s="630"/>
      <c r="CW15" s="630"/>
      <c r="CX15" s="630"/>
      <c r="CY15" s="631"/>
      <c r="CZ15" s="632">
        <v>9.1</v>
      </c>
      <c r="DA15" s="632"/>
      <c r="DB15" s="632"/>
      <c r="DC15" s="632"/>
      <c r="DD15" s="638">
        <v>6631933</v>
      </c>
      <c r="DE15" s="630"/>
      <c r="DF15" s="630"/>
      <c r="DG15" s="630"/>
      <c r="DH15" s="630"/>
      <c r="DI15" s="630"/>
      <c r="DJ15" s="630"/>
      <c r="DK15" s="630"/>
      <c r="DL15" s="630"/>
      <c r="DM15" s="630"/>
      <c r="DN15" s="630"/>
      <c r="DO15" s="630"/>
      <c r="DP15" s="631"/>
      <c r="DQ15" s="638">
        <v>9681846</v>
      </c>
      <c r="DR15" s="630"/>
      <c r="DS15" s="630"/>
      <c r="DT15" s="630"/>
      <c r="DU15" s="630"/>
      <c r="DV15" s="630"/>
      <c r="DW15" s="630"/>
      <c r="DX15" s="630"/>
      <c r="DY15" s="630"/>
      <c r="DZ15" s="630"/>
      <c r="EA15" s="630"/>
      <c r="EB15" s="630"/>
      <c r="EC15" s="639"/>
    </row>
    <row r="16" spans="2:143" ht="11.25" customHeight="1" x14ac:dyDescent="0.15">
      <c r="B16" s="626" t="s">
        <v>268</v>
      </c>
      <c r="C16" s="627"/>
      <c r="D16" s="627"/>
      <c r="E16" s="627"/>
      <c r="F16" s="627"/>
      <c r="G16" s="627"/>
      <c r="H16" s="627"/>
      <c r="I16" s="627"/>
      <c r="J16" s="627"/>
      <c r="K16" s="627"/>
      <c r="L16" s="627"/>
      <c r="M16" s="627"/>
      <c r="N16" s="627"/>
      <c r="O16" s="627"/>
      <c r="P16" s="627"/>
      <c r="Q16" s="628"/>
      <c r="R16" s="629">
        <v>28952</v>
      </c>
      <c r="S16" s="630"/>
      <c r="T16" s="630"/>
      <c r="U16" s="630"/>
      <c r="V16" s="630"/>
      <c r="W16" s="630"/>
      <c r="X16" s="630"/>
      <c r="Y16" s="631"/>
      <c r="Z16" s="632">
        <v>0</v>
      </c>
      <c r="AA16" s="632"/>
      <c r="AB16" s="632"/>
      <c r="AC16" s="632"/>
      <c r="AD16" s="633">
        <v>28952</v>
      </c>
      <c r="AE16" s="633"/>
      <c r="AF16" s="633"/>
      <c r="AG16" s="633"/>
      <c r="AH16" s="633"/>
      <c r="AI16" s="633"/>
      <c r="AJ16" s="633"/>
      <c r="AK16" s="633"/>
      <c r="AL16" s="634">
        <v>0</v>
      </c>
      <c r="AM16" s="635"/>
      <c r="AN16" s="635"/>
      <c r="AO16" s="636"/>
      <c r="AP16" s="626" t="s">
        <v>269</v>
      </c>
      <c r="AQ16" s="627"/>
      <c r="AR16" s="627"/>
      <c r="AS16" s="627"/>
      <c r="AT16" s="627"/>
      <c r="AU16" s="627"/>
      <c r="AV16" s="627"/>
      <c r="AW16" s="627"/>
      <c r="AX16" s="627"/>
      <c r="AY16" s="627"/>
      <c r="AZ16" s="627"/>
      <c r="BA16" s="627"/>
      <c r="BB16" s="627"/>
      <c r="BC16" s="627"/>
      <c r="BD16" s="627"/>
      <c r="BE16" s="627"/>
      <c r="BF16" s="628"/>
      <c r="BG16" s="629" t="s">
        <v>184</v>
      </c>
      <c r="BH16" s="630"/>
      <c r="BI16" s="630"/>
      <c r="BJ16" s="630"/>
      <c r="BK16" s="630"/>
      <c r="BL16" s="630"/>
      <c r="BM16" s="630"/>
      <c r="BN16" s="631"/>
      <c r="BO16" s="632" t="s">
        <v>139</v>
      </c>
      <c r="BP16" s="632"/>
      <c r="BQ16" s="632"/>
      <c r="BR16" s="632"/>
      <c r="BS16" s="633" t="s">
        <v>184</v>
      </c>
      <c r="BT16" s="633"/>
      <c r="BU16" s="633"/>
      <c r="BV16" s="633"/>
      <c r="BW16" s="633"/>
      <c r="BX16" s="633"/>
      <c r="BY16" s="633"/>
      <c r="BZ16" s="633"/>
      <c r="CA16" s="633"/>
      <c r="CB16" s="637"/>
      <c r="CD16" s="644" t="s">
        <v>270</v>
      </c>
      <c r="CE16" s="645"/>
      <c r="CF16" s="645"/>
      <c r="CG16" s="645"/>
      <c r="CH16" s="645"/>
      <c r="CI16" s="645"/>
      <c r="CJ16" s="645"/>
      <c r="CK16" s="645"/>
      <c r="CL16" s="645"/>
      <c r="CM16" s="645"/>
      <c r="CN16" s="645"/>
      <c r="CO16" s="645"/>
      <c r="CP16" s="645"/>
      <c r="CQ16" s="646"/>
      <c r="CR16" s="629" t="s">
        <v>247</v>
      </c>
      <c r="CS16" s="630"/>
      <c r="CT16" s="630"/>
      <c r="CU16" s="630"/>
      <c r="CV16" s="630"/>
      <c r="CW16" s="630"/>
      <c r="CX16" s="630"/>
      <c r="CY16" s="631"/>
      <c r="CZ16" s="632" t="s">
        <v>184</v>
      </c>
      <c r="DA16" s="632"/>
      <c r="DB16" s="632"/>
      <c r="DC16" s="632"/>
      <c r="DD16" s="638" t="s">
        <v>184</v>
      </c>
      <c r="DE16" s="630"/>
      <c r="DF16" s="630"/>
      <c r="DG16" s="630"/>
      <c r="DH16" s="630"/>
      <c r="DI16" s="630"/>
      <c r="DJ16" s="630"/>
      <c r="DK16" s="630"/>
      <c r="DL16" s="630"/>
      <c r="DM16" s="630"/>
      <c r="DN16" s="630"/>
      <c r="DO16" s="630"/>
      <c r="DP16" s="631"/>
      <c r="DQ16" s="638" t="s">
        <v>139</v>
      </c>
      <c r="DR16" s="630"/>
      <c r="DS16" s="630"/>
      <c r="DT16" s="630"/>
      <c r="DU16" s="630"/>
      <c r="DV16" s="630"/>
      <c r="DW16" s="630"/>
      <c r="DX16" s="630"/>
      <c r="DY16" s="630"/>
      <c r="DZ16" s="630"/>
      <c r="EA16" s="630"/>
      <c r="EB16" s="630"/>
      <c r="EC16" s="639"/>
    </row>
    <row r="17" spans="2:133" ht="11.25" customHeight="1" x14ac:dyDescent="0.15">
      <c r="B17" s="626" t="s">
        <v>271</v>
      </c>
      <c r="C17" s="627"/>
      <c r="D17" s="627"/>
      <c r="E17" s="627"/>
      <c r="F17" s="627"/>
      <c r="G17" s="627"/>
      <c r="H17" s="627"/>
      <c r="I17" s="627"/>
      <c r="J17" s="627"/>
      <c r="K17" s="627"/>
      <c r="L17" s="627"/>
      <c r="M17" s="627"/>
      <c r="N17" s="627"/>
      <c r="O17" s="627"/>
      <c r="P17" s="627"/>
      <c r="Q17" s="628"/>
      <c r="R17" s="629">
        <v>958812</v>
      </c>
      <c r="S17" s="630"/>
      <c r="T17" s="630"/>
      <c r="U17" s="630"/>
      <c r="V17" s="630"/>
      <c r="W17" s="630"/>
      <c r="X17" s="630"/>
      <c r="Y17" s="631"/>
      <c r="Z17" s="632">
        <v>0.5</v>
      </c>
      <c r="AA17" s="632"/>
      <c r="AB17" s="632"/>
      <c r="AC17" s="632"/>
      <c r="AD17" s="633">
        <v>958812</v>
      </c>
      <c r="AE17" s="633"/>
      <c r="AF17" s="633"/>
      <c r="AG17" s="633"/>
      <c r="AH17" s="633"/>
      <c r="AI17" s="633"/>
      <c r="AJ17" s="633"/>
      <c r="AK17" s="633"/>
      <c r="AL17" s="634">
        <v>1.3</v>
      </c>
      <c r="AM17" s="635"/>
      <c r="AN17" s="635"/>
      <c r="AO17" s="636"/>
      <c r="AP17" s="626" t="s">
        <v>272</v>
      </c>
      <c r="AQ17" s="627"/>
      <c r="AR17" s="627"/>
      <c r="AS17" s="627"/>
      <c r="AT17" s="627"/>
      <c r="AU17" s="627"/>
      <c r="AV17" s="627"/>
      <c r="AW17" s="627"/>
      <c r="AX17" s="627"/>
      <c r="AY17" s="627"/>
      <c r="AZ17" s="627"/>
      <c r="BA17" s="627"/>
      <c r="BB17" s="627"/>
      <c r="BC17" s="627"/>
      <c r="BD17" s="627"/>
      <c r="BE17" s="627"/>
      <c r="BF17" s="628"/>
      <c r="BG17" s="629" t="s">
        <v>250</v>
      </c>
      <c r="BH17" s="630"/>
      <c r="BI17" s="630"/>
      <c r="BJ17" s="630"/>
      <c r="BK17" s="630"/>
      <c r="BL17" s="630"/>
      <c r="BM17" s="630"/>
      <c r="BN17" s="631"/>
      <c r="BO17" s="632" t="s">
        <v>247</v>
      </c>
      <c r="BP17" s="632"/>
      <c r="BQ17" s="632"/>
      <c r="BR17" s="632"/>
      <c r="BS17" s="633" t="s">
        <v>250</v>
      </c>
      <c r="BT17" s="633"/>
      <c r="BU17" s="633"/>
      <c r="BV17" s="633"/>
      <c r="BW17" s="633"/>
      <c r="BX17" s="633"/>
      <c r="BY17" s="633"/>
      <c r="BZ17" s="633"/>
      <c r="CA17" s="633"/>
      <c r="CB17" s="637"/>
      <c r="CD17" s="644" t="s">
        <v>273</v>
      </c>
      <c r="CE17" s="645"/>
      <c r="CF17" s="645"/>
      <c r="CG17" s="645"/>
      <c r="CH17" s="645"/>
      <c r="CI17" s="645"/>
      <c r="CJ17" s="645"/>
      <c r="CK17" s="645"/>
      <c r="CL17" s="645"/>
      <c r="CM17" s="645"/>
      <c r="CN17" s="645"/>
      <c r="CO17" s="645"/>
      <c r="CP17" s="645"/>
      <c r="CQ17" s="646"/>
      <c r="CR17" s="629">
        <v>13010140</v>
      </c>
      <c r="CS17" s="630"/>
      <c r="CT17" s="630"/>
      <c r="CU17" s="630"/>
      <c r="CV17" s="630"/>
      <c r="CW17" s="630"/>
      <c r="CX17" s="630"/>
      <c r="CY17" s="631"/>
      <c r="CZ17" s="632">
        <v>7.6</v>
      </c>
      <c r="DA17" s="632"/>
      <c r="DB17" s="632"/>
      <c r="DC17" s="632"/>
      <c r="DD17" s="638" t="s">
        <v>139</v>
      </c>
      <c r="DE17" s="630"/>
      <c r="DF17" s="630"/>
      <c r="DG17" s="630"/>
      <c r="DH17" s="630"/>
      <c r="DI17" s="630"/>
      <c r="DJ17" s="630"/>
      <c r="DK17" s="630"/>
      <c r="DL17" s="630"/>
      <c r="DM17" s="630"/>
      <c r="DN17" s="630"/>
      <c r="DO17" s="630"/>
      <c r="DP17" s="631"/>
      <c r="DQ17" s="638">
        <v>11649306</v>
      </c>
      <c r="DR17" s="630"/>
      <c r="DS17" s="630"/>
      <c r="DT17" s="630"/>
      <c r="DU17" s="630"/>
      <c r="DV17" s="630"/>
      <c r="DW17" s="630"/>
      <c r="DX17" s="630"/>
      <c r="DY17" s="630"/>
      <c r="DZ17" s="630"/>
      <c r="EA17" s="630"/>
      <c r="EB17" s="630"/>
      <c r="EC17" s="639"/>
    </row>
    <row r="18" spans="2:133" ht="11.25" customHeight="1" x14ac:dyDescent="0.15">
      <c r="B18" s="626" t="s">
        <v>274</v>
      </c>
      <c r="C18" s="627"/>
      <c r="D18" s="627"/>
      <c r="E18" s="627"/>
      <c r="F18" s="627"/>
      <c r="G18" s="627"/>
      <c r="H18" s="627"/>
      <c r="I18" s="627"/>
      <c r="J18" s="627"/>
      <c r="K18" s="627"/>
      <c r="L18" s="627"/>
      <c r="M18" s="627"/>
      <c r="N18" s="627"/>
      <c r="O18" s="627"/>
      <c r="P18" s="627"/>
      <c r="Q18" s="628"/>
      <c r="R18" s="629">
        <v>859956</v>
      </c>
      <c r="S18" s="630"/>
      <c r="T18" s="630"/>
      <c r="U18" s="630"/>
      <c r="V18" s="630"/>
      <c r="W18" s="630"/>
      <c r="X18" s="630"/>
      <c r="Y18" s="631"/>
      <c r="Z18" s="632">
        <v>0.5</v>
      </c>
      <c r="AA18" s="632"/>
      <c r="AB18" s="632"/>
      <c r="AC18" s="632"/>
      <c r="AD18" s="633">
        <v>859956</v>
      </c>
      <c r="AE18" s="633"/>
      <c r="AF18" s="633"/>
      <c r="AG18" s="633"/>
      <c r="AH18" s="633"/>
      <c r="AI18" s="633"/>
      <c r="AJ18" s="633"/>
      <c r="AK18" s="633"/>
      <c r="AL18" s="634">
        <v>1.2000000476837158</v>
      </c>
      <c r="AM18" s="635"/>
      <c r="AN18" s="635"/>
      <c r="AO18" s="636"/>
      <c r="AP18" s="626" t="s">
        <v>275</v>
      </c>
      <c r="AQ18" s="627"/>
      <c r="AR18" s="627"/>
      <c r="AS18" s="627"/>
      <c r="AT18" s="627"/>
      <c r="AU18" s="627"/>
      <c r="AV18" s="627"/>
      <c r="AW18" s="627"/>
      <c r="AX18" s="627"/>
      <c r="AY18" s="627"/>
      <c r="AZ18" s="627"/>
      <c r="BA18" s="627"/>
      <c r="BB18" s="627"/>
      <c r="BC18" s="627"/>
      <c r="BD18" s="627"/>
      <c r="BE18" s="627"/>
      <c r="BF18" s="628"/>
      <c r="BG18" s="629" t="s">
        <v>184</v>
      </c>
      <c r="BH18" s="630"/>
      <c r="BI18" s="630"/>
      <c r="BJ18" s="630"/>
      <c r="BK18" s="630"/>
      <c r="BL18" s="630"/>
      <c r="BM18" s="630"/>
      <c r="BN18" s="631"/>
      <c r="BO18" s="632" t="s">
        <v>139</v>
      </c>
      <c r="BP18" s="632"/>
      <c r="BQ18" s="632"/>
      <c r="BR18" s="632"/>
      <c r="BS18" s="633" t="s">
        <v>139</v>
      </c>
      <c r="BT18" s="633"/>
      <c r="BU18" s="633"/>
      <c r="BV18" s="633"/>
      <c r="BW18" s="633"/>
      <c r="BX18" s="633"/>
      <c r="BY18" s="633"/>
      <c r="BZ18" s="633"/>
      <c r="CA18" s="633"/>
      <c r="CB18" s="637"/>
      <c r="CD18" s="644" t="s">
        <v>276</v>
      </c>
      <c r="CE18" s="645"/>
      <c r="CF18" s="645"/>
      <c r="CG18" s="645"/>
      <c r="CH18" s="645"/>
      <c r="CI18" s="645"/>
      <c r="CJ18" s="645"/>
      <c r="CK18" s="645"/>
      <c r="CL18" s="645"/>
      <c r="CM18" s="645"/>
      <c r="CN18" s="645"/>
      <c r="CO18" s="645"/>
      <c r="CP18" s="645"/>
      <c r="CQ18" s="646"/>
      <c r="CR18" s="629" t="s">
        <v>184</v>
      </c>
      <c r="CS18" s="630"/>
      <c r="CT18" s="630"/>
      <c r="CU18" s="630"/>
      <c r="CV18" s="630"/>
      <c r="CW18" s="630"/>
      <c r="CX18" s="630"/>
      <c r="CY18" s="631"/>
      <c r="CZ18" s="632" t="s">
        <v>247</v>
      </c>
      <c r="DA18" s="632"/>
      <c r="DB18" s="632"/>
      <c r="DC18" s="632"/>
      <c r="DD18" s="638" t="s">
        <v>184</v>
      </c>
      <c r="DE18" s="630"/>
      <c r="DF18" s="630"/>
      <c r="DG18" s="630"/>
      <c r="DH18" s="630"/>
      <c r="DI18" s="630"/>
      <c r="DJ18" s="630"/>
      <c r="DK18" s="630"/>
      <c r="DL18" s="630"/>
      <c r="DM18" s="630"/>
      <c r="DN18" s="630"/>
      <c r="DO18" s="630"/>
      <c r="DP18" s="631"/>
      <c r="DQ18" s="638" t="s">
        <v>250</v>
      </c>
      <c r="DR18" s="630"/>
      <c r="DS18" s="630"/>
      <c r="DT18" s="630"/>
      <c r="DU18" s="630"/>
      <c r="DV18" s="630"/>
      <c r="DW18" s="630"/>
      <c r="DX18" s="630"/>
      <c r="DY18" s="630"/>
      <c r="DZ18" s="630"/>
      <c r="EA18" s="630"/>
      <c r="EB18" s="630"/>
      <c r="EC18" s="639"/>
    </row>
    <row r="19" spans="2:133" ht="11.25" customHeight="1" x14ac:dyDescent="0.15">
      <c r="B19" s="626" t="s">
        <v>277</v>
      </c>
      <c r="C19" s="627"/>
      <c r="D19" s="627"/>
      <c r="E19" s="627"/>
      <c r="F19" s="627"/>
      <c r="G19" s="627"/>
      <c r="H19" s="627"/>
      <c r="I19" s="627"/>
      <c r="J19" s="627"/>
      <c r="K19" s="627"/>
      <c r="L19" s="627"/>
      <c r="M19" s="627"/>
      <c r="N19" s="627"/>
      <c r="O19" s="627"/>
      <c r="P19" s="627"/>
      <c r="Q19" s="628"/>
      <c r="R19" s="629">
        <v>111280</v>
      </c>
      <c r="S19" s="630"/>
      <c r="T19" s="630"/>
      <c r="U19" s="630"/>
      <c r="V19" s="630"/>
      <c r="W19" s="630"/>
      <c r="X19" s="630"/>
      <c r="Y19" s="631"/>
      <c r="Z19" s="632">
        <v>0.1</v>
      </c>
      <c r="AA19" s="632"/>
      <c r="AB19" s="632"/>
      <c r="AC19" s="632"/>
      <c r="AD19" s="633">
        <v>111280</v>
      </c>
      <c r="AE19" s="633"/>
      <c r="AF19" s="633"/>
      <c r="AG19" s="633"/>
      <c r="AH19" s="633"/>
      <c r="AI19" s="633"/>
      <c r="AJ19" s="633"/>
      <c r="AK19" s="633"/>
      <c r="AL19" s="634">
        <v>0.2</v>
      </c>
      <c r="AM19" s="635"/>
      <c r="AN19" s="635"/>
      <c r="AO19" s="636"/>
      <c r="AP19" s="626" t="s">
        <v>278</v>
      </c>
      <c r="AQ19" s="627"/>
      <c r="AR19" s="627"/>
      <c r="AS19" s="627"/>
      <c r="AT19" s="627"/>
      <c r="AU19" s="627"/>
      <c r="AV19" s="627"/>
      <c r="AW19" s="627"/>
      <c r="AX19" s="627"/>
      <c r="AY19" s="627"/>
      <c r="AZ19" s="627"/>
      <c r="BA19" s="627"/>
      <c r="BB19" s="627"/>
      <c r="BC19" s="627"/>
      <c r="BD19" s="627"/>
      <c r="BE19" s="627"/>
      <c r="BF19" s="628"/>
      <c r="BG19" s="629">
        <v>1152328</v>
      </c>
      <c r="BH19" s="630"/>
      <c r="BI19" s="630"/>
      <c r="BJ19" s="630"/>
      <c r="BK19" s="630"/>
      <c r="BL19" s="630"/>
      <c r="BM19" s="630"/>
      <c r="BN19" s="631"/>
      <c r="BO19" s="632">
        <v>2.2999999999999998</v>
      </c>
      <c r="BP19" s="632"/>
      <c r="BQ19" s="632"/>
      <c r="BR19" s="632"/>
      <c r="BS19" s="633" t="s">
        <v>250</v>
      </c>
      <c r="BT19" s="633"/>
      <c r="BU19" s="633"/>
      <c r="BV19" s="633"/>
      <c r="BW19" s="633"/>
      <c r="BX19" s="633"/>
      <c r="BY19" s="633"/>
      <c r="BZ19" s="633"/>
      <c r="CA19" s="633"/>
      <c r="CB19" s="637"/>
      <c r="CD19" s="644" t="s">
        <v>279</v>
      </c>
      <c r="CE19" s="645"/>
      <c r="CF19" s="645"/>
      <c r="CG19" s="645"/>
      <c r="CH19" s="645"/>
      <c r="CI19" s="645"/>
      <c r="CJ19" s="645"/>
      <c r="CK19" s="645"/>
      <c r="CL19" s="645"/>
      <c r="CM19" s="645"/>
      <c r="CN19" s="645"/>
      <c r="CO19" s="645"/>
      <c r="CP19" s="645"/>
      <c r="CQ19" s="646"/>
      <c r="CR19" s="629" t="s">
        <v>184</v>
      </c>
      <c r="CS19" s="630"/>
      <c r="CT19" s="630"/>
      <c r="CU19" s="630"/>
      <c r="CV19" s="630"/>
      <c r="CW19" s="630"/>
      <c r="CX19" s="630"/>
      <c r="CY19" s="631"/>
      <c r="CZ19" s="632" t="s">
        <v>184</v>
      </c>
      <c r="DA19" s="632"/>
      <c r="DB19" s="632"/>
      <c r="DC19" s="632"/>
      <c r="DD19" s="638" t="s">
        <v>184</v>
      </c>
      <c r="DE19" s="630"/>
      <c r="DF19" s="630"/>
      <c r="DG19" s="630"/>
      <c r="DH19" s="630"/>
      <c r="DI19" s="630"/>
      <c r="DJ19" s="630"/>
      <c r="DK19" s="630"/>
      <c r="DL19" s="630"/>
      <c r="DM19" s="630"/>
      <c r="DN19" s="630"/>
      <c r="DO19" s="630"/>
      <c r="DP19" s="631"/>
      <c r="DQ19" s="638" t="s">
        <v>184</v>
      </c>
      <c r="DR19" s="630"/>
      <c r="DS19" s="630"/>
      <c r="DT19" s="630"/>
      <c r="DU19" s="630"/>
      <c r="DV19" s="630"/>
      <c r="DW19" s="630"/>
      <c r="DX19" s="630"/>
      <c r="DY19" s="630"/>
      <c r="DZ19" s="630"/>
      <c r="EA19" s="630"/>
      <c r="EB19" s="630"/>
      <c r="EC19" s="639"/>
    </row>
    <row r="20" spans="2:133" ht="11.25" customHeight="1" x14ac:dyDescent="0.15">
      <c r="B20" s="626" t="s">
        <v>280</v>
      </c>
      <c r="C20" s="627"/>
      <c r="D20" s="627"/>
      <c r="E20" s="627"/>
      <c r="F20" s="627"/>
      <c r="G20" s="627"/>
      <c r="H20" s="627"/>
      <c r="I20" s="627"/>
      <c r="J20" s="627"/>
      <c r="K20" s="627"/>
      <c r="L20" s="627"/>
      <c r="M20" s="627"/>
      <c r="N20" s="627"/>
      <c r="O20" s="627"/>
      <c r="P20" s="627"/>
      <c r="Q20" s="628"/>
      <c r="R20" s="629">
        <v>9889</v>
      </c>
      <c r="S20" s="630"/>
      <c r="T20" s="630"/>
      <c r="U20" s="630"/>
      <c r="V20" s="630"/>
      <c r="W20" s="630"/>
      <c r="X20" s="630"/>
      <c r="Y20" s="631"/>
      <c r="Z20" s="632">
        <v>0</v>
      </c>
      <c r="AA20" s="632"/>
      <c r="AB20" s="632"/>
      <c r="AC20" s="632"/>
      <c r="AD20" s="633">
        <v>9889</v>
      </c>
      <c r="AE20" s="633"/>
      <c r="AF20" s="633"/>
      <c r="AG20" s="633"/>
      <c r="AH20" s="633"/>
      <c r="AI20" s="633"/>
      <c r="AJ20" s="633"/>
      <c r="AK20" s="633"/>
      <c r="AL20" s="634">
        <v>0</v>
      </c>
      <c r="AM20" s="635"/>
      <c r="AN20" s="635"/>
      <c r="AO20" s="636"/>
      <c r="AP20" s="626" t="s">
        <v>281</v>
      </c>
      <c r="AQ20" s="627"/>
      <c r="AR20" s="627"/>
      <c r="AS20" s="627"/>
      <c r="AT20" s="627"/>
      <c r="AU20" s="627"/>
      <c r="AV20" s="627"/>
      <c r="AW20" s="627"/>
      <c r="AX20" s="627"/>
      <c r="AY20" s="627"/>
      <c r="AZ20" s="627"/>
      <c r="BA20" s="627"/>
      <c r="BB20" s="627"/>
      <c r="BC20" s="627"/>
      <c r="BD20" s="627"/>
      <c r="BE20" s="627"/>
      <c r="BF20" s="628"/>
      <c r="BG20" s="629">
        <v>1152328</v>
      </c>
      <c r="BH20" s="630"/>
      <c r="BI20" s="630"/>
      <c r="BJ20" s="630"/>
      <c r="BK20" s="630"/>
      <c r="BL20" s="630"/>
      <c r="BM20" s="630"/>
      <c r="BN20" s="631"/>
      <c r="BO20" s="632">
        <v>2.2999999999999998</v>
      </c>
      <c r="BP20" s="632"/>
      <c r="BQ20" s="632"/>
      <c r="BR20" s="632"/>
      <c r="BS20" s="633" t="s">
        <v>184</v>
      </c>
      <c r="BT20" s="633"/>
      <c r="BU20" s="633"/>
      <c r="BV20" s="633"/>
      <c r="BW20" s="633"/>
      <c r="BX20" s="633"/>
      <c r="BY20" s="633"/>
      <c r="BZ20" s="633"/>
      <c r="CA20" s="633"/>
      <c r="CB20" s="637"/>
      <c r="CD20" s="644" t="s">
        <v>282</v>
      </c>
      <c r="CE20" s="645"/>
      <c r="CF20" s="645"/>
      <c r="CG20" s="645"/>
      <c r="CH20" s="645"/>
      <c r="CI20" s="645"/>
      <c r="CJ20" s="645"/>
      <c r="CK20" s="645"/>
      <c r="CL20" s="645"/>
      <c r="CM20" s="645"/>
      <c r="CN20" s="645"/>
      <c r="CO20" s="645"/>
      <c r="CP20" s="645"/>
      <c r="CQ20" s="646"/>
      <c r="CR20" s="629">
        <v>171159091</v>
      </c>
      <c r="CS20" s="630"/>
      <c r="CT20" s="630"/>
      <c r="CU20" s="630"/>
      <c r="CV20" s="630"/>
      <c r="CW20" s="630"/>
      <c r="CX20" s="630"/>
      <c r="CY20" s="631"/>
      <c r="CZ20" s="632">
        <v>100</v>
      </c>
      <c r="DA20" s="632"/>
      <c r="DB20" s="632"/>
      <c r="DC20" s="632"/>
      <c r="DD20" s="638">
        <v>18682888</v>
      </c>
      <c r="DE20" s="630"/>
      <c r="DF20" s="630"/>
      <c r="DG20" s="630"/>
      <c r="DH20" s="630"/>
      <c r="DI20" s="630"/>
      <c r="DJ20" s="630"/>
      <c r="DK20" s="630"/>
      <c r="DL20" s="630"/>
      <c r="DM20" s="630"/>
      <c r="DN20" s="630"/>
      <c r="DO20" s="630"/>
      <c r="DP20" s="631"/>
      <c r="DQ20" s="638">
        <v>88362945</v>
      </c>
      <c r="DR20" s="630"/>
      <c r="DS20" s="630"/>
      <c r="DT20" s="630"/>
      <c r="DU20" s="630"/>
      <c r="DV20" s="630"/>
      <c r="DW20" s="630"/>
      <c r="DX20" s="630"/>
      <c r="DY20" s="630"/>
      <c r="DZ20" s="630"/>
      <c r="EA20" s="630"/>
      <c r="EB20" s="630"/>
      <c r="EC20" s="639"/>
    </row>
    <row r="21" spans="2:133" ht="11.25" customHeight="1" x14ac:dyDescent="0.15">
      <c r="B21" s="626" t="s">
        <v>283</v>
      </c>
      <c r="C21" s="627"/>
      <c r="D21" s="627"/>
      <c r="E21" s="627"/>
      <c r="F21" s="627"/>
      <c r="G21" s="627"/>
      <c r="H21" s="627"/>
      <c r="I21" s="627"/>
      <c r="J21" s="627"/>
      <c r="K21" s="627"/>
      <c r="L21" s="627"/>
      <c r="M21" s="627"/>
      <c r="N21" s="627"/>
      <c r="O21" s="627"/>
      <c r="P21" s="627"/>
      <c r="Q21" s="628"/>
      <c r="R21" s="629">
        <v>7394</v>
      </c>
      <c r="S21" s="630"/>
      <c r="T21" s="630"/>
      <c r="U21" s="630"/>
      <c r="V21" s="630"/>
      <c r="W21" s="630"/>
      <c r="X21" s="630"/>
      <c r="Y21" s="631"/>
      <c r="Z21" s="632">
        <v>0</v>
      </c>
      <c r="AA21" s="632"/>
      <c r="AB21" s="632"/>
      <c r="AC21" s="632"/>
      <c r="AD21" s="633">
        <v>7394</v>
      </c>
      <c r="AE21" s="633"/>
      <c r="AF21" s="633"/>
      <c r="AG21" s="633"/>
      <c r="AH21" s="633"/>
      <c r="AI21" s="633"/>
      <c r="AJ21" s="633"/>
      <c r="AK21" s="633"/>
      <c r="AL21" s="634">
        <v>0</v>
      </c>
      <c r="AM21" s="635"/>
      <c r="AN21" s="635"/>
      <c r="AO21" s="636"/>
      <c r="AP21" s="648" t="s">
        <v>284</v>
      </c>
      <c r="AQ21" s="649"/>
      <c r="AR21" s="649"/>
      <c r="AS21" s="649"/>
      <c r="AT21" s="649"/>
      <c r="AU21" s="649"/>
      <c r="AV21" s="649"/>
      <c r="AW21" s="649"/>
      <c r="AX21" s="649"/>
      <c r="AY21" s="649"/>
      <c r="AZ21" s="649"/>
      <c r="BA21" s="649"/>
      <c r="BB21" s="649"/>
      <c r="BC21" s="649"/>
      <c r="BD21" s="649"/>
      <c r="BE21" s="649"/>
      <c r="BF21" s="650"/>
      <c r="BG21" s="629">
        <v>8368</v>
      </c>
      <c r="BH21" s="630"/>
      <c r="BI21" s="630"/>
      <c r="BJ21" s="630"/>
      <c r="BK21" s="630"/>
      <c r="BL21" s="630"/>
      <c r="BM21" s="630"/>
      <c r="BN21" s="631"/>
      <c r="BO21" s="632">
        <v>0</v>
      </c>
      <c r="BP21" s="632"/>
      <c r="BQ21" s="632"/>
      <c r="BR21" s="632"/>
      <c r="BS21" s="633" t="s">
        <v>184</v>
      </c>
      <c r="BT21" s="633"/>
      <c r="BU21" s="633"/>
      <c r="BV21" s="633"/>
      <c r="BW21" s="633"/>
      <c r="BX21" s="633"/>
      <c r="BY21" s="633"/>
      <c r="BZ21" s="633"/>
      <c r="CA21" s="633"/>
      <c r="CB21" s="637"/>
      <c r="CD21" s="654"/>
      <c r="CE21" s="655"/>
      <c r="CF21" s="655"/>
      <c r="CG21" s="655"/>
      <c r="CH21" s="655"/>
      <c r="CI21" s="655"/>
      <c r="CJ21" s="655"/>
      <c r="CK21" s="655"/>
      <c r="CL21" s="655"/>
      <c r="CM21" s="655"/>
      <c r="CN21" s="655"/>
      <c r="CO21" s="655"/>
      <c r="CP21" s="655"/>
      <c r="CQ21" s="656"/>
      <c r="CR21" s="657"/>
      <c r="CS21" s="652"/>
      <c r="CT21" s="652"/>
      <c r="CU21" s="652"/>
      <c r="CV21" s="652"/>
      <c r="CW21" s="652"/>
      <c r="CX21" s="652"/>
      <c r="CY21" s="658"/>
      <c r="CZ21" s="659"/>
      <c r="DA21" s="659"/>
      <c r="DB21" s="659"/>
      <c r="DC21" s="659"/>
      <c r="DD21" s="651"/>
      <c r="DE21" s="652"/>
      <c r="DF21" s="652"/>
      <c r="DG21" s="652"/>
      <c r="DH21" s="652"/>
      <c r="DI21" s="652"/>
      <c r="DJ21" s="652"/>
      <c r="DK21" s="652"/>
      <c r="DL21" s="652"/>
      <c r="DM21" s="652"/>
      <c r="DN21" s="652"/>
      <c r="DO21" s="652"/>
      <c r="DP21" s="658"/>
      <c r="DQ21" s="651"/>
      <c r="DR21" s="652"/>
      <c r="DS21" s="652"/>
      <c r="DT21" s="652"/>
      <c r="DU21" s="652"/>
      <c r="DV21" s="652"/>
      <c r="DW21" s="652"/>
      <c r="DX21" s="652"/>
      <c r="DY21" s="652"/>
      <c r="DZ21" s="652"/>
      <c r="EA21" s="652"/>
      <c r="EB21" s="652"/>
      <c r="EC21" s="653"/>
    </row>
    <row r="22" spans="2:133" ht="11.25" customHeight="1" x14ac:dyDescent="0.15">
      <c r="B22" s="667" t="s">
        <v>285</v>
      </c>
      <c r="C22" s="668"/>
      <c r="D22" s="668"/>
      <c r="E22" s="668"/>
      <c r="F22" s="668"/>
      <c r="G22" s="668"/>
      <c r="H22" s="668"/>
      <c r="I22" s="668"/>
      <c r="J22" s="668"/>
      <c r="K22" s="668"/>
      <c r="L22" s="668"/>
      <c r="M22" s="668"/>
      <c r="N22" s="668"/>
      <c r="O22" s="668"/>
      <c r="P22" s="668"/>
      <c r="Q22" s="669"/>
      <c r="R22" s="629">
        <v>731393</v>
      </c>
      <c r="S22" s="630"/>
      <c r="T22" s="630"/>
      <c r="U22" s="630"/>
      <c r="V22" s="630"/>
      <c r="W22" s="630"/>
      <c r="X22" s="630"/>
      <c r="Y22" s="631"/>
      <c r="Z22" s="632">
        <v>0.4</v>
      </c>
      <c r="AA22" s="632"/>
      <c r="AB22" s="632"/>
      <c r="AC22" s="632"/>
      <c r="AD22" s="633">
        <v>731393</v>
      </c>
      <c r="AE22" s="633"/>
      <c r="AF22" s="633"/>
      <c r="AG22" s="633"/>
      <c r="AH22" s="633"/>
      <c r="AI22" s="633"/>
      <c r="AJ22" s="633"/>
      <c r="AK22" s="633"/>
      <c r="AL22" s="634">
        <v>1</v>
      </c>
      <c r="AM22" s="635"/>
      <c r="AN22" s="635"/>
      <c r="AO22" s="636"/>
      <c r="AP22" s="648" t="s">
        <v>286</v>
      </c>
      <c r="AQ22" s="649"/>
      <c r="AR22" s="649"/>
      <c r="AS22" s="649"/>
      <c r="AT22" s="649"/>
      <c r="AU22" s="649"/>
      <c r="AV22" s="649"/>
      <c r="AW22" s="649"/>
      <c r="AX22" s="649"/>
      <c r="AY22" s="649"/>
      <c r="AZ22" s="649"/>
      <c r="BA22" s="649"/>
      <c r="BB22" s="649"/>
      <c r="BC22" s="649"/>
      <c r="BD22" s="649"/>
      <c r="BE22" s="649"/>
      <c r="BF22" s="650"/>
      <c r="BG22" s="629">
        <v>1143960</v>
      </c>
      <c r="BH22" s="630"/>
      <c r="BI22" s="630"/>
      <c r="BJ22" s="630"/>
      <c r="BK22" s="630"/>
      <c r="BL22" s="630"/>
      <c r="BM22" s="630"/>
      <c r="BN22" s="631"/>
      <c r="BO22" s="632">
        <v>2.2999999999999998</v>
      </c>
      <c r="BP22" s="632"/>
      <c r="BQ22" s="632"/>
      <c r="BR22" s="632"/>
      <c r="BS22" s="633" t="s">
        <v>250</v>
      </c>
      <c r="BT22" s="633"/>
      <c r="BU22" s="633"/>
      <c r="BV22" s="633"/>
      <c r="BW22" s="633"/>
      <c r="BX22" s="633"/>
      <c r="BY22" s="633"/>
      <c r="BZ22" s="633"/>
      <c r="CA22" s="633"/>
      <c r="CB22" s="637"/>
      <c r="CD22" s="611" t="s">
        <v>287</v>
      </c>
      <c r="CE22" s="612"/>
      <c r="CF22" s="612"/>
      <c r="CG22" s="612"/>
      <c r="CH22" s="612"/>
      <c r="CI22" s="612"/>
      <c r="CJ22" s="612"/>
      <c r="CK22" s="612"/>
      <c r="CL22" s="612"/>
      <c r="CM22" s="612"/>
      <c r="CN22" s="612"/>
      <c r="CO22" s="612"/>
      <c r="CP22" s="612"/>
      <c r="CQ22" s="612"/>
      <c r="CR22" s="612"/>
      <c r="CS22" s="612"/>
      <c r="CT22" s="612"/>
      <c r="CU22" s="612"/>
      <c r="CV22" s="612"/>
      <c r="CW22" s="612"/>
      <c r="CX22" s="612"/>
      <c r="CY22" s="612"/>
      <c r="CZ22" s="612"/>
      <c r="DA22" s="612"/>
      <c r="DB22" s="612"/>
      <c r="DC22" s="612"/>
      <c r="DD22" s="612"/>
      <c r="DE22" s="612"/>
      <c r="DF22" s="612"/>
      <c r="DG22" s="612"/>
      <c r="DH22" s="612"/>
      <c r="DI22" s="612"/>
      <c r="DJ22" s="612"/>
      <c r="DK22" s="612"/>
      <c r="DL22" s="612"/>
      <c r="DM22" s="612"/>
      <c r="DN22" s="612"/>
      <c r="DO22" s="612"/>
      <c r="DP22" s="612"/>
      <c r="DQ22" s="612"/>
      <c r="DR22" s="612"/>
      <c r="DS22" s="612"/>
      <c r="DT22" s="612"/>
      <c r="DU22" s="612"/>
      <c r="DV22" s="612"/>
      <c r="DW22" s="612"/>
      <c r="DX22" s="612"/>
      <c r="DY22" s="612"/>
      <c r="DZ22" s="612"/>
      <c r="EA22" s="612"/>
      <c r="EB22" s="612"/>
      <c r="EC22" s="613"/>
    </row>
    <row r="23" spans="2:133" ht="11.25" customHeight="1" x14ac:dyDescent="0.15">
      <c r="B23" s="626" t="s">
        <v>288</v>
      </c>
      <c r="C23" s="627"/>
      <c r="D23" s="627"/>
      <c r="E23" s="627"/>
      <c r="F23" s="627"/>
      <c r="G23" s="627"/>
      <c r="H23" s="627"/>
      <c r="I23" s="627"/>
      <c r="J23" s="627"/>
      <c r="K23" s="627"/>
      <c r="L23" s="627"/>
      <c r="M23" s="627"/>
      <c r="N23" s="627"/>
      <c r="O23" s="627"/>
      <c r="P23" s="627"/>
      <c r="Q23" s="628"/>
      <c r="R23" s="629">
        <v>10771719</v>
      </c>
      <c r="S23" s="630"/>
      <c r="T23" s="630"/>
      <c r="U23" s="630"/>
      <c r="V23" s="630"/>
      <c r="W23" s="630"/>
      <c r="X23" s="630"/>
      <c r="Y23" s="631"/>
      <c r="Z23" s="632">
        <v>5.9</v>
      </c>
      <c r="AA23" s="632"/>
      <c r="AB23" s="632"/>
      <c r="AC23" s="632"/>
      <c r="AD23" s="633">
        <v>10025269</v>
      </c>
      <c r="AE23" s="633"/>
      <c r="AF23" s="633"/>
      <c r="AG23" s="633"/>
      <c r="AH23" s="633"/>
      <c r="AI23" s="633"/>
      <c r="AJ23" s="633"/>
      <c r="AK23" s="633"/>
      <c r="AL23" s="634">
        <v>13.9</v>
      </c>
      <c r="AM23" s="635"/>
      <c r="AN23" s="635"/>
      <c r="AO23" s="636"/>
      <c r="AP23" s="648" t="s">
        <v>289</v>
      </c>
      <c r="AQ23" s="649"/>
      <c r="AR23" s="649"/>
      <c r="AS23" s="649"/>
      <c r="AT23" s="649"/>
      <c r="AU23" s="649"/>
      <c r="AV23" s="649"/>
      <c r="AW23" s="649"/>
      <c r="AX23" s="649"/>
      <c r="AY23" s="649"/>
      <c r="AZ23" s="649"/>
      <c r="BA23" s="649"/>
      <c r="BB23" s="649"/>
      <c r="BC23" s="649"/>
      <c r="BD23" s="649"/>
      <c r="BE23" s="649"/>
      <c r="BF23" s="650"/>
      <c r="BG23" s="629" t="s">
        <v>247</v>
      </c>
      <c r="BH23" s="630"/>
      <c r="BI23" s="630"/>
      <c r="BJ23" s="630"/>
      <c r="BK23" s="630"/>
      <c r="BL23" s="630"/>
      <c r="BM23" s="630"/>
      <c r="BN23" s="631"/>
      <c r="BO23" s="632" t="s">
        <v>250</v>
      </c>
      <c r="BP23" s="632"/>
      <c r="BQ23" s="632"/>
      <c r="BR23" s="632"/>
      <c r="BS23" s="633" t="s">
        <v>250</v>
      </c>
      <c r="BT23" s="633"/>
      <c r="BU23" s="633"/>
      <c r="BV23" s="633"/>
      <c r="BW23" s="633"/>
      <c r="BX23" s="633"/>
      <c r="BY23" s="633"/>
      <c r="BZ23" s="633"/>
      <c r="CA23" s="633"/>
      <c r="CB23" s="637"/>
      <c r="CD23" s="611" t="s">
        <v>226</v>
      </c>
      <c r="CE23" s="612"/>
      <c r="CF23" s="612"/>
      <c r="CG23" s="612"/>
      <c r="CH23" s="612"/>
      <c r="CI23" s="612"/>
      <c r="CJ23" s="612"/>
      <c r="CK23" s="612"/>
      <c r="CL23" s="612"/>
      <c r="CM23" s="612"/>
      <c r="CN23" s="612"/>
      <c r="CO23" s="612"/>
      <c r="CP23" s="612"/>
      <c r="CQ23" s="613"/>
      <c r="CR23" s="611" t="s">
        <v>290</v>
      </c>
      <c r="CS23" s="612"/>
      <c r="CT23" s="612"/>
      <c r="CU23" s="612"/>
      <c r="CV23" s="612"/>
      <c r="CW23" s="612"/>
      <c r="CX23" s="612"/>
      <c r="CY23" s="613"/>
      <c r="CZ23" s="611" t="s">
        <v>291</v>
      </c>
      <c r="DA23" s="612"/>
      <c r="DB23" s="612"/>
      <c r="DC23" s="613"/>
      <c r="DD23" s="611" t="s">
        <v>292</v>
      </c>
      <c r="DE23" s="612"/>
      <c r="DF23" s="612"/>
      <c r="DG23" s="612"/>
      <c r="DH23" s="612"/>
      <c r="DI23" s="612"/>
      <c r="DJ23" s="612"/>
      <c r="DK23" s="613"/>
      <c r="DL23" s="660" t="s">
        <v>293</v>
      </c>
      <c r="DM23" s="661"/>
      <c r="DN23" s="661"/>
      <c r="DO23" s="661"/>
      <c r="DP23" s="661"/>
      <c r="DQ23" s="661"/>
      <c r="DR23" s="661"/>
      <c r="DS23" s="661"/>
      <c r="DT23" s="661"/>
      <c r="DU23" s="661"/>
      <c r="DV23" s="662"/>
      <c r="DW23" s="611" t="s">
        <v>294</v>
      </c>
      <c r="DX23" s="612"/>
      <c r="DY23" s="612"/>
      <c r="DZ23" s="612"/>
      <c r="EA23" s="612"/>
      <c r="EB23" s="612"/>
      <c r="EC23" s="613"/>
    </row>
    <row r="24" spans="2:133" ht="11.25" customHeight="1" x14ac:dyDescent="0.15">
      <c r="B24" s="626" t="s">
        <v>295</v>
      </c>
      <c r="C24" s="627"/>
      <c r="D24" s="627"/>
      <c r="E24" s="627"/>
      <c r="F24" s="627"/>
      <c r="G24" s="627"/>
      <c r="H24" s="627"/>
      <c r="I24" s="627"/>
      <c r="J24" s="627"/>
      <c r="K24" s="627"/>
      <c r="L24" s="627"/>
      <c r="M24" s="627"/>
      <c r="N24" s="627"/>
      <c r="O24" s="627"/>
      <c r="P24" s="627"/>
      <c r="Q24" s="628"/>
      <c r="R24" s="629">
        <v>10025269</v>
      </c>
      <c r="S24" s="630"/>
      <c r="T24" s="630"/>
      <c r="U24" s="630"/>
      <c r="V24" s="630"/>
      <c r="W24" s="630"/>
      <c r="X24" s="630"/>
      <c r="Y24" s="631"/>
      <c r="Z24" s="632">
        <v>5.5</v>
      </c>
      <c r="AA24" s="632"/>
      <c r="AB24" s="632"/>
      <c r="AC24" s="632"/>
      <c r="AD24" s="633">
        <v>10025269</v>
      </c>
      <c r="AE24" s="633"/>
      <c r="AF24" s="633"/>
      <c r="AG24" s="633"/>
      <c r="AH24" s="633"/>
      <c r="AI24" s="633"/>
      <c r="AJ24" s="633"/>
      <c r="AK24" s="633"/>
      <c r="AL24" s="634">
        <v>13.9</v>
      </c>
      <c r="AM24" s="635"/>
      <c r="AN24" s="635"/>
      <c r="AO24" s="636"/>
      <c r="AP24" s="648" t="s">
        <v>296</v>
      </c>
      <c r="AQ24" s="649"/>
      <c r="AR24" s="649"/>
      <c r="AS24" s="649"/>
      <c r="AT24" s="649"/>
      <c r="AU24" s="649"/>
      <c r="AV24" s="649"/>
      <c r="AW24" s="649"/>
      <c r="AX24" s="649"/>
      <c r="AY24" s="649"/>
      <c r="AZ24" s="649"/>
      <c r="BA24" s="649"/>
      <c r="BB24" s="649"/>
      <c r="BC24" s="649"/>
      <c r="BD24" s="649"/>
      <c r="BE24" s="649"/>
      <c r="BF24" s="650"/>
      <c r="BG24" s="629" t="s">
        <v>250</v>
      </c>
      <c r="BH24" s="630"/>
      <c r="BI24" s="630"/>
      <c r="BJ24" s="630"/>
      <c r="BK24" s="630"/>
      <c r="BL24" s="630"/>
      <c r="BM24" s="630"/>
      <c r="BN24" s="631"/>
      <c r="BO24" s="632" t="s">
        <v>184</v>
      </c>
      <c r="BP24" s="632"/>
      <c r="BQ24" s="632"/>
      <c r="BR24" s="632"/>
      <c r="BS24" s="633" t="s">
        <v>184</v>
      </c>
      <c r="BT24" s="633"/>
      <c r="BU24" s="633"/>
      <c r="BV24" s="633"/>
      <c r="BW24" s="633"/>
      <c r="BX24" s="633"/>
      <c r="BY24" s="633"/>
      <c r="BZ24" s="633"/>
      <c r="CA24" s="633"/>
      <c r="CB24" s="637"/>
      <c r="CD24" s="640" t="s">
        <v>297</v>
      </c>
      <c r="CE24" s="641"/>
      <c r="CF24" s="641"/>
      <c r="CG24" s="641"/>
      <c r="CH24" s="641"/>
      <c r="CI24" s="641"/>
      <c r="CJ24" s="641"/>
      <c r="CK24" s="641"/>
      <c r="CL24" s="641"/>
      <c r="CM24" s="641"/>
      <c r="CN24" s="641"/>
      <c r="CO24" s="641"/>
      <c r="CP24" s="641"/>
      <c r="CQ24" s="642"/>
      <c r="CR24" s="618">
        <v>101441503</v>
      </c>
      <c r="CS24" s="619"/>
      <c r="CT24" s="619"/>
      <c r="CU24" s="619"/>
      <c r="CV24" s="619"/>
      <c r="CW24" s="619"/>
      <c r="CX24" s="619"/>
      <c r="CY24" s="620"/>
      <c r="CZ24" s="623">
        <v>59.3</v>
      </c>
      <c r="DA24" s="624"/>
      <c r="DB24" s="624"/>
      <c r="DC24" s="643"/>
      <c r="DD24" s="670">
        <v>46739567</v>
      </c>
      <c r="DE24" s="619"/>
      <c r="DF24" s="619"/>
      <c r="DG24" s="619"/>
      <c r="DH24" s="619"/>
      <c r="DI24" s="619"/>
      <c r="DJ24" s="619"/>
      <c r="DK24" s="620"/>
      <c r="DL24" s="670">
        <v>44081177</v>
      </c>
      <c r="DM24" s="619"/>
      <c r="DN24" s="619"/>
      <c r="DO24" s="619"/>
      <c r="DP24" s="619"/>
      <c r="DQ24" s="619"/>
      <c r="DR24" s="619"/>
      <c r="DS24" s="619"/>
      <c r="DT24" s="619"/>
      <c r="DU24" s="619"/>
      <c r="DV24" s="620"/>
      <c r="DW24" s="623">
        <v>56.5</v>
      </c>
      <c r="DX24" s="624"/>
      <c r="DY24" s="624"/>
      <c r="DZ24" s="624"/>
      <c r="EA24" s="624"/>
      <c r="EB24" s="624"/>
      <c r="EC24" s="625"/>
    </row>
    <row r="25" spans="2:133" ht="11.25" customHeight="1" x14ac:dyDescent="0.15">
      <c r="B25" s="626" t="s">
        <v>298</v>
      </c>
      <c r="C25" s="627"/>
      <c r="D25" s="627"/>
      <c r="E25" s="627"/>
      <c r="F25" s="627"/>
      <c r="G25" s="627"/>
      <c r="H25" s="627"/>
      <c r="I25" s="627"/>
      <c r="J25" s="627"/>
      <c r="K25" s="627"/>
      <c r="L25" s="627"/>
      <c r="M25" s="627"/>
      <c r="N25" s="627"/>
      <c r="O25" s="627"/>
      <c r="P25" s="627"/>
      <c r="Q25" s="628"/>
      <c r="R25" s="629">
        <v>746304</v>
      </c>
      <c r="S25" s="630"/>
      <c r="T25" s="630"/>
      <c r="U25" s="630"/>
      <c r="V25" s="630"/>
      <c r="W25" s="630"/>
      <c r="X25" s="630"/>
      <c r="Y25" s="631"/>
      <c r="Z25" s="632">
        <v>0.4</v>
      </c>
      <c r="AA25" s="632"/>
      <c r="AB25" s="632"/>
      <c r="AC25" s="632"/>
      <c r="AD25" s="633" t="s">
        <v>240</v>
      </c>
      <c r="AE25" s="633"/>
      <c r="AF25" s="633"/>
      <c r="AG25" s="633"/>
      <c r="AH25" s="633"/>
      <c r="AI25" s="633"/>
      <c r="AJ25" s="633"/>
      <c r="AK25" s="633"/>
      <c r="AL25" s="634" t="s">
        <v>184</v>
      </c>
      <c r="AM25" s="635"/>
      <c r="AN25" s="635"/>
      <c r="AO25" s="636"/>
      <c r="AP25" s="648" t="s">
        <v>299</v>
      </c>
      <c r="AQ25" s="649"/>
      <c r="AR25" s="649"/>
      <c r="AS25" s="649"/>
      <c r="AT25" s="649"/>
      <c r="AU25" s="649"/>
      <c r="AV25" s="649"/>
      <c r="AW25" s="649"/>
      <c r="AX25" s="649"/>
      <c r="AY25" s="649"/>
      <c r="AZ25" s="649"/>
      <c r="BA25" s="649"/>
      <c r="BB25" s="649"/>
      <c r="BC25" s="649"/>
      <c r="BD25" s="649"/>
      <c r="BE25" s="649"/>
      <c r="BF25" s="650"/>
      <c r="BG25" s="629" t="s">
        <v>184</v>
      </c>
      <c r="BH25" s="630"/>
      <c r="BI25" s="630"/>
      <c r="BJ25" s="630"/>
      <c r="BK25" s="630"/>
      <c r="BL25" s="630"/>
      <c r="BM25" s="630"/>
      <c r="BN25" s="631"/>
      <c r="BO25" s="632" t="s">
        <v>250</v>
      </c>
      <c r="BP25" s="632"/>
      <c r="BQ25" s="632"/>
      <c r="BR25" s="632"/>
      <c r="BS25" s="633" t="s">
        <v>139</v>
      </c>
      <c r="BT25" s="633"/>
      <c r="BU25" s="633"/>
      <c r="BV25" s="633"/>
      <c r="BW25" s="633"/>
      <c r="BX25" s="633"/>
      <c r="BY25" s="633"/>
      <c r="BZ25" s="633"/>
      <c r="CA25" s="633"/>
      <c r="CB25" s="637"/>
      <c r="CD25" s="644" t="s">
        <v>300</v>
      </c>
      <c r="CE25" s="645"/>
      <c r="CF25" s="645"/>
      <c r="CG25" s="645"/>
      <c r="CH25" s="645"/>
      <c r="CI25" s="645"/>
      <c r="CJ25" s="645"/>
      <c r="CK25" s="645"/>
      <c r="CL25" s="645"/>
      <c r="CM25" s="645"/>
      <c r="CN25" s="645"/>
      <c r="CO25" s="645"/>
      <c r="CP25" s="645"/>
      <c r="CQ25" s="646"/>
      <c r="CR25" s="629">
        <v>20490157</v>
      </c>
      <c r="CS25" s="663"/>
      <c r="CT25" s="663"/>
      <c r="CU25" s="663"/>
      <c r="CV25" s="663"/>
      <c r="CW25" s="663"/>
      <c r="CX25" s="663"/>
      <c r="CY25" s="664"/>
      <c r="CZ25" s="634">
        <v>12</v>
      </c>
      <c r="DA25" s="665"/>
      <c r="DB25" s="665"/>
      <c r="DC25" s="671"/>
      <c r="DD25" s="638">
        <v>18832951</v>
      </c>
      <c r="DE25" s="663"/>
      <c r="DF25" s="663"/>
      <c r="DG25" s="663"/>
      <c r="DH25" s="663"/>
      <c r="DI25" s="663"/>
      <c r="DJ25" s="663"/>
      <c r="DK25" s="664"/>
      <c r="DL25" s="638">
        <v>17908702</v>
      </c>
      <c r="DM25" s="663"/>
      <c r="DN25" s="663"/>
      <c r="DO25" s="663"/>
      <c r="DP25" s="663"/>
      <c r="DQ25" s="663"/>
      <c r="DR25" s="663"/>
      <c r="DS25" s="663"/>
      <c r="DT25" s="663"/>
      <c r="DU25" s="663"/>
      <c r="DV25" s="664"/>
      <c r="DW25" s="634">
        <v>22.9</v>
      </c>
      <c r="DX25" s="665"/>
      <c r="DY25" s="665"/>
      <c r="DZ25" s="665"/>
      <c r="EA25" s="665"/>
      <c r="EB25" s="665"/>
      <c r="EC25" s="666"/>
    </row>
    <row r="26" spans="2:133" ht="11.25" customHeight="1" x14ac:dyDescent="0.15">
      <c r="B26" s="626" t="s">
        <v>301</v>
      </c>
      <c r="C26" s="627"/>
      <c r="D26" s="627"/>
      <c r="E26" s="627"/>
      <c r="F26" s="627"/>
      <c r="G26" s="627"/>
      <c r="H26" s="627"/>
      <c r="I26" s="627"/>
      <c r="J26" s="627"/>
      <c r="K26" s="627"/>
      <c r="L26" s="627"/>
      <c r="M26" s="627"/>
      <c r="N26" s="627"/>
      <c r="O26" s="627"/>
      <c r="P26" s="627"/>
      <c r="Q26" s="628"/>
      <c r="R26" s="629">
        <v>146</v>
      </c>
      <c r="S26" s="630"/>
      <c r="T26" s="630"/>
      <c r="U26" s="630"/>
      <c r="V26" s="630"/>
      <c r="W26" s="630"/>
      <c r="X26" s="630"/>
      <c r="Y26" s="631"/>
      <c r="Z26" s="632">
        <v>0</v>
      </c>
      <c r="AA26" s="632"/>
      <c r="AB26" s="632"/>
      <c r="AC26" s="632"/>
      <c r="AD26" s="633" t="s">
        <v>139</v>
      </c>
      <c r="AE26" s="633"/>
      <c r="AF26" s="633"/>
      <c r="AG26" s="633"/>
      <c r="AH26" s="633"/>
      <c r="AI26" s="633"/>
      <c r="AJ26" s="633"/>
      <c r="AK26" s="633"/>
      <c r="AL26" s="634" t="s">
        <v>250</v>
      </c>
      <c r="AM26" s="635"/>
      <c r="AN26" s="635"/>
      <c r="AO26" s="636"/>
      <c r="AP26" s="648" t="s">
        <v>302</v>
      </c>
      <c r="AQ26" s="672"/>
      <c r="AR26" s="672"/>
      <c r="AS26" s="672"/>
      <c r="AT26" s="672"/>
      <c r="AU26" s="672"/>
      <c r="AV26" s="672"/>
      <c r="AW26" s="672"/>
      <c r="AX26" s="672"/>
      <c r="AY26" s="672"/>
      <c r="AZ26" s="672"/>
      <c r="BA26" s="672"/>
      <c r="BB26" s="672"/>
      <c r="BC26" s="672"/>
      <c r="BD26" s="672"/>
      <c r="BE26" s="672"/>
      <c r="BF26" s="650"/>
      <c r="BG26" s="629" t="s">
        <v>184</v>
      </c>
      <c r="BH26" s="630"/>
      <c r="BI26" s="630"/>
      <c r="BJ26" s="630"/>
      <c r="BK26" s="630"/>
      <c r="BL26" s="630"/>
      <c r="BM26" s="630"/>
      <c r="BN26" s="631"/>
      <c r="BO26" s="632" t="s">
        <v>240</v>
      </c>
      <c r="BP26" s="632"/>
      <c r="BQ26" s="632"/>
      <c r="BR26" s="632"/>
      <c r="BS26" s="633" t="s">
        <v>250</v>
      </c>
      <c r="BT26" s="633"/>
      <c r="BU26" s="633"/>
      <c r="BV26" s="633"/>
      <c r="BW26" s="633"/>
      <c r="BX26" s="633"/>
      <c r="BY26" s="633"/>
      <c r="BZ26" s="633"/>
      <c r="CA26" s="633"/>
      <c r="CB26" s="637"/>
      <c r="CD26" s="644" t="s">
        <v>303</v>
      </c>
      <c r="CE26" s="645"/>
      <c r="CF26" s="645"/>
      <c r="CG26" s="645"/>
      <c r="CH26" s="645"/>
      <c r="CI26" s="645"/>
      <c r="CJ26" s="645"/>
      <c r="CK26" s="645"/>
      <c r="CL26" s="645"/>
      <c r="CM26" s="645"/>
      <c r="CN26" s="645"/>
      <c r="CO26" s="645"/>
      <c r="CP26" s="645"/>
      <c r="CQ26" s="646"/>
      <c r="CR26" s="629">
        <v>12060068</v>
      </c>
      <c r="CS26" s="630"/>
      <c r="CT26" s="630"/>
      <c r="CU26" s="630"/>
      <c r="CV26" s="630"/>
      <c r="CW26" s="630"/>
      <c r="CX26" s="630"/>
      <c r="CY26" s="631"/>
      <c r="CZ26" s="634">
        <v>7</v>
      </c>
      <c r="DA26" s="665"/>
      <c r="DB26" s="665"/>
      <c r="DC26" s="671"/>
      <c r="DD26" s="638">
        <v>11238688</v>
      </c>
      <c r="DE26" s="630"/>
      <c r="DF26" s="630"/>
      <c r="DG26" s="630"/>
      <c r="DH26" s="630"/>
      <c r="DI26" s="630"/>
      <c r="DJ26" s="630"/>
      <c r="DK26" s="631"/>
      <c r="DL26" s="638" t="s">
        <v>184</v>
      </c>
      <c r="DM26" s="630"/>
      <c r="DN26" s="630"/>
      <c r="DO26" s="630"/>
      <c r="DP26" s="630"/>
      <c r="DQ26" s="630"/>
      <c r="DR26" s="630"/>
      <c r="DS26" s="630"/>
      <c r="DT26" s="630"/>
      <c r="DU26" s="630"/>
      <c r="DV26" s="631"/>
      <c r="DW26" s="634" t="s">
        <v>139</v>
      </c>
      <c r="DX26" s="665"/>
      <c r="DY26" s="665"/>
      <c r="DZ26" s="665"/>
      <c r="EA26" s="665"/>
      <c r="EB26" s="665"/>
      <c r="EC26" s="666"/>
    </row>
    <row r="27" spans="2:133" ht="11.25" customHeight="1" x14ac:dyDescent="0.15">
      <c r="B27" s="626" t="s">
        <v>304</v>
      </c>
      <c r="C27" s="627"/>
      <c r="D27" s="627"/>
      <c r="E27" s="627"/>
      <c r="F27" s="627"/>
      <c r="G27" s="627"/>
      <c r="H27" s="627"/>
      <c r="I27" s="627"/>
      <c r="J27" s="627"/>
      <c r="K27" s="627"/>
      <c r="L27" s="627"/>
      <c r="M27" s="627"/>
      <c r="N27" s="627"/>
      <c r="O27" s="627"/>
      <c r="P27" s="627"/>
      <c r="Q27" s="628"/>
      <c r="R27" s="629">
        <v>72042271</v>
      </c>
      <c r="S27" s="630"/>
      <c r="T27" s="630"/>
      <c r="U27" s="630"/>
      <c r="V27" s="630"/>
      <c r="W27" s="630"/>
      <c r="X27" s="630"/>
      <c r="Y27" s="631"/>
      <c r="Z27" s="632">
        <v>39.5</v>
      </c>
      <c r="AA27" s="632"/>
      <c r="AB27" s="632"/>
      <c r="AC27" s="632"/>
      <c r="AD27" s="633">
        <v>71295821</v>
      </c>
      <c r="AE27" s="633"/>
      <c r="AF27" s="633"/>
      <c r="AG27" s="633"/>
      <c r="AH27" s="633"/>
      <c r="AI27" s="633"/>
      <c r="AJ27" s="633"/>
      <c r="AK27" s="633"/>
      <c r="AL27" s="634">
        <v>98.599998474121094</v>
      </c>
      <c r="AM27" s="635"/>
      <c r="AN27" s="635"/>
      <c r="AO27" s="636"/>
      <c r="AP27" s="626" t="s">
        <v>305</v>
      </c>
      <c r="AQ27" s="627"/>
      <c r="AR27" s="627"/>
      <c r="AS27" s="627"/>
      <c r="AT27" s="627"/>
      <c r="AU27" s="627"/>
      <c r="AV27" s="627"/>
      <c r="AW27" s="627"/>
      <c r="AX27" s="627"/>
      <c r="AY27" s="627"/>
      <c r="AZ27" s="627"/>
      <c r="BA27" s="627"/>
      <c r="BB27" s="627"/>
      <c r="BC27" s="627"/>
      <c r="BD27" s="627"/>
      <c r="BE27" s="627"/>
      <c r="BF27" s="628"/>
      <c r="BG27" s="629">
        <v>50775573</v>
      </c>
      <c r="BH27" s="630"/>
      <c r="BI27" s="630"/>
      <c r="BJ27" s="630"/>
      <c r="BK27" s="630"/>
      <c r="BL27" s="630"/>
      <c r="BM27" s="630"/>
      <c r="BN27" s="631"/>
      <c r="BO27" s="632">
        <v>100</v>
      </c>
      <c r="BP27" s="632"/>
      <c r="BQ27" s="632"/>
      <c r="BR27" s="632"/>
      <c r="BS27" s="633" t="s">
        <v>139</v>
      </c>
      <c r="BT27" s="633"/>
      <c r="BU27" s="633"/>
      <c r="BV27" s="633"/>
      <c r="BW27" s="633"/>
      <c r="BX27" s="633"/>
      <c r="BY27" s="633"/>
      <c r="BZ27" s="633"/>
      <c r="CA27" s="633"/>
      <c r="CB27" s="637"/>
      <c r="CD27" s="644" t="s">
        <v>306</v>
      </c>
      <c r="CE27" s="645"/>
      <c r="CF27" s="645"/>
      <c r="CG27" s="645"/>
      <c r="CH27" s="645"/>
      <c r="CI27" s="645"/>
      <c r="CJ27" s="645"/>
      <c r="CK27" s="645"/>
      <c r="CL27" s="645"/>
      <c r="CM27" s="645"/>
      <c r="CN27" s="645"/>
      <c r="CO27" s="645"/>
      <c r="CP27" s="645"/>
      <c r="CQ27" s="646"/>
      <c r="CR27" s="629">
        <v>67942048</v>
      </c>
      <c r="CS27" s="663"/>
      <c r="CT27" s="663"/>
      <c r="CU27" s="663"/>
      <c r="CV27" s="663"/>
      <c r="CW27" s="663"/>
      <c r="CX27" s="663"/>
      <c r="CY27" s="664"/>
      <c r="CZ27" s="634">
        <v>39.700000000000003</v>
      </c>
      <c r="DA27" s="665"/>
      <c r="DB27" s="665"/>
      <c r="DC27" s="671"/>
      <c r="DD27" s="638">
        <v>16258152</v>
      </c>
      <c r="DE27" s="663"/>
      <c r="DF27" s="663"/>
      <c r="DG27" s="663"/>
      <c r="DH27" s="663"/>
      <c r="DI27" s="663"/>
      <c r="DJ27" s="663"/>
      <c r="DK27" s="664"/>
      <c r="DL27" s="638">
        <v>16073510</v>
      </c>
      <c r="DM27" s="663"/>
      <c r="DN27" s="663"/>
      <c r="DO27" s="663"/>
      <c r="DP27" s="663"/>
      <c r="DQ27" s="663"/>
      <c r="DR27" s="663"/>
      <c r="DS27" s="663"/>
      <c r="DT27" s="663"/>
      <c r="DU27" s="663"/>
      <c r="DV27" s="664"/>
      <c r="DW27" s="634">
        <v>20.6</v>
      </c>
      <c r="DX27" s="665"/>
      <c r="DY27" s="665"/>
      <c r="DZ27" s="665"/>
      <c r="EA27" s="665"/>
      <c r="EB27" s="665"/>
      <c r="EC27" s="666"/>
    </row>
    <row r="28" spans="2:133" ht="11.25" customHeight="1" x14ac:dyDescent="0.15">
      <c r="B28" s="626" t="s">
        <v>307</v>
      </c>
      <c r="C28" s="627"/>
      <c r="D28" s="627"/>
      <c r="E28" s="627"/>
      <c r="F28" s="627"/>
      <c r="G28" s="627"/>
      <c r="H28" s="627"/>
      <c r="I28" s="627"/>
      <c r="J28" s="627"/>
      <c r="K28" s="627"/>
      <c r="L28" s="627"/>
      <c r="M28" s="627"/>
      <c r="N28" s="627"/>
      <c r="O28" s="627"/>
      <c r="P28" s="627"/>
      <c r="Q28" s="628"/>
      <c r="R28" s="629">
        <v>37782</v>
      </c>
      <c r="S28" s="630"/>
      <c r="T28" s="630"/>
      <c r="U28" s="630"/>
      <c r="V28" s="630"/>
      <c r="W28" s="630"/>
      <c r="X28" s="630"/>
      <c r="Y28" s="631"/>
      <c r="Z28" s="632">
        <v>0</v>
      </c>
      <c r="AA28" s="632"/>
      <c r="AB28" s="632"/>
      <c r="AC28" s="632"/>
      <c r="AD28" s="633">
        <v>37782</v>
      </c>
      <c r="AE28" s="633"/>
      <c r="AF28" s="633"/>
      <c r="AG28" s="633"/>
      <c r="AH28" s="633"/>
      <c r="AI28" s="633"/>
      <c r="AJ28" s="633"/>
      <c r="AK28" s="633"/>
      <c r="AL28" s="634">
        <v>0.1</v>
      </c>
      <c r="AM28" s="635"/>
      <c r="AN28" s="635"/>
      <c r="AO28" s="636"/>
      <c r="AP28" s="626"/>
      <c r="AQ28" s="627"/>
      <c r="AR28" s="627"/>
      <c r="AS28" s="627"/>
      <c r="AT28" s="627"/>
      <c r="AU28" s="627"/>
      <c r="AV28" s="627"/>
      <c r="AW28" s="627"/>
      <c r="AX28" s="627"/>
      <c r="AY28" s="627"/>
      <c r="AZ28" s="627"/>
      <c r="BA28" s="627"/>
      <c r="BB28" s="627"/>
      <c r="BC28" s="627"/>
      <c r="BD28" s="627"/>
      <c r="BE28" s="627"/>
      <c r="BF28" s="628"/>
      <c r="BG28" s="629"/>
      <c r="BH28" s="630"/>
      <c r="BI28" s="630"/>
      <c r="BJ28" s="630"/>
      <c r="BK28" s="630"/>
      <c r="BL28" s="630"/>
      <c r="BM28" s="630"/>
      <c r="BN28" s="631"/>
      <c r="BO28" s="632"/>
      <c r="BP28" s="632"/>
      <c r="BQ28" s="632"/>
      <c r="BR28" s="632"/>
      <c r="BS28" s="638"/>
      <c r="BT28" s="630"/>
      <c r="BU28" s="630"/>
      <c r="BV28" s="630"/>
      <c r="BW28" s="630"/>
      <c r="BX28" s="630"/>
      <c r="BY28" s="630"/>
      <c r="BZ28" s="630"/>
      <c r="CA28" s="630"/>
      <c r="CB28" s="639"/>
      <c r="CD28" s="644" t="s">
        <v>308</v>
      </c>
      <c r="CE28" s="645"/>
      <c r="CF28" s="645"/>
      <c r="CG28" s="645"/>
      <c r="CH28" s="645"/>
      <c r="CI28" s="645"/>
      <c r="CJ28" s="645"/>
      <c r="CK28" s="645"/>
      <c r="CL28" s="645"/>
      <c r="CM28" s="645"/>
      <c r="CN28" s="645"/>
      <c r="CO28" s="645"/>
      <c r="CP28" s="645"/>
      <c r="CQ28" s="646"/>
      <c r="CR28" s="629">
        <v>13009298</v>
      </c>
      <c r="CS28" s="630"/>
      <c r="CT28" s="630"/>
      <c r="CU28" s="630"/>
      <c r="CV28" s="630"/>
      <c r="CW28" s="630"/>
      <c r="CX28" s="630"/>
      <c r="CY28" s="631"/>
      <c r="CZ28" s="634">
        <v>7.6</v>
      </c>
      <c r="DA28" s="665"/>
      <c r="DB28" s="665"/>
      <c r="DC28" s="671"/>
      <c r="DD28" s="638">
        <v>11648464</v>
      </c>
      <c r="DE28" s="630"/>
      <c r="DF28" s="630"/>
      <c r="DG28" s="630"/>
      <c r="DH28" s="630"/>
      <c r="DI28" s="630"/>
      <c r="DJ28" s="630"/>
      <c r="DK28" s="631"/>
      <c r="DL28" s="638">
        <v>10098965</v>
      </c>
      <c r="DM28" s="630"/>
      <c r="DN28" s="630"/>
      <c r="DO28" s="630"/>
      <c r="DP28" s="630"/>
      <c r="DQ28" s="630"/>
      <c r="DR28" s="630"/>
      <c r="DS28" s="630"/>
      <c r="DT28" s="630"/>
      <c r="DU28" s="630"/>
      <c r="DV28" s="631"/>
      <c r="DW28" s="634">
        <v>12.9</v>
      </c>
      <c r="DX28" s="665"/>
      <c r="DY28" s="665"/>
      <c r="DZ28" s="665"/>
      <c r="EA28" s="665"/>
      <c r="EB28" s="665"/>
      <c r="EC28" s="666"/>
    </row>
    <row r="29" spans="2:133" ht="11.25" customHeight="1" x14ac:dyDescent="0.15">
      <c r="B29" s="626" t="s">
        <v>309</v>
      </c>
      <c r="C29" s="627"/>
      <c r="D29" s="627"/>
      <c r="E29" s="627"/>
      <c r="F29" s="627"/>
      <c r="G29" s="627"/>
      <c r="H29" s="627"/>
      <c r="I29" s="627"/>
      <c r="J29" s="627"/>
      <c r="K29" s="627"/>
      <c r="L29" s="627"/>
      <c r="M29" s="627"/>
      <c r="N29" s="627"/>
      <c r="O29" s="627"/>
      <c r="P29" s="627"/>
      <c r="Q29" s="628"/>
      <c r="R29" s="629">
        <v>556639</v>
      </c>
      <c r="S29" s="630"/>
      <c r="T29" s="630"/>
      <c r="U29" s="630"/>
      <c r="V29" s="630"/>
      <c r="W29" s="630"/>
      <c r="X29" s="630"/>
      <c r="Y29" s="631"/>
      <c r="Z29" s="632">
        <v>0.3</v>
      </c>
      <c r="AA29" s="632"/>
      <c r="AB29" s="632"/>
      <c r="AC29" s="632"/>
      <c r="AD29" s="633">
        <v>30</v>
      </c>
      <c r="AE29" s="633"/>
      <c r="AF29" s="633"/>
      <c r="AG29" s="633"/>
      <c r="AH29" s="633"/>
      <c r="AI29" s="633"/>
      <c r="AJ29" s="633"/>
      <c r="AK29" s="633"/>
      <c r="AL29" s="634">
        <v>0</v>
      </c>
      <c r="AM29" s="635"/>
      <c r="AN29" s="635"/>
      <c r="AO29" s="636"/>
      <c r="AP29" s="673"/>
      <c r="AQ29" s="674"/>
      <c r="AR29" s="674"/>
      <c r="AS29" s="674"/>
      <c r="AT29" s="674"/>
      <c r="AU29" s="674"/>
      <c r="AV29" s="674"/>
      <c r="AW29" s="674"/>
      <c r="AX29" s="674"/>
      <c r="AY29" s="674"/>
      <c r="AZ29" s="674"/>
      <c r="BA29" s="674"/>
      <c r="BB29" s="674"/>
      <c r="BC29" s="674"/>
      <c r="BD29" s="674"/>
      <c r="BE29" s="674"/>
      <c r="BF29" s="675"/>
      <c r="BG29" s="629"/>
      <c r="BH29" s="630"/>
      <c r="BI29" s="630"/>
      <c r="BJ29" s="630"/>
      <c r="BK29" s="630"/>
      <c r="BL29" s="630"/>
      <c r="BM29" s="630"/>
      <c r="BN29" s="631"/>
      <c r="BO29" s="632"/>
      <c r="BP29" s="632"/>
      <c r="BQ29" s="632"/>
      <c r="BR29" s="632"/>
      <c r="BS29" s="633"/>
      <c r="BT29" s="633"/>
      <c r="BU29" s="633"/>
      <c r="BV29" s="633"/>
      <c r="BW29" s="633"/>
      <c r="BX29" s="633"/>
      <c r="BY29" s="633"/>
      <c r="BZ29" s="633"/>
      <c r="CA29" s="633"/>
      <c r="CB29" s="637"/>
      <c r="CD29" s="678" t="s">
        <v>310</v>
      </c>
      <c r="CE29" s="679"/>
      <c r="CF29" s="644" t="s">
        <v>72</v>
      </c>
      <c r="CG29" s="645"/>
      <c r="CH29" s="645"/>
      <c r="CI29" s="645"/>
      <c r="CJ29" s="645"/>
      <c r="CK29" s="645"/>
      <c r="CL29" s="645"/>
      <c r="CM29" s="645"/>
      <c r="CN29" s="645"/>
      <c r="CO29" s="645"/>
      <c r="CP29" s="645"/>
      <c r="CQ29" s="646"/>
      <c r="CR29" s="629">
        <v>13009294</v>
      </c>
      <c r="CS29" s="663"/>
      <c r="CT29" s="663"/>
      <c r="CU29" s="663"/>
      <c r="CV29" s="663"/>
      <c r="CW29" s="663"/>
      <c r="CX29" s="663"/>
      <c r="CY29" s="664"/>
      <c r="CZ29" s="634">
        <v>7.6</v>
      </c>
      <c r="DA29" s="665"/>
      <c r="DB29" s="665"/>
      <c r="DC29" s="671"/>
      <c r="DD29" s="638">
        <v>11648460</v>
      </c>
      <c r="DE29" s="663"/>
      <c r="DF29" s="663"/>
      <c r="DG29" s="663"/>
      <c r="DH29" s="663"/>
      <c r="DI29" s="663"/>
      <c r="DJ29" s="663"/>
      <c r="DK29" s="664"/>
      <c r="DL29" s="638">
        <v>10098961</v>
      </c>
      <c r="DM29" s="663"/>
      <c r="DN29" s="663"/>
      <c r="DO29" s="663"/>
      <c r="DP29" s="663"/>
      <c r="DQ29" s="663"/>
      <c r="DR29" s="663"/>
      <c r="DS29" s="663"/>
      <c r="DT29" s="663"/>
      <c r="DU29" s="663"/>
      <c r="DV29" s="664"/>
      <c r="DW29" s="634">
        <v>12.9</v>
      </c>
      <c r="DX29" s="665"/>
      <c r="DY29" s="665"/>
      <c r="DZ29" s="665"/>
      <c r="EA29" s="665"/>
      <c r="EB29" s="665"/>
      <c r="EC29" s="666"/>
    </row>
    <row r="30" spans="2:133" ht="11.25" customHeight="1" x14ac:dyDescent="0.15">
      <c r="B30" s="626" t="s">
        <v>311</v>
      </c>
      <c r="C30" s="627"/>
      <c r="D30" s="627"/>
      <c r="E30" s="627"/>
      <c r="F30" s="627"/>
      <c r="G30" s="627"/>
      <c r="H30" s="627"/>
      <c r="I30" s="627"/>
      <c r="J30" s="627"/>
      <c r="K30" s="627"/>
      <c r="L30" s="627"/>
      <c r="M30" s="627"/>
      <c r="N30" s="627"/>
      <c r="O30" s="627"/>
      <c r="P30" s="627"/>
      <c r="Q30" s="628"/>
      <c r="R30" s="629">
        <v>2645542</v>
      </c>
      <c r="S30" s="630"/>
      <c r="T30" s="630"/>
      <c r="U30" s="630"/>
      <c r="V30" s="630"/>
      <c r="W30" s="630"/>
      <c r="X30" s="630"/>
      <c r="Y30" s="631"/>
      <c r="Z30" s="632">
        <v>1.4</v>
      </c>
      <c r="AA30" s="632"/>
      <c r="AB30" s="632"/>
      <c r="AC30" s="632"/>
      <c r="AD30" s="633">
        <v>210566</v>
      </c>
      <c r="AE30" s="633"/>
      <c r="AF30" s="633"/>
      <c r="AG30" s="633"/>
      <c r="AH30" s="633"/>
      <c r="AI30" s="633"/>
      <c r="AJ30" s="633"/>
      <c r="AK30" s="633"/>
      <c r="AL30" s="634">
        <v>0.3</v>
      </c>
      <c r="AM30" s="635"/>
      <c r="AN30" s="635"/>
      <c r="AO30" s="636"/>
      <c r="AP30" s="608" t="s">
        <v>226</v>
      </c>
      <c r="AQ30" s="609"/>
      <c r="AR30" s="609"/>
      <c r="AS30" s="609"/>
      <c r="AT30" s="609"/>
      <c r="AU30" s="609"/>
      <c r="AV30" s="609"/>
      <c r="AW30" s="609"/>
      <c r="AX30" s="609"/>
      <c r="AY30" s="609"/>
      <c r="AZ30" s="609"/>
      <c r="BA30" s="609"/>
      <c r="BB30" s="609"/>
      <c r="BC30" s="609"/>
      <c r="BD30" s="609"/>
      <c r="BE30" s="609"/>
      <c r="BF30" s="610"/>
      <c r="BG30" s="608" t="s">
        <v>312</v>
      </c>
      <c r="BH30" s="676"/>
      <c r="BI30" s="676"/>
      <c r="BJ30" s="676"/>
      <c r="BK30" s="676"/>
      <c r="BL30" s="676"/>
      <c r="BM30" s="676"/>
      <c r="BN30" s="676"/>
      <c r="BO30" s="676"/>
      <c r="BP30" s="676"/>
      <c r="BQ30" s="677"/>
      <c r="BR30" s="608" t="s">
        <v>313</v>
      </c>
      <c r="BS30" s="676"/>
      <c r="BT30" s="676"/>
      <c r="BU30" s="676"/>
      <c r="BV30" s="676"/>
      <c r="BW30" s="676"/>
      <c r="BX30" s="676"/>
      <c r="BY30" s="676"/>
      <c r="BZ30" s="676"/>
      <c r="CA30" s="676"/>
      <c r="CB30" s="677"/>
      <c r="CD30" s="680"/>
      <c r="CE30" s="681"/>
      <c r="CF30" s="644" t="s">
        <v>314</v>
      </c>
      <c r="CG30" s="645"/>
      <c r="CH30" s="645"/>
      <c r="CI30" s="645"/>
      <c r="CJ30" s="645"/>
      <c r="CK30" s="645"/>
      <c r="CL30" s="645"/>
      <c r="CM30" s="645"/>
      <c r="CN30" s="645"/>
      <c r="CO30" s="645"/>
      <c r="CP30" s="645"/>
      <c r="CQ30" s="646"/>
      <c r="CR30" s="629">
        <v>12265606</v>
      </c>
      <c r="CS30" s="630"/>
      <c r="CT30" s="630"/>
      <c r="CU30" s="630"/>
      <c r="CV30" s="630"/>
      <c r="CW30" s="630"/>
      <c r="CX30" s="630"/>
      <c r="CY30" s="631"/>
      <c r="CZ30" s="634">
        <v>7.2</v>
      </c>
      <c r="DA30" s="665"/>
      <c r="DB30" s="665"/>
      <c r="DC30" s="671"/>
      <c r="DD30" s="638">
        <v>11057235</v>
      </c>
      <c r="DE30" s="630"/>
      <c r="DF30" s="630"/>
      <c r="DG30" s="630"/>
      <c r="DH30" s="630"/>
      <c r="DI30" s="630"/>
      <c r="DJ30" s="630"/>
      <c r="DK30" s="631"/>
      <c r="DL30" s="638">
        <v>9509894</v>
      </c>
      <c r="DM30" s="630"/>
      <c r="DN30" s="630"/>
      <c r="DO30" s="630"/>
      <c r="DP30" s="630"/>
      <c r="DQ30" s="630"/>
      <c r="DR30" s="630"/>
      <c r="DS30" s="630"/>
      <c r="DT30" s="630"/>
      <c r="DU30" s="630"/>
      <c r="DV30" s="631"/>
      <c r="DW30" s="634">
        <v>12.2</v>
      </c>
      <c r="DX30" s="665"/>
      <c r="DY30" s="665"/>
      <c r="DZ30" s="665"/>
      <c r="EA30" s="665"/>
      <c r="EB30" s="665"/>
      <c r="EC30" s="666"/>
    </row>
    <row r="31" spans="2:133" ht="11.25" customHeight="1" x14ac:dyDescent="0.15">
      <c r="B31" s="626" t="s">
        <v>315</v>
      </c>
      <c r="C31" s="627"/>
      <c r="D31" s="627"/>
      <c r="E31" s="627"/>
      <c r="F31" s="627"/>
      <c r="G31" s="627"/>
      <c r="H31" s="627"/>
      <c r="I31" s="627"/>
      <c r="J31" s="627"/>
      <c r="K31" s="627"/>
      <c r="L31" s="627"/>
      <c r="M31" s="627"/>
      <c r="N31" s="627"/>
      <c r="O31" s="627"/>
      <c r="P31" s="627"/>
      <c r="Q31" s="628"/>
      <c r="R31" s="629">
        <v>715040</v>
      </c>
      <c r="S31" s="630"/>
      <c r="T31" s="630"/>
      <c r="U31" s="630"/>
      <c r="V31" s="630"/>
      <c r="W31" s="630"/>
      <c r="X31" s="630"/>
      <c r="Y31" s="631"/>
      <c r="Z31" s="632">
        <v>0.4</v>
      </c>
      <c r="AA31" s="632"/>
      <c r="AB31" s="632"/>
      <c r="AC31" s="632"/>
      <c r="AD31" s="633" t="s">
        <v>247</v>
      </c>
      <c r="AE31" s="633"/>
      <c r="AF31" s="633"/>
      <c r="AG31" s="633"/>
      <c r="AH31" s="633"/>
      <c r="AI31" s="633"/>
      <c r="AJ31" s="633"/>
      <c r="AK31" s="633"/>
      <c r="AL31" s="634" t="s">
        <v>184</v>
      </c>
      <c r="AM31" s="635"/>
      <c r="AN31" s="635"/>
      <c r="AO31" s="636"/>
      <c r="AP31" s="689" t="s">
        <v>316</v>
      </c>
      <c r="AQ31" s="690"/>
      <c r="AR31" s="690"/>
      <c r="AS31" s="690"/>
      <c r="AT31" s="695" t="s">
        <v>317</v>
      </c>
      <c r="AU31" s="217"/>
      <c r="AV31" s="217"/>
      <c r="AW31" s="217"/>
      <c r="AX31" s="615" t="s">
        <v>192</v>
      </c>
      <c r="AY31" s="616"/>
      <c r="AZ31" s="616"/>
      <c r="BA31" s="616"/>
      <c r="BB31" s="616"/>
      <c r="BC31" s="616"/>
      <c r="BD31" s="616"/>
      <c r="BE31" s="616"/>
      <c r="BF31" s="617"/>
      <c r="BG31" s="688">
        <v>99.5</v>
      </c>
      <c r="BH31" s="684"/>
      <c r="BI31" s="684"/>
      <c r="BJ31" s="684"/>
      <c r="BK31" s="684"/>
      <c r="BL31" s="684"/>
      <c r="BM31" s="624">
        <v>98.4</v>
      </c>
      <c r="BN31" s="684"/>
      <c r="BO31" s="684"/>
      <c r="BP31" s="684"/>
      <c r="BQ31" s="685"/>
      <c r="BR31" s="688">
        <v>98.6</v>
      </c>
      <c r="BS31" s="684"/>
      <c r="BT31" s="684"/>
      <c r="BU31" s="684"/>
      <c r="BV31" s="684"/>
      <c r="BW31" s="684"/>
      <c r="BX31" s="624">
        <v>97.6</v>
      </c>
      <c r="BY31" s="684"/>
      <c r="BZ31" s="684"/>
      <c r="CA31" s="684"/>
      <c r="CB31" s="685"/>
      <c r="CD31" s="680"/>
      <c r="CE31" s="681"/>
      <c r="CF31" s="644" t="s">
        <v>318</v>
      </c>
      <c r="CG31" s="645"/>
      <c r="CH31" s="645"/>
      <c r="CI31" s="645"/>
      <c r="CJ31" s="645"/>
      <c r="CK31" s="645"/>
      <c r="CL31" s="645"/>
      <c r="CM31" s="645"/>
      <c r="CN31" s="645"/>
      <c r="CO31" s="645"/>
      <c r="CP31" s="645"/>
      <c r="CQ31" s="646"/>
      <c r="CR31" s="629">
        <v>743688</v>
      </c>
      <c r="CS31" s="663"/>
      <c r="CT31" s="663"/>
      <c r="CU31" s="663"/>
      <c r="CV31" s="663"/>
      <c r="CW31" s="663"/>
      <c r="CX31" s="663"/>
      <c r="CY31" s="664"/>
      <c r="CZ31" s="634">
        <v>0.4</v>
      </c>
      <c r="DA31" s="665"/>
      <c r="DB31" s="665"/>
      <c r="DC31" s="671"/>
      <c r="DD31" s="638">
        <v>591225</v>
      </c>
      <c r="DE31" s="663"/>
      <c r="DF31" s="663"/>
      <c r="DG31" s="663"/>
      <c r="DH31" s="663"/>
      <c r="DI31" s="663"/>
      <c r="DJ31" s="663"/>
      <c r="DK31" s="664"/>
      <c r="DL31" s="638">
        <v>589067</v>
      </c>
      <c r="DM31" s="663"/>
      <c r="DN31" s="663"/>
      <c r="DO31" s="663"/>
      <c r="DP31" s="663"/>
      <c r="DQ31" s="663"/>
      <c r="DR31" s="663"/>
      <c r="DS31" s="663"/>
      <c r="DT31" s="663"/>
      <c r="DU31" s="663"/>
      <c r="DV31" s="664"/>
      <c r="DW31" s="634">
        <v>0.8</v>
      </c>
      <c r="DX31" s="665"/>
      <c r="DY31" s="665"/>
      <c r="DZ31" s="665"/>
      <c r="EA31" s="665"/>
      <c r="EB31" s="665"/>
      <c r="EC31" s="666"/>
    </row>
    <row r="32" spans="2:133" ht="11.25" customHeight="1" x14ac:dyDescent="0.15">
      <c r="B32" s="626" t="s">
        <v>319</v>
      </c>
      <c r="C32" s="627"/>
      <c r="D32" s="627"/>
      <c r="E32" s="627"/>
      <c r="F32" s="627"/>
      <c r="G32" s="627"/>
      <c r="H32" s="627"/>
      <c r="I32" s="627"/>
      <c r="J32" s="627"/>
      <c r="K32" s="627"/>
      <c r="L32" s="627"/>
      <c r="M32" s="627"/>
      <c r="N32" s="627"/>
      <c r="O32" s="627"/>
      <c r="P32" s="627"/>
      <c r="Q32" s="628"/>
      <c r="R32" s="629">
        <v>60085212</v>
      </c>
      <c r="S32" s="630"/>
      <c r="T32" s="630"/>
      <c r="U32" s="630"/>
      <c r="V32" s="630"/>
      <c r="W32" s="630"/>
      <c r="X32" s="630"/>
      <c r="Y32" s="631"/>
      <c r="Z32" s="632">
        <v>32.9</v>
      </c>
      <c r="AA32" s="632"/>
      <c r="AB32" s="632"/>
      <c r="AC32" s="632"/>
      <c r="AD32" s="633" t="s">
        <v>250</v>
      </c>
      <c r="AE32" s="633"/>
      <c r="AF32" s="633"/>
      <c r="AG32" s="633"/>
      <c r="AH32" s="633"/>
      <c r="AI32" s="633"/>
      <c r="AJ32" s="633"/>
      <c r="AK32" s="633"/>
      <c r="AL32" s="634" t="s">
        <v>139</v>
      </c>
      <c r="AM32" s="635"/>
      <c r="AN32" s="635"/>
      <c r="AO32" s="636"/>
      <c r="AP32" s="691"/>
      <c r="AQ32" s="692"/>
      <c r="AR32" s="692"/>
      <c r="AS32" s="692"/>
      <c r="AT32" s="696"/>
      <c r="AU32" s="216" t="s">
        <v>320</v>
      </c>
      <c r="AV32" s="216"/>
      <c r="AW32" s="216"/>
      <c r="AX32" s="626" t="s">
        <v>321</v>
      </c>
      <c r="AY32" s="627"/>
      <c r="AZ32" s="627"/>
      <c r="BA32" s="627"/>
      <c r="BB32" s="627"/>
      <c r="BC32" s="627"/>
      <c r="BD32" s="627"/>
      <c r="BE32" s="627"/>
      <c r="BF32" s="628"/>
      <c r="BG32" s="698">
        <v>99.6</v>
      </c>
      <c r="BH32" s="663"/>
      <c r="BI32" s="663"/>
      <c r="BJ32" s="663"/>
      <c r="BK32" s="663"/>
      <c r="BL32" s="663"/>
      <c r="BM32" s="635">
        <v>97.8</v>
      </c>
      <c r="BN32" s="686"/>
      <c r="BO32" s="686"/>
      <c r="BP32" s="686"/>
      <c r="BQ32" s="687"/>
      <c r="BR32" s="698">
        <v>98.6</v>
      </c>
      <c r="BS32" s="663"/>
      <c r="BT32" s="663"/>
      <c r="BU32" s="663"/>
      <c r="BV32" s="663"/>
      <c r="BW32" s="663"/>
      <c r="BX32" s="635">
        <v>97.1</v>
      </c>
      <c r="BY32" s="686"/>
      <c r="BZ32" s="686"/>
      <c r="CA32" s="686"/>
      <c r="CB32" s="687"/>
      <c r="CD32" s="682"/>
      <c r="CE32" s="683"/>
      <c r="CF32" s="644" t="s">
        <v>322</v>
      </c>
      <c r="CG32" s="645"/>
      <c r="CH32" s="645"/>
      <c r="CI32" s="645"/>
      <c r="CJ32" s="645"/>
      <c r="CK32" s="645"/>
      <c r="CL32" s="645"/>
      <c r="CM32" s="645"/>
      <c r="CN32" s="645"/>
      <c r="CO32" s="645"/>
      <c r="CP32" s="645"/>
      <c r="CQ32" s="646"/>
      <c r="CR32" s="629">
        <v>4</v>
      </c>
      <c r="CS32" s="630"/>
      <c r="CT32" s="630"/>
      <c r="CU32" s="630"/>
      <c r="CV32" s="630"/>
      <c r="CW32" s="630"/>
      <c r="CX32" s="630"/>
      <c r="CY32" s="631"/>
      <c r="CZ32" s="634">
        <v>0</v>
      </c>
      <c r="DA32" s="665"/>
      <c r="DB32" s="665"/>
      <c r="DC32" s="671"/>
      <c r="DD32" s="638">
        <v>4</v>
      </c>
      <c r="DE32" s="630"/>
      <c r="DF32" s="630"/>
      <c r="DG32" s="630"/>
      <c r="DH32" s="630"/>
      <c r="DI32" s="630"/>
      <c r="DJ32" s="630"/>
      <c r="DK32" s="631"/>
      <c r="DL32" s="638">
        <v>4</v>
      </c>
      <c r="DM32" s="630"/>
      <c r="DN32" s="630"/>
      <c r="DO32" s="630"/>
      <c r="DP32" s="630"/>
      <c r="DQ32" s="630"/>
      <c r="DR32" s="630"/>
      <c r="DS32" s="630"/>
      <c r="DT32" s="630"/>
      <c r="DU32" s="630"/>
      <c r="DV32" s="631"/>
      <c r="DW32" s="634">
        <v>0</v>
      </c>
      <c r="DX32" s="665"/>
      <c r="DY32" s="665"/>
      <c r="DZ32" s="665"/>
      <c r="EA32" s="665"/>
      <c r="EB32" s="665"/>
      <c r="EC32" s="666"/>
    </row>
    <row r="33" spans="2:133" ht="11.25" customHeight="1" x14ac:dyDescent="0.15">
      <c r="B33" s="667" t="s">
        <v>323</v>
      </c>
      <c r="C33" s="668"/>
      <c r="D33" s="668"/>
      <c r="E33" s="668"/>
      <c r="F33" s="668"/>
      <c r="G33" s="668"/>
      <c r="H33" s="668"/>
      <c r="I33" s="668"/>
      <c r="J33" s="668"/>
      <c r="K33" s="668"/>
      <c r="L33" s="668"/>
      <c r="M33" s="668"/>
      <c r="N33" s="668"/>
      <c r="O33" s="668"/>
      <c r="P33" s="668"/>
      <c r="Q33" s="669"/>
      <c r="R33" s="629">
        <v>307850</v>
      </c>
      <c r="S33" s="630"/>
      <c r="T33" s="630"/>
      <c r="U33" s="630"/>
      <c r="V33" s="630"/>
      <c r="W33" s="630"/>
      <c r="X33" s="630"/>
      <c r="Y33" s="631"/>
      <c r="Z33" s="632">
        <v>0.2</v>
      </c>
      <c r="AA33" s="632"/>
      <c r="AB33" s="632"/>
      <c r="AC33" s="632"/>
      <c r="AD33" s="633">
        <v>307850</v>
      </c>
      <c r="AE33" s="633"/>
      <c r="AF33" s="633"/>
      <c r="AG33" s="633"/>
      <c r="AH33" s="633"/>
      <c r="AI33" s="633"/>
      <c r="AJ33" s="633"/>
      <c r="AK33" s="633"/>
      <c r="AL33" s="634">
        <v>0.4</v>
      </c>
      <c r="AM33" s="635"/>
      <c r="AN33" s="635"/>
      <c r="AO33" s="636"/>
      <c r="AP33" s="693"/>
      <c r="AQ33" s="694"/>
      <c r="AR33" s="694"/>
      <c r="AS33" s="694"/>
      <c r="AT33" s="697"/>
      <c r="AU33" s="218"/>
      <c r="AV33" s="218"/>
      <c r="AW33" s="218"/>
      <c r="AX33" s="673" t="s">
        <v>324</v>
      </c>
      <c r="AY33" s="674"/>
      <c r="AZ33" s="674"/>
      <c r="BA33" s="674"/>
      <c r="BB33" s="674"/>
      <c r="BC33" s="674"/>
      <c r="BD33" s="674"/>
      <c r="BE33" s="674"/>
      <c r="BF33" s="675"/>
      <c r="BG33" s="699">
        <v>99.4</v>
      </c>
      <c r="BH33" s="700"/>
      <c r="BI33" s="700"/>
      <c r="BJ33" s="700"/>
      <c r="BK33" s="700"/>
      <c r="BL33" s="700"/>
      <c r="BM33" s="701">
        <v>98.8</v>
      </c>
      <c r="BN33" s="700"/>
      <c r="BO33" s="700"/>
      <c r="BP33" s="700"/>
      <c r="BQ33" s="702"/>
      <c r="BR33" s="699">
        <v>98.4</v>
      </c>
      <c r="BS33" s="700"/>
      <c r="BT33" s="700"/>
      <c r="BU33" s="700"/>
      <c r="BV33" s="700"/>
      <c r="BW33" s="700"/>
      <c r="BX33" s="701">
        <v>97.7</v>
      </c>
      <c r="BY33" s="700"/>
      <c r="BZ33" s="700"/>
      <c r="CA33" s="700"/>
      <c r="CB33" s="702"/>
      <c r="CD33" s="644" t="s">
        <v>325</v>
      </c>
      <c r="CE33" s="645"/>
      <c r="CF33" s="645"/>
      <c r="CG33" s="645"/>
      <c r="CH33" s="645"/>
      <c r="CI33" s="645"/>
      <c r="CJ33" s="645"/>
      <c r="CK33" s="645"/>
      <c r="CL33" s="645"/>
      <c r="CM33" s="645"/>
      <c r="CN33" s="645"/>
      <c r="CO33" s="645"/>
      <c r="CP33" s="645"/>
      <c r="CQ33" s="646"/>
      <c r="CR33" s="629">
        <v>51034700</v>
      </c>
      <c r="CS33" s="663"/>
      <c r="CT33" s="663"/>
      <c r="CU33" s="663"/>
      <c r="CV33" s="663"/>
      <c r="CW33" s="663"/>
      <c r="CX33" s="663"/>
      <c r="CY33" s="664"/>
      <c r="CZ33" s="634">
        <v>29.8</v>
      </c>
      <c r="DA33" s="665"/>
      <c r="DB33" s="665"/>
      <c r="DC33" s="671"/>
      <c r="DD33" s="638">
        <v>38661145</v>
      </c>
      <c r="DE33" s="663"/>
      <c r="DF33" s="663"/>
      <c r="DG33" s="663"/>
      <c r="DH33" s="663"/>
      <c r="DI33" s="663"/>
      <c r="DJ33" s="663"/>
      <c r="DK33" s="664"/>
      <c r="DL33" s="638">
        <v>21961744</v>
      </c>
      <c r="DM33" s="663"/>
      <c r="DN33" s="663"/>
      <c r="DO33" s="663"/>
      <c r="DP33" s="663"/>
      <c r="DQ33" s="663"/>
      <c r="DR33" s="663"/>
      <c r="DS33" s="663"/>
      <c r="DT33" s="663"/>
      <c r="DU33" s="663"/>
      <c r="DV33" s="664"/>
      <c r="DW33" s="634">
        <v>28.1</v>
      </c>
      <c r="DX33" s="665"/>
      <c r="DY33" s="665"/>
      <c r="DZ33" s="665"/>
      <c r="EA33" s="665"/>
      <c r="EB33" s="665"/>
      <c r="EC33" s="666"/>
    </row>
    <row r="34" spans="2:133" ht="11.25" customHeight="1" x14ac:dyDescent="0.15">
      <c r="B34" s="626" t="s">
        <v>326</v>
      </c>
      <c r="C34" s="627"/>
      <c r="D34" s="627"/>
      <c r="E34" s="627"/>
      <c r="F34" s="627"/>
      <c r="G34" s="627"/>
      <c r="H34" s="627"/>
      <c r="I34" s="627"/>
      <c r="J34" s="627"/>
      <c r="K34" s="627"/>
      <c r="L34" s="627"/>
      <c r="M34" s="627"/>
      <c r="N34" s="627"/>
      <c r="O34" s="627"/>
      <c r="P34" s="627"/>
      <c r="Q34" s="628"/>
      <c r="R34" s="629">
        <v>17543902</v>
      </c>
      <c r="S34" s="630"/>
      <c r="T34" s="630"/>
      <c r="U34" s="630"/>
      <c r="V34" s="630"/>
      <c r="W34" s="630"/>
      <c r="X34" s="630"/>
      <c r="Y34" s="631"/>
      <c r="Z34" s="632">
        <v>9.6</v>
      </c>
      <c r="AA34" s="632"/>
      <c r="AB34" s="632"/>
      <c r="AC34" s="632"/>
      <c r="AD34" s="633" t="s">
        <v>184</v>
      </c>
      <c r="AE34" s="633"/>
      <c r="AF34" s="633"/>
      <c r="AG34" s="633"/>
      <c r="AH34" s="633"/>
      <c r="AI34" s="633"/>
      <c r="AJ34" s="633"/>
      <c r="AK34" s="633"/>
      <c r="AL34" s="634" t="s">
        <v>184</v>
      </c>
      <c r="AM34" s="635"/>
      <c r="AN34" s="635"/>
      <c r="AO34" s="636"/>
      <c r="AP34" s="219"/>
      <c r="AQ34" s="220"/>
      <c r="AR34" s="216"/>
      <c r="AS34" s="217"/>
      <c r="AT34" s="217"/>
      <c r="AU34" s="217"/>
      <c r="AV34" s="217"/>
      <c r="AW34" s="217"/>
      <c r="AX34" s="217"/>
      <c r="AY34" s="217"/>
      <c r="AZ34" s="217"/>
      <c r="BA34" s="217"/>
      <c r="BB34" s="217"/>
      <c r="BC34" s="217"/>
      <c r="BD34" s="217"/>
      <c r="BE34" s="217"/>
      <c r="BF34" s="217"/>
      <c r="BG34" s="220"/>
      <c r="BH34" s="220"/>
      <c r="BI34" s="220"/>
      <c r="BJ34" s="220"/>
      <c r="BK34" s="220"/>
      <c r="BL34" s="220"/>
      <c r="BM34" s="220"/>
      <c r="BN34" s="220"/>
      <c r="BO34" s="220"/>
      <c r="BP34" s="220"/>
      <c r="BQ34" s="220"/>
      <c r="BR34" s="220"/>
      <c r="BS34" s="220"/>
      <c r="BT34" s="220"/>
      <c r="BU34" s="220"/>
      <c r="BV34" s="220"/>
      <c r="BW34" s="220"/>
      <c r="BX34" s="220"/>
      <c r="BY34" s="220"/>
      <c r="BZ34" s="220"/>
      <c r="CA34" s="220"/>
      <c r="CB34" s="220"/>
      <c r="CD34" s="644" t="s">
        <v>327</v>
      </c>
      <c r="CE34" s="645"/>
      <c r="CF34" s="645"/>
      <c r="CG34" s="645"/>
      <c r="CH34" s="645"/>
      <c r="CI34" s="645"/>
      <c r="CJ34" s="645"/>
      <c r="CK34" s="645"/>
      <c r="CL34" s="645"/>
      <c r="CM34" s="645"/>
      <c r="CN34" s="645"/>
      <c r="CO34" s="645"/>
      <c r="CP34" s="645"/>
      <c r="CQ34" s="646"/>
      <c r="CR34" s="629">
        <v>16384721</v>
      </c>
      <c r="CS34" s="630"/>
      <c r="CT34" s="630"/>
      <c r="CU34" s="630"/>
      <c r="CV34" s="630"/>
      <c r="CW34" s="630"/>
      <c r="CX34" s="630"/>
      <c r="CY34" s="631"/>
      <c r="CZ34" s="634">
        <v>9.6</v>
      </c>
      <c r="DA34" s="665"/>
      <c r="DB34" s="665"/>
      <c r="DC34" s="671"/>
      <c r="DD34" s="638">
        <v>12884936</v>
      </c>
      <c r="DE34" s="630"/>
      <c r="DF34" s="630"/>
      <c r="DG34" s="630"/>
      <c r="DH34" s="630"/>
      <c r="DI34" s="630"/>
      <c r="DJ34" s="630"/>
      <c r="DK34" s="631"/>
      <c r="DL34" s="638">
        <v>9829453</v>
      </c>
      <c r="DM34" s="630"/>
      <c r="DN34" s="630"/>
      <c r="DO34" s="630"/>
      <c r="DP34" s="630"/>
      <c r="DQ34" s="630"/>
      <c r="DR34" s="630"/>
      <c r="DS34" s="630"/>
      <c r="DT34" s="630"/>
      <c r="DU34" s="630"/>
      <c r="DV34" s="631"/>
      <c r="DW34" s="634">
        <v>12.6</v>
      </c>
      <c r="DX34" s="665"/>
      <c r="DY34" s="665"/>
      <c r="DZ34" s="665"/>
      <c r="EA34" s="665"/>
      <c r="EB34" s="665"/>
      <c r="EC34" s="666"/>
    </row>
    <row r="35" spans="2:133" ht="11.25" customHeight="1" x14ac:dyDescent="0.15">
      <c r="B35" s="626" t="s">
        <v>328</v>
      </c>
      <c r="C35" s="627"/>
      <c r="D35" s="627"/>
      <c r="E35" s="627"/>
      <c r="F35" s="627"/>
      <c r="G35" s="627"/>
      <c r="H35" s="627"/>
      <c r="I35" s="627"/>
      <c r="J35" s="627"/>
      <c r="K35" s="627"/>
      <c r="L35" s="627"/>
      <c r="M35" s="627"/>
      <c r="N35" s="627"/>
      <c r="O35" s="627"/>
      <c r="P35" s="627"/>
      <c r="Q35" s="628"/>
      <c r="R35" s="629">
        <v>922169</v>
      </c>
      <c r="S35" s="630"/>
      <c r="T35" s="630"/>
      <c r="U35" s="630"/>
      <c r="V35" s="630"/>
      <c r="W35" s="630"/>
      <c r="X35" s="630"/>
      <c r="Y35" s="631"/>
      <c r="Z35" s="632">
        <v>0.5</v>
      </c>
      <c r="AA35" s="632"/>
      <c r="AB35" s="632"/>
      <c r="AC35" s="632"/>
      <c r="AD35" s="633">
        <v>427726</v>
      </c>
      <c r="AE35" s="633"/>
      <c r="AF35" s="633"/>
      <c r="AG35" s="633"/>
      <c r="AH35" s="633"/>
      <c r="AI35" s="633"/>
      <c r="AJ35" s="633"/>
      <c r="AK35" s="633"/>
      <c r="AL35" s="634">
        <v>0.6</v>
      </c>
      <c r="AM35" s="635"/>
      <c r="AN35" s="635"/>
      <c r="AO35" s="636"/>
      <c r="AP35" s="221"/>
      <c r="AQ35" s="608" t="s">
        <v>329</v>
      </c>
      <c r="AR35" s="609"/>
      <c r="AS35" s="609"/>
      <c r="AT35" s="609"/>
      <c r="AU35" s="609"/>
      <c r="AV35" s="609"/>
      <c r="AW35" s="609"/>
      <c r="AX35" s="609"/>
      <c r="AY35" s="609"/>
      <c r="AZ35" s="609"/>
      <c r="BA35" s="609"/>
      <c r="BB35" s="609"/>
      <c r="BC35" s="609"/>
      <c r="BD35" s="609"/>
      <c r="BE35" s="609"/>
      <c r="BF35" s="610"/>
      <c r="BG35" s="608" t="s">
        <v>330</v>
      </c>
      <c r="BH35" s="609"/>
      <c r="BI35" s="609"/>
      <c r="BJ35" s="609"/>
      <c r="BK35" s="609"/>
      <c r="BL35" s="609"/>
      <c r="BM35" s="609"/>
      <c r="BN35" s="609"/>
      <c r="BO35" s="609"/>
      <c r="BP35" s="609"/>
      <c r="BQ35" s="609"/>
      <c r="BR35" s="609"/>
      <c r="BS35" s="609"/>
      <c r="BT35" s="609"/>
      <c r="BU35" s="609"/>
      <c r="BV35" s="609"/>
      <c r="BW35" s="609"/>
      <c r="BX35" s="609"/>
      <c r="BY35" s="609"/>
      <c r="BZ35" s="609"/>
      <c r="CA35" s="609"/>
      <c r="CB35" s="610"/>
      <c r="CD35" s="644" t="s">
        <v>331</v>
      </c>
      <c r="CE35" s="645"/>
      <c r="CF35" s="645"/>
      <c r="CG35" s="645"/>
      <c r="CH35" s="645"/>
      <c r="CI35" s="645"/>
      <c r="CJ35" s="645"/>
      <c r="CK35" s="645"/>
      <c r="CL35" s="645"/>
      <c r="CM35" s="645"/>
      <c r="CN35" s="645"/>
      <c r="CO35" s="645"/>
      <c r="CP35" s="645"/>
      <c r="CQ35" s="646"/>
      <c r="CR35" s="629">
        <v>1329392</v>
      </c>
      <c r="CS35" s="663"/>
      <c r="CT35" s="663"/>
      <c r="CU35" s="663"/>
      <c r="CV35" s="663"/>
      <c r="CW35" s="663"/>
      <c r="CX35" s="663"/>
      <c r="CY35" s="664"/>
      <c r="CZ35" s="634">
        <v>0.8</v>
      </c>
      <c r="DA35" s="665"/>
      <c r="DB35" s="665"/>
      <c r="DC35" s="671"/>
      <c r="DD35" s="638">
        <v>617553</v>
      </c>
      <c r="DE35" s="663"/>
      <c r="DF35" s="663"/>
      <c r="DG35" s="663"/>
      <c r="DH35" s="663"/>
      <c r="DI35" s="663"/>
      <c r="DJ35" s="663"/>
      <c r="DK35" s="664"/>
      <c r="DL35" s="638">
        <v>581864</v>
      </c>
      <c r="DM35" s="663"/>
      <c r="DN35" s="663"/>
      <c r="DO35" s="663"/>
      <c r="DP35" s="663"/>
      <c r="DQ35" s="663"/>
      <c r="DR35" s="663"/>
      <c r="DS35" s="663"/>
      <c r="DT35" s="663"/>
      <c r="DU35" s="663"/>
      <c r="DV35" s="664"/>
      <c r="DW35" s="634">
        <v>0.7</v>
      </c>
      <c r="DX35" s="665"/>
      <c r="DY35" s="665"/>
      <c r="DZ35" s="665"/>
      <c r="EA35" s="665"/>
      <c r="EB35" s="665"/>
      <c r="EC35" s="666"/>
    </row>
    <row r="36" spans="2:133" ht="11.25" customHeight="1" x14ac:dyDescent="0.15">
      <c r="B36" s="626" t="s">
        <v>332</v>
      </c>
      <c r="C36" s="627"/>
      <c r="D36" s="627"/>
      <c r="E36" s="627"/>
      <c r="F36" s="627"/>
      <c r="G36" s="627"/>
      <c r="H36" s="627"/>
      <c r="I36" s="627"/>
      <c r="J36" s="627"/>
      <c r="K36" s="627"/>
      <c r="L36" s="627"/>
      <c r="M36" s="627"/>
      <c r="N36" s="627"/>
      <c r="O36" s="627"/>
      <c r="P36" s="627"/>
      <c r="Q36" s="628"/>
      <c r="R36" s="629">
        <v>380827</v>
      </c>
      <c r="S36" s="630"/>
      <c r="T36" s="630"/>
      <c r="U36" s="630"/>
      <c r="V36" s="630"/>
      <c r="W36" s="630"/>
      <c r="X36" s="630"/>
      <c r="Y36" s="631"/>
      <c r="Z36" s="632">
        <v>0.2</v>
      </c>
      <c r="AA36" s="632"/>
      <c r="AB36" s="632"/>
      <c r="AC36" s="632"/>
      <c r="AD36" s="633" t="s">
        <v>250</v>
      </c>
      <c r="AE36" s="633"/>
      <c r="AF36" s="633"/>
      <c r="AG36" s="633"/>
      <c r="AH36" s="633"/>
      <c r="AI36" s="633"/>
      <c r="AJ36" s="633"/>
      <c r="AK36" s="633"/>
      <c r="AL36" s="634" t="s">
        <v>247</v>
      </c>
      <c r="AM36" s="635"/>
      <c r="AN36" s="635"/>
      <c r="AO36" s="636"/>
      <c r="AP36" s="221"/>
      <c r="AQ36" s="703" t="s">
        <v>333</v>
      </c>
      <c r="AR36" s="704"/>
      <c r="AS36" s="704"/>
      <c r="AT36" s="704"/>
      <c r="AU36" s="704"/>
      <c r="AV36" s="704"/>
      <c r="AW36" s="704"/>
      <c r="AX36" s="704"/>
      <c r="AY36" s="705"/>
      <c r="AZ36" s="618">
        <v>13492597</v>
      </c>
      <c r="BA36" s="619"/>
      <c r="BB36" s="619"/>
      <c r="BC36" s="619"/>
      <c r="BD36" s="619"/>
      <c r="BE36" s="619"/>
      <c r="BF36" s="706"/>
      <c r="BG36" s="640" t="s">
        <v>334</v>
      </c>
      <c r="BH36" s="641"/>
      <c r="BI36" s="641"/>
      <c r="BJ36" s="641"/>
      <c r="BK36" s="641"/>
      <c r="BL36" s="641"/>
      <c r="BM36" s="641"/>
      <c r="BN36" s="641"/>
      <c r="BO36" s="641"/>
      <c r="BP36" s="641"/>
      <c r="BQ36" s="641"/>
      <c r="BR36" s="641"/>
      <c r="BS36" s="641"/>
      <c r="BT36" s="641"/>
      <c r="BU36" s="642"/>
      <c r="BV36" s="618">
        <v>65140</v>
      </c>
      <c r="BW36" s="619"/>
      <c r="BX36" s="619"/>
      <c r="BY36" s="619"/>
      <c r="BZ36" s="619"/>
      <c r="CA36" s="619"/>
      <c r="CB36" s="706"/>
      <c r="CD36" s="644" t="s">
        <v>335</v>
      </c>
      <c r="CE36" s="645"/>
      <c r="CF36" s="645"/>
      <c r="CG36" s="645"/>
      <c r="CH36" s="645"/>
      <c r="CI36" s="645"/>
      <c r="CJ36" s="645"/>
      <c r="CK36" s="645"/>
      <c r="CL36" s="645"/>
      <c r="CM36" s="645"/>
      <c r="CN36" s="645"/>
      <c r="CO36" s="645"/>
      <c r="CP36" s="645"/>
      <c r="CQ36" s="646"/>
      <c r="CR36" s="629">
        <v>10192073</v>
      </c>
      <c r="CS36" s="630"/>
      <c r="CT36" s="630"/>
      <c r="CU36" s="630"/>
      <c r="CV36" s="630"/>
      <c r="CW36" s="630"/>
      <c r="CX36" s="630"/>
      <c r="CY36" s="631"/>
      <c r="CZ36" s="634">
        <v>6</v>
      </c>
      <c r="DA36" s="665"/>
      <c r="DB36" s="665"/>
      <c r="DC36" s="671"/>
      <c r="DD36" s="638">
        <v>6904654</v>
      </c>
      <c r="DE36" s="630"/>
      <c r="DF36" s="630"/>
      <c r="DG36" s="630"/>
      <c r="DH36" s="630"/>
      <c r="DI36" s="630"/>
      <c r="DJ36" s="630"/>
      <c r="DK36" s="631"/>
      <c r="DL36" s="638">
        <v>3041856</v>
      </c>
      <c r="DM36" s="630"/>
      <c r="DN36" s="630"/>
      <c r="DO36" s="630"/>
      <c r="DP36" s="630"/>
      <c r="DQ36" s="630"/>
      <c r="DR36" s="630"/>
      <c r="DS36" s="630"/>
      <c r="DT36" s="630"/>
      <c r="DU36" s="630"/>
      <c r="DV36" s="631"/>
      <c r="DW36" s="634">
        <v>3.9</v>
      </c>
      <c r="DX36" s="665"/>
      <c r="DY36" s="665"/>
      <c r="DZ36" s="665"/>
      <c r="EA36" s="665"/>
      <c r="EB36" s="665"/>
      <c r="EC36" s="666"/>
    </row>
    <row r="37" spans="2:133" ht="11.25" customHeight="1" x14ac:dyDescent="0.15">
      <c r="B37" s="626" t="s">
        <v>336</v>
      </c>
      <c r="C37" s="627"/>
      <c r="D37" s="627"/>
      <c r="E37" s="627"/>
      <c r="F37" s="627"/>
      <c r="G37" s="627"/>
      <c r="H37" s="627"/>
      <c r="I37" s="627"/>
      <c r="J37" s="627"/>
      <c r="K37" s="627"/>
      <c r="L37" s="627"/>
      <c r="M37" s="627"/>
      <c r="N37" s="627"/>
      <c r="O37" s="627"/>
      <c r="P37" s="627"/>
      <c r="Q37" s="628"/>
      <c r="R37" s="629">
        <v>3471701</v>
      </c>
      <c r="S37" s="630"/>
      <c r="T37" s="630"/>
      <c r="U37" s="630"/>
      <c r="V37" s="630"/>
      <c r="W37" s="630"/>
      <c r="X37" s="630"/>
      <c r="Y37" s="631"/>
      <c r="Z37" s="632">
        <v>1.9</v>
      </c>
      <c r="AA37" s="632"/>
      <c r="AB37" s="632"/>
      <c r="AC37" s="632"/>
      <c r="AD37" s="633" t="s">
        <v>139</v>
      </c>
      <c r="AE37" s="633"/>
      <c r="AF37" s="633"/>
      <c r="AG37" s="633"/>
      <c r="AH37" s="633"/>
      <c r="AI37" s="633"/>
      <c r="AJ37" s="633"/>
      <c r="AK37" s="633"/>
      <c r="AL37" s="634" t="s">
        <v>250</v>
      </c>
      <c r="AM37" s="635"/>
      <c r="AN37" s="635"/>
      <c r="AO37" s="636"/>
      <c r="AQ37" s="707" t="s">
        <v>337</v>
      </c>
      <c r="AR37" s="708"/>
      <c r="AS37" s="708"/>
      <c r="AT37" s="708"/>
      <c r="AU37" s="708"/>
      <c r="AV37" s="708"/>
      <c r="AW37" s="708"/>
      <c r="AX37" s="708"/>
      <c r="AY37" s="709"/>
      <c r="AZ37" s="629">
        <v>960368</v>
      </c>
      <c r="BA37" s="630"/>
      <c r="BB37" s="630"/>
      <c r="BC37" s="630"/>
      <c r="BD37" s="663"/>
      <c r="BE37" s="663"/>
      <c r="BF37" s="687"/>
      <c r="BG37" s="644" t="s">
        <v>338</v>
      </c>
      <c r="BH37" s="645"/>
      <c r="BI37" s="645"/>
      <c r="BJ37" s="645"/>
      <c r="BK37" s="645"/>
      <c r="BL37" s="645"/>
      <c r="BM37" s="645"/>
      <c r="BN37" s="645"/>
      <c r="BO37" s="645"/>
      <c r="BP37" s="645"/>
      <c r="BQ37" s="645"/>
      <c r="BR37" s="645"/>
      <c r="BS37" s="645"/>
      <c r="BT37" s="645"/>
      <c r="BU37" s="646"/>
      <c r="BV37" s="629">
        <v>-1455108</v>
      </c>
      <c r="BW37" s="630"/>
      <c r="BX37" s="630"/>
      <c r="BY37" s="630"/>
      <c r="BZ37" s="630"/>
      <c r="CA37" s="630"/>
      <c r="CB37" s="639"/>
      <c r="CD37" s="644" t="s">
        <v>339</v>
      </c>
      <c r="CE37" s="645"/>
      <c r="CF37" s="645"/>
      <c r="CG37" s="645"/>
      <c r="CH37" s="645"/>
      <c r="CI37" s="645"/>
      <c r="CJ37" s="645"/>
      <c r="CK37" s="645"/>
      <c r="CL37" s="645"/>
      <c r="CM37" s="645"/>
      <c r="CN37" s="645"/>
      <c r="CO37" s="645"/>
      <c r="CP37" s="645"/>
      <c r="CQ37" s="646"/>
      <c r="CR37" s="629">
        <v>1683543</v>
      </c>
      <c r="CS37" s="663"/>
      <c r="CT37" s="663"/>
      <c r="CU37" s="663"/>
      <c r="CV37" s="663"/>
      <c r="CW37" s="663"/>
      <c r="CX37" s="663"/>
      <c r="CY37" s="664"/>
      <c r="CZ37" s="634">
        <v>1</v>
      </c>
      <c r="DA37" s="665"/>
      <c r="DB37" s="665"/>
      <c r="DC37" s="671"/>
      <c r="DD37" s="638">
        <v>1513877</v>
      </c>
      <c r="DE37" s="663"/>
      <c r="DF37" s="663"/>
      <c r="DG37" s="663"/>
      <c r="DH37" s="663"/>
      <c r="DI37" s="663"/>
      <c r="DJ37" s="663"/>
      <c r="DK37" s="664"/>
      <c r="DL37" s="638">
        <v>1472195</v>
      </c>
      <c r="DM37" s="663"/>
      <c r="DN37" s="663"/>
      <c r="DO37" s="663"/>
      <c r="DP37" s="663"/>
      <c r="DQ37" s="663"/>
      <c r="DR37" s="663"/>
      <c r="DS37" s="663"/>
      <c r="DT37" s="663"/>
      <c r="DU37" s="663"/>
      <c r="DV37" s="664"/>
      <c r="DW37" s="634">
        <v>1.9</v>
      </c>
      <c r="DX37" s="665"/>
      <c r="DY37" s="665"/>
      <c r="DZ37" s="665"/>
      <c r="EA37" s="665"/>
      <c r="EB37" s="665"/>
      <c r="EC37" s="666"/>
    </row>
    <row r="38" spans="2:133" ht="11.25" customHeight="1" x14ac:dyDescent="0.15">
      <c r="B38" s="626" t="s">
        <v>340</v>
      </c>
      <c r="C38" s="627"/>
      <c r="D38" s="627"/>
      <c r="E38" s="627"/>
      <c r="F38" s="627"/>
      <c r="G38" s="627"/>
      <c r="H38" s="627"/>
      <c r="I38" s="627"/>
      <c r="J38" s="627"/>
      <c r="K38" s="627"/>
      <c r="L38" s="627"/>
      <c r="M38" s="627"/>
      <c r="N38" s="627"/>
      <c r="O38" s="627"/>
      <c r="P38" s="627"/>
      <c r="Q38" s="628"/>
      <c r="R38" s="629">
        <v>8941693</v>
      </c>
      <c r="S38" s="630"/>
      <c r="T38" s="630"/>
      <c r="U38" s="630"/>
      <c r="V38" s="630"/>
      <c r="W38" s="630"/>
      <c r="X38" s="630"/>
      <c r="Y38" s="631"/>
      <c r="Z38" s="632">
        <v>4.9000000000000004</v>
      </c>
      <c r="AA38" s="632"/>
      <c r="AB38" s="632"/>
      <c r="AC38" s="632"/>
      <c r="AD38" s="633" t="s">
        <v>139</v>
      </c>
      <c r="AE38" s="633"/>
      <c r="AF38" s="633"/>
      <c r="AG38" s="633"/>
      <c r="AH38" s="633"/>
      <c r="AI38" s="633"/>
      <c r="AJ38" s="633"/>
      <c r="AK38" s="633"/>
      <c r="AL38" s="634" t="s">
        <v>184</v>
      </c>
      <c r="AM38" s="635"/>
      <c r="AN38" s="635"/>
      <c r="AO38" s="636"/>
      <c r="AQ38" s="707" t="s">
        <v>341</v>
      </c>
      <c r="AR38" s="708"/>
      <c r="AS38" s="708"/>
      <c r="AT38" s="708"/>
      <c r="AU38" s="708"/>
      <c r="AV38" s="708"/>
      <c r="AW38" s="708"/>
      <c r="AX38" s="708"/>
      <c r="AY38" s="709"/>
      <c r="AZ38" s="629">
        <v>38717</v>
      </c>
      <c r="BA38" s="630"/>
      <c r="BB38" s="630"/>
      <c r="BC38" s="630"/>
      <c r="BD38" s="663"/>
      <c r="BE38" s="663"/>
      <c r="BF38" s="687"/>
      <c r="BG38" s="644" t="s">
        <v>342</v>
      </c>
      <c r="BH38" s="645"/>
      <c r="BI38" s="645"/>
      <c r="BJ38" s="645"/>
      <c r="BK38" s="645"/>
      <c r="BL38" s="645"/>
      <c r="BM38" s="645"/>
      <c r="BN38" s="645"/>
      <c r="BO38" s="645"/>
      <c r="BP38" s="645"/>
      <c r="BQ38" s="645"/>
      <c r="BR38" s="645"/>
      <c r="BS38" s="645"/>
      <c r="BT38" s="645"/>
      <c r="BU38" s="646"/>
      <c r="BV38" s="629">
        <v>49093</v>
      </c>
      <c r="BW38" s="630"/>
      <c r="BX38" s="630"/>
      <c r="BY38" s="630"/>
      <c r="BZ38" s="630"/>
      <c r="CA38" s="630"/>
      <c r="CB38" s="639"/>
      <c r="CD38" s="644" t="s">
        <v>343</v>
      </c>
      <c r="CE38" s="645"/>
      <c r="CF38" s="645"/>
      <c r="CG38" s="645"/>
      <c r="CH38" s="645"/>
      <c r="CI38" s="645"/>
      <c r="CJ38" s="645"/>
      <c r="CK38" s="645"/>
      <c r="CL38" s="645"/>
      <c r="CM38" s="645"/>
      <c r="CN38" s="645"/>
      <c r="CO38" s="645"/>
      <c r="CP38" s="645"/>
      <c r="CQ38" s="646"/>
      <c r="CR38" s="629">
        <v>12493512</v>
      </c>
      <c r="CS38" s="630"/>
      <c r="CT38" s="630"/>
      <c r="CU38" s="630"/>
      <c r="CV38" s="630"/>
      <c r="CW38" s="630"/>
      <c r="CX38" s="630"/>
      <c r="CY38" s="631"/>
      <c r="CZ38" s="634">
        <v>7.3</v>
      </c>
      <c r="DA38" s="665"/>
      <c r="DB38" s="665"/>
      <c r="DC38" s="671"/>
      <c r="DD38" s="638">
        <v>10123728</v>
      </c>
      <c r="DE38" s="630"/>
      <c r="DF38" s="630"/>
      <c r="DG38" s="630"/>
      <c r="DH38" s="630"/>
      <c r="DI38" s="630"/>
      <c r="DJ38" s="630"/>
      <c r="DK38" s="631"/>
      <c r="DL38" s="638">
        <v>8508500</v>
      </c>
      <c r="DM38" s="630"/>
      <c r="DN38" s="630"/>
      <c r="DO38" s="630"/>
      <c r="DP38" s="630"/>
      <c r="DQ38" s="630"/>
      <c r="DR38" s="630"/>
      <c r="DS38" s="630"/>
      <c r="DT38" s="630"/>
      <c r="DU38" s="630"/>
      <c r="DV38" s="631"/>
      <c r="DW38" s="634">
        <v>10.9</v>
      </c>
      <c r="DX38" s="665"/>
      <c r="DY38" s="665"/>
      <c r="DZ38" s="665"/>
      <c r="EA38" s="665"/>
      <c r="EB38" s="665"/>
      <c r="EC38" s="666"/>
    </row>
    <row r="39" spans="2:133" ht="11.25" customHeight="1" x14ac:dyDescent="0.15">
      <c r="B39" s="626" t="s">
        <v>344</v>
      </c>
      <c r="C39" s="627"/>
      <c r="D39" s="627"/>
      <c r="E39" s="627"/>
      <c r="F39" s="627"/>
      <c r="G39" s="627"/>
      <c r="H39" s="627"/>
      <c r="I39" s="627"/>
      <c r="J39" s="627"/>
      <c r="K39" s="627"/>
      <c r="L39" s="627"/>
      <c r="M39" s="627"/>
      <c r="N39" s="627"/>
      <c r="O39" s="627"/>
      <c r="P39" s="627"/>
      <c r="Q39" s="628"/>
      <c r="R39" s="629">
        <v>1592082</v>
      </c>
      <c r="S39" s="630"/>
      <c r="T39" s="630"/>
      <c r="U39" s="630"/>
      <c r="V39" s="630"/>
      <c r="W39" s="630"/>
      <c r="X39" s="630"/>
      <c r="Y39" s="631"/>
      <c r="Z39" s="632">
        <v>0.9</v>
      </c>
      <c r="AA39" s="632"/>
      <c r="AB39" s="632"/>
      <c r="AC39" s="632"/>
      <c r="AD39" s="633">
        <v>15898</v>
      </c>
      <c r="AE39" s="633"/>
      <c r="AF39" s="633"/>
      <c r="AG39" s="633"/>
      <c r="AH39" s="633"/>
      <c r="AI39" s="633"/>
      <c r="AJ39" s="633"/>
      <c r="AK39" s="633"/>
      <c r="AL39" s="634">
        <v>0</v>
      </c>
      <c r="AM39" s="635"/>
      <c r="AN39" s="635"/>
      <c r="AO39" s="636"/>
      <c r="AQ39" s="707" t="s">
        <v>345</v>
      </c>
      <c r="AR39" s="708"/>
      <c r="AS39" s="708"/>
      <c r="AT39" s="708"/>
      <c r="AU39" s="708"/>
      <c r="AV39" s="708"/>
      <c r="AW39" s="708"/>
      <c r="AX39" s="708"/>
      <c r="AY39" s="709"/>
      <c r="AZ39" s="629" t="s">
        <v>250</v>
      </c>
      <c r="BA39" s="630"/>
      <c r="BB39" s="630"/>
      <c r="BC39" s="630"/>
      <c r="BD39" s="663"/>
      <c r="BE39" s="663"/>
      <c r="BF39" s="687"/>
      <c r="BG39" s="644" t="s">
        <v>346</v>
      </c>
      <c r="BH39" s="645"/>
      <c r="BI39" s="645"/>
      <c r="BJ39" s="645"/>
      <c r="BK39" s="645"/>
      <c r="BL39" s="645"/>
      <c r="BM39" s="645"/>
      <c r="BN39" s="645"/>
      <c r="BO39" s="645"/>
      <c r="BP39" s="645"/>
      <c r="BQ39" s="645"/>
      <c r="BR39" s="645"/>
      <c r="BS39" s="645"/>
      <c r="BT39" s="645"/>
      <c r="BU39" s="646"/>
      <c r="BV39" s="629">
        <v>75959</v>
      </c>
      <c r="BW39" s="630"/>
      <c r="BX39" s="630"/>
      <c r="BY39" s="630"/>
      <c r="BZ39" s="630"/>
      <c r="CA39" s="630"/>
      <c r="CB39" s="639"/>
      <c r="CD39" s="644" t="s">
        <v>347</v>
      </c>
      <c r="CE39" s="645"/>
      <c r="CF39" s="645"/>
      <c r="CG39" s="645"/>
      <c r="CH39" s="645"/>
      <c r="CI39" s="645"/>
      <c r="CJ39" s="645"/>
      <c r="CK39" s="645"/>
      <c r="CL39" s="645"/>
      <c r="CM39" s="645"/>
      <c r="CN39" s="645"/>
      <c r="CO39" s="645"/>
      <c r="CP39" s="645"/>
      <c r="CQ39" s="646"/>
      <c r="CR39" s="629">
        <v>8108767</v>
      </c>
      <c r="CS39" s="663"/>
      <c r="CT39" s="663"/>
      <c r="CU39" s="663"/>
      <c r="CV39" s="663"/>
      <c r="CW39" s="663"/>
      <c r="CX39" s="663"/>
      <c r="CY39" s="664"/>
      <c r="CZ39" s="634">
        <v>4.7</v>
      </c>
      <c r="DA39" s="665"/>
      <c r="DB39" s="665"/>
      <c r="DC39" s="671"/>
      <c r="DD39" s="638">
        <v>8107148</v>
      </c>
      <c r="DE39" s="663"/>
      <c r="DF39" s="663"/>
      <c r="DG39" s="663"/>
      <c r="DH39" s="663"/>
      <c r="DI39" s="663"/>
      <c r="DJ39" s="663"/>
      <c r="DK39" s="664"/>
      <c r="DL39" s="638" t="s">
        <v>247</v>
      </c>
      <c r="DM39" s="663"/>
      <c r="DN39" s="663"/>
      <c r="DO39" s="663"/>
      <c r="DP39" s="663"/>
      <c r="DQ39" s="663"/>
      <c r="DR39" s="663"/>
      <c r="DS39" s="663"/>
      <c r="DT39" s="663"/>
      <c r="DU39" s="663"/>
      <c r="DV39" s="664"/>
      <c r="DW39" s="634" t="s">
        <v>247</v>
      </c>
      <c r="DX39" s="665"/>
      <c r="DY39" s="665"/>
      <c r="DZ39" s="665"/>
      <c r="EA39" s="665"/>
      <c r="EB39" s="665"/>
      <c r="EC39" s="666"/>
    </row>
    <row r="40" spans="2:133" ht="11.25" customHeight="1" x14ac:dyDescent="0.15">
      <c r="B40" s="626" t="s">
        <v>348</v>
      </c>
      <c r="C40" s="627"/>
      <c r="D40" s="627"/>
      <c r="E40" s="627"/>
      <c r="F40" s="627"/>
      <c r="G40" s="627"/>
      <c r="H40" s="627"/>
      <c r="I40" s="627"/>
      <c r="J40" s="627"/>
      <c r="K40" s="627"/>
      <c r="L40" s="627"/>
      <c r="M40" s="627"/>
      <c r="N40" s="627"/>
      <c r="O40" s="627"/>
      <c r="P40" s="627"/>
      <c r="Q40" s="628"/>
      <c r="R40" s="629">
        <v>13313600</v>
      </c>
      <c r="S40" s="630"/>
      <c r="T40" s="630"/>
      <c r="U40" s="630"/>
      <c r="V40" s="630"/>
      <c r="W40" s="630"/>
      <c r="X40" s="630"/>
      <c r="Y40" s="631"/>
      <c r="Z40" s="632">
        <v>7.3</v>
      </c>
      <c r="AA40" s="632"/>
      <c r="AB40" s="632"/>
      <c r="AC40" s="632"/>
      <c r="AD40" s="633" t="s">
        <v>250</v>
      </c>
      <c r="AE40" s="633"/>
      <c r="AF40" s="633"/>
      <c r="AG40" s="633"/>
      <c r="AH40" s="633"/>
      <c r="AI40" s="633"/>
      <c r="AJ40" s="633"/>
      <c r="AK40" s="633"/>
      <c r="AL40" s="634" t="s">
        <v>184</v>
      </c>
      <c r="AM40" s="635"/>
      <c r="AN40" s="635"/>
      <c r="AO40" s="636"/>
      <c r="AQ40" s="707" t="s">
        <v>349</v>
      </c>
      <c r="AR40" s="708"/>
      <c r="AS40" s="708"/>
      <c r="AT40" s="708"/>
      <c r="AU40" s="708"/>
      <c r="AV40" s="708"/>
      <c r="AW40" s="708"/>
      <c r="AX40" s="708"/>
      <c r="AY40" s="709"/>
      <c r="AZ40" s="629" t="s">
        <v>139</v>
      </c>
      <c r="BA40" s="630"/>
      <c r="BB40" s="630"/>
      <c r="BC40" s="630"/>
      <c r="BD40" s="663"/>
      <c r="BE40" s="663"/>
      <c r="BF40" s="687"/>
      <c r="BG40" s="710" t="s">
        <v>350</v>
      </c>
      <c r="BH40" s="711"/>
      <c r="BI40" s="711"/>
      <c r="BJ40" s="711"/>
      <c r="BK40" s="711"/>
      <c r="BL40" s="222"/>
      <c r="BM40" s="645" t="s">
        <v>351</v>
      </c>
      <c r="BN40" s="645"/>
      <c r="BO40" s="645"/>
      <c r="BP40" s="645"/>
      <c r="BQ40" s="645"/>
      <c r="BR40" s="645"/>
      <c r="BS40" s="645"/>
      <c r="BT40" s="645"/>
      <c r="BU40" s="646"/>
      <c r="BV40" s="629">
        <v>76</v>
      </c>
      <c r="BW40" s="630"/>
      <c r="BX40" s="630"/>
      <c r="BY40" s="630"/>
      <c r="BZ40" s="630"/>
      <c r="CA40" s="630"/>
      <c r="CB40" s="639"/>
      <c r="CD40" s="644" t="s">
        <v>352</v>
      </c>
      <c r="CE40" s="645"/>
      <c r="CF40" s="645"/>
      <c r="CG40" s="645"/>
      <c r="CH40" s="645"/>
      <c r="CI40" s="645"/>
      <c r="CJ40" s="645"/>
      <c r="CK40" s="645"/>
      <c r="CL40" s="645"/>
      <c r="CM40" s="645"/>
      <c r="CN40" s="645"/>
      <c r="CO40" s="645"/>
      <c r="CP40" s="645"/>
      <c r="CQ40" s="646"/>
      <c r="CR40" s="629">
        <v>2526235</v>
      </c>
      <c r="CS40" s="630"/>
      <c r="CT40" s="630"/>
      <c r="CU40" s="630"/>
      <c r="CV40" s="630"/>
      <c r="CW40" s="630"/>
      <c r="CX40" s="630"/>
      <c r="CY40" s="631"/>
      <c r="CZ40" s="634">
        <v>1.5</v>
      </c>
      <c r="DA40" s="665"/>
      <c r="DB40" s="665"/>
      <c r="DC40" s="671"/>
      <c r="DD40" s="638">
        <v>23126</v>
      </c>
      <c r="DE40" s="630"/>
      <c r="DF40" s="630"/>
      <c r="DG40" s="630"/>
      <c r="DH40" s="630"/>
      <c r="DI40" s="630"/>
      <c r="DJ40" s="630"/>
      <c r="DK40" s="631"/>
      <c r="DL40" s="638">
        <v>71</v>
      </c>
      <c r="DM40" s="630"/>
      <c r="DN40" s="630"/>
      <c r="DO40" s="630"/>
      <c r="DP40" s="630"/>
      <c r="DQ40" s="630"/>
      <c r="DR40" s="630"/>
      <c r="DS40" s="630"/>
      <c r="DT40" s="630"/>
      <c r="DU40" s="630"/>
      <c r="DV40" s="631"/>
      <c r="DW40" s="634">
        <v>0</v>
      </c>
      <c r="DX40" s="665"/>
      <c r="DY40" s="665"/>
      <c r="DZ40" s="665"/>
      <c r="EA40" s="665"/>
      <c r="EB40" s="665"/>
      <c r="EC40" s="666"/>
    </row>
    <row r="41" spans="2:133" ht="11.25" customHeight="1" x14ac:dyDescent="0.15">
      <c r="B41" s="626" t="s">
        <v>353</v>
      </c>
      <c r="C41" s="627"/>
      <c r="D41" s="627"/>
      <c r="E41" s="627"/>
      <c r="F41" s="627"/>
      <c r="G41" s="627"/>
      <c r="H41" s="627"/>
      <c r="I41" s="627"/>
      <c r="J41" s="627"/>
      <c r="K41" s="627"/>
      <c r="L41" s="627"/>
      <c r="M41" s="627"/>
      <c r="N41" s="627"/>
      <c r="O41" s="627"/>
      <c r="P41" s="627"/>
      <c r="Q41" s="628"/>
      <c r="R41" s="629" t="s">
        <v>184</v>
      </c>
      <c r="S41" s="630"/>
      <c r="T41" s="630"/>
      <c r="U41" s="630"/>
      <c r="V41" s="630"/>
      <c r="W41" s="630"/>
      <c r="X41" s="630"/>
      <c r="Y41" s="631"/>
      <c r="Z41" s="632" t="s">
        <v>184</v>
      </c>
      <c r="AA41" s="632"/>
      <c r="AB41" s="632"/>
      <c r="AC41" s="632"/>
      <c r="AD41" s="633" t="s">
        <v>139</v>
      </c>
      <c r="AE41" s="633"/>
      <c r="AF41" s="633"/>
      <c r="AG41" s="633"/>
      <c r="AH41" s="633"/>
      <c r="AI41" s="633"/>
      <c r="AJ41" s="633"/>
      <c r="AK41" s="633"/>
      <c r="AL41" s="634" t="s">
        <v>240</v>
      </c>
      <c r="AM41" s="635"/>
      <c r="AN41" s="635"/>
      <c r="AO41" s="636"/>
      <c r="AQ41" s="707" t="s">
        <v>354</v>
      </c>
      <c r="AR41" s="708"/>
      <c r="AS41" s="708"/>
      <c r="AT41" s="708"/>
      <c r="AU41" s="708"/>
      <c r="AV41" s="708"/>
      <c r="AW41" s="708"/>
      <c r="AX41" s="708"/>
      <c r="AY41" s="709"/>
      <c r="AZ41" s="629">
        <v>4314827</v>
      </c>
      <c r="BA41" s="630"/>
      <c r="BB41" s="630"/>
      <c r="BC41" s="630"/>
      <c r="BD41" s="663"/>
      <c r="BE41" s="663"/>
      <c r="BF41" s="687"/>
      <c r="BG41" s="710"/>
      <c r="BH41" s="711"/>
      <c r="BI41" s="711"/>
      <c r="BJ41" s="711"/>
      <c r="BK41" s="711"/>
      <c r="BL41" s="222"/>
      <c r="BM41" s="645" t="s">
        <v>355</v>
      </c>
      <c r="BN41" s="645"/>
      <c r="BO41" s="645"/>
      <c r="BP41" s="645"/>
      <c r="BQ41" s="645"/>
      <c r="BR41" s="645"/>
      <c r="BS41" s="645"/>
      <c r="BT41" s="645"/>
      <c r="BU41" s="646"/>
      <c r="BV41" s="629">
        <v>1</v>
      </c>
      <c r="BW41" s="630"/>
      <c r="BX41" s="630"/>
      <c r="BY41" s="630"/>
      <c r="BZ41" s="630"/>
      <c r="CA41" s="630"/>
      <c r="CB41" s="639"/>
      <c r="CD41" s="644" t="s">
        <v>356</v>
      </c>
      <c r="CE41" s="645"/>
      <c r="CF41" s="645"/>
      <c r="CG41" s="645"/>
      <c r="CH41" s="645"/>
      <c r="CI41" s="645"/>
      <c r="CJ41" s="645"/>
      <c r="CK41" s="645"/>
      <c r="CL41" s="645"/>
      <c r="CM41" s="645"/>
      <c r="CN41" s="645"/>
      <c r="CO41" s="645"/>
      <c r="CP41" s="645"/>
      <c r="CQ41" s="646"/>
      <c r="CR41" s="629" t="s">
        <v>250</v>
      </c>
      <c r="CS41" s="663"/>
      <c r="CT41" s="663"/>
      <c r="CU41" s="663"/>
      <c r="CV41" s="663"/>
      <c r="CW41" s="663"/>
      <c r="CX41" s="663"/>
      <c r="CY41" s="664"/>
      <c r="CZ41" s="634" t="s">
        <v>184</v>
      </c>
      <c r="DA41" s="665"/>
      <c r="DB41" s="665"/>
      <c r="DC41" s="671"/>
      <c r="DD41" s="638" t="s">
        <v>184</v>
      </c>
      <c r="DE41" s="663"/>
      <c r="DF41" s="663"/>
      <c r="DG41" s="663"/>
      <c r="DH41" s="663"/>
      <c r="DI41" s="663"/>
      <c r="DJ41" s="663"/>
      <c r="DK41" s="664"/>
      <c r="DL41" s="720"/>
      <c r="DM41" s="721"/>
      <c r="DN41" s="721"/>
      <c r="DO41" s="721"/>
      <c r="DP41" s="721"/>
      <c r="DQ41" s="721"/>
      <c r="DR41" s="721"/>
      <c r="DS41" s="721"/>
      <c r="DT41" s="721"/>
      <c r="DU41" s="721"/>
      <c r="DV41" s="722"/>
      <c r="DW41" s="714"/>
      <c r="DX41" s="715"/>
      <c r="DY41" s="715"/>
      <c r="DZ41" s="715"/>
      <c r="EA41" s="715"/>
      <c r="EB41" s="715"/>
      <c r="EC41" s="716"/>
    </row>
    <row r="42" spans="2:133" ht="11.25" customHeight="1" x14ac:dyDescent="0.15">
      <c r="B42" s="626" t="s">
        <v>357</v>
      </c>
      <c r="C42" s="627"/>
      <c r="D42" s="627"/>
      <c r="E42" s="627"/>
      <c r="F42" s="627"/>
      <c r="G42" s="627"/>
      <c r="H42" s="627"/>
      <c r="I42" s="627"/>
      <c r="J42" s="627"/>
      <c r="K42" s="627"/>
      <c r="L42" s="627"/>
      <c r="M42" s="627"/>
      <c r="N42" s="627"/>
      <c r="O42" s="627"/>
      <c r="P42" s="627"/>
      <c r="Q42" s="628"/>
      <c r="R42" s="629" t="s">
        <v>240</v>
      </c>
      <c r="S42" s="630"/>
      <c r="T42" s="630"/>
      <c r="U42" s="630"/>
      <c r="V42" s="630"/>
      <c r="W42" s="630"/>
      <c r="X42" s="630"/>
      <c r="Y42" s="631"/>
      <c r="Z42" s="632" t="s">
        <v>250</v>
      </c>
      <c r="AA42" s="632"/>
      <c r="AB42" s="632"/>
      <c r="AC42" s="632"/>
      <c r="AD42" s="633" t="s">
        <v>240</v>
      </c>
      <c r="AE42" s="633"/>
      <c r="AF42" s="633"/>
      <c r="AG42" s="633"/>
      <c r="AH42" s="633"/>
      <c r="AI42" s="633"/>
      <c r="AJ42" s="633"/>
      <c r="AK42" s="633"/>
      <c r="AL42" s="634" t="s">
        <v>247</v>
      </c>
      <c r="AM42" s="635"/>
      <c r="AN42" s="635"/>
      <c r="AO42" s="636"/>
      <c r="AQ42" s="717" t="s">
        <v>358</v>
      </c>
      <c r="AR42" s="718"/>
      <c r="AS42" s="718"/>
      <c r="AT42" s="718"/>
      <c r="AU42" s="718"/>
      <c r="AV42" s="718"/>
      <c r="AW42" s="718"/>
      <c r="AX42" s="718"/>
      <c r="AY42" s="719"/>
      <c r="AZ42" s="723">
        <v>8178685</v>
      </c>
      <c r="BA42" s="724"/>
      <c r="BB42" s="724"/>
      <c r="BC42" s="724"/>
      <c r="BD42" s="700"/>
      <c r="BE42" s="700"/>
      <c r="BF42" s="702"/>
      <c r="BG42" s="712"/>
      <c r="BH42" s="713"/>
      <c r="BI42" s="713"/>
      <c r="BJ42" s="713"/>
      <c r="BK42" s="713"/>
      <c r="BL42" s="223"/>
      <c r="BM42" s="655" t="s">
        <v>359</v>
      </c>
      <c r="BN42" s="655"/>
      <c r="BO42" s="655"/>
      <c r="BP42" s="655"/>
      <c r="BQ42" s="655"/>
      <c r="BR42" s="655"/>
      <c r="BS42" s="655"/>
      <c r="BT42" s="655"/>
      <c r="BU42" s="656"/>
      <c r="BV42" s="723">
        <v>330</v>
      </c>
      <c r="BW42" s="724"/>
      <c r="BX42" s="724"/>
      <c r="BY42" s="724"/>
      <c r="BZ42" s="724"/>
      <c r="CA42" s="724"/>
      <c r="CB42" s="736"/>
      <c r="CD42" s="626" t="s">
        <v>360</v>
      </c>
      <c r="CE42" s="627"/>
      <c r="CF42" s="627"/>
      <c r="CG42" s="627"/>
      <c r="CH42" s="627"/>
      <c r="CI42" s="627"/>
      <c r="CJ42" s="627"/>
      <c r="CK42" s="627"/>
      <c r="CL42" s="627"/>
      <c r="CM42" s="627"/>
      <c r="CN42" s="627"/>
      <c r="CO42" s="627"/>
      <c r="CP42" s="627"/>
      <c r="CQ42" s="628"/>
      <c r="CR42" s="629">
        <v>18682888</v>
      </c>
      <c r="CS42" s="663"/>
      <c r="CT42" s="663"/>
      <c r="CU42" s="663"/>
      <c r="CV42" s="663"/>
      <c r="CW42" s="663"/>
      <c r="CX42" s="663"/>
      <c r="CY42" s="664"/>
      <c r="CZ42" s="634">
        <v>10.9</v>
      </c>
      <c r="DA42" s="665"/>
      <c r="DB42" s="665"/>
      <c r="DC42" s="671"/>
      <c r="DD42" s="638">
        <v>2962233</v>
      </c>
      <c r="DE42" s="663"/>
      <c r="DF42" s="663"/>
      <c r="DG42" s="663"/>
      <c r="DH42" s="663"/>
      <c r="DI42" s="663"/>
      <c r="DJ42" s="663"/>
      <c r="DK42" s="664"/>
      <c r="DL42" s="720"/>
      <c r="DM42" s="721"/>
      <c r="DN42" s="721"/>
      <c r="DO42" s="721"/>
      <c r="DP42" s="721"/>
      <c r="DQ42" s="721"/>
      <c r="DR42" s="721"/>
      <c r="DS42" s="721"/>
      <c r="DT42" s="721"/>
      <c r="DU42" s="721"/>
      <c r="DV42" s="722"/>
      <c r="DW42" s="714"/>
      <c r="DX42" s="715"/>
      <c r="DY42" s="715"/>
      <c r="DZ42" s="715"/>
      <c r="EA42" s="715"/>
      <c r="EB42" s="715"/>
      <c r="EC42" s="716"/>
    </row>
    <row r="43" spans="2:133" ht="11.25" customHeight="1" x14ac:dyDescent="0.15">
      <c r="B43" s="626" t="s">
        <v>361</v>
      </c>
      <c r="C43" s="627"/>
      <c r="D43" s="627"/>
      <c r="E43" s="627"/>
      <c r="F43" s="627"/>
      <c r="G43" s="627"/>
      <c r="H43" s="627"/>
      <c r="I43" s="627"/>
      <c r="J43" s="627"/>
      <c r="K43" s="627"/>
      <c r="L43" s="627"/>
      <c r="M43" s="627"/>
      <c r="N43" s="627"/>
      <c r="O43" s="627"/>
      <c r="P43" s="627"/>
      <c r="Q43" s="628"/>
      <c r="R43" s="629">
        <v>5755500</v>
      </c>
      <c r="S43" s="630"/>
      <c r="T43" s="630"/>
      <c r="U43" s="630"/>
      <c r="V43" s="630"/>
      <c r="W43" s="630"/>
      <c r="X43" s="630"/>
      <c r="Y43" s="631"/>
      <c r="Z43" s="632">
        <v>3.2</v>
      </c>
      <c r="AA43" s="632"/>
      <c r="AB43" s="632"/>
      <c r="AC43" s="632"/>
      <c r="AD43" s="633" t="s">
        <v>240</v>
      </c>
      <c r="AE43" s="633"/>
      <c r="AF43" s="633"/>
      <c r="AG43" s="633"/>
      <c r="AH43" s="633"/>
      <c r="AI43" s="633"/>
      <c r="AJ43" s="633"/>
      <c r="AK43" s="633"/>
      <c r="AL43" s="634" t="s">
        <v>184</v>
      </c>
      <c r="AM43" s="635"/>
      <c r="AN43" s="635"/>
      <c r="AO43" s="636"/>
      <c r="BV43" s="224"/>
      <c r="BW43" s="224"/>
      <c r="BX43" s="224"/>
      <c r="BY43" s="224"/>
      <c r="BZ43" s="224"/>
      <c r="CA43" s="224"/>
      <c r="CB43" s="224"/>
      <c r="CD43" s="626" t="s">
        <v>362</v>
      </c>
      <c r="CE43" s="627"/>
      <c r="CF43" s="627"/>
      <c r="CG43" s="627"/>
      <c r="CH43" s="627"/>
      <c r="CI43" s="627"/>
      <c r="CJ43" s="627"/>
      <c r="CK43" s="627"/>
      <c r="CL43" s="627"/>
      <c r="CM43" s="627"/>
      <c r="CN43" s="627"/>
      <c r="CO43" s="627"/>
      <c r="CP43" s="627"/>
      <c r="CQ43" s="628"/>
      <c r="CR43" s="629">
        <v>29737</v>
      </c>
      <c r="CS43" s="663"/>
      <c r="CT43" s="663"/>
      <c r="CU43" s="663"/>
      <c r="CV43" s="663"/>
      <c r="CW43" s="663"/>
      <c r="CX43" s="663"/>
      <c r="CY43" s="664"/>
      <c r="CZ43" s="634">
        <v>0</v>
      </c>
      <c r="DA43" s="665"/>
      <c r="DB43" s="665"/>
      <c r="DC43" s="671"/>
      <c r="DD43" s="638">
        <v>24943</v>
      </c>
      <c r="DE43" s="663"/>
      <c r="DF43" s="663"/>
      <c r="DG43" s="663"/>
      <c r="DH43" s="663"/>
      <c r="DI43" s="663"/>
      <c r="DJ43" s="663"/>
      <c r="DK43" s="664"/>
      <c r="DL43" s="720"/>
      <c r="DM43" s="721"/>
      <c r="DN43" s="721"/>
      <c r="DO43" s="721"/>
      <c r="DP43" s="721"/>
      <c r="DQ43" s="721"/>
      <c r="DR43" s="721"/>
      <c r="DS43" s="721"/>
      <c r="DT43" s="721"/>
      <c r="DU43" s="721"/>
      <c r="DV43" s="722"/>
      <c r="DW43" s="714"/>
      <c r="DX43" s="715"/>
      <c r="DY43" s="715"/>
      <c r="DZ43" s="715"/>
      <c r="EA43" s="715"/>
      <c r="EB43" s="715"/>
      <c r="EC43" s="716"/>
    </row>
    <row r="44" spans="2:133" ht="11.25" customHeight="1" x14ac:dyDescent="0.15">
      <c r="B44" s="673" t="s">
        <v>363</v>
      </c>
      <c r="C44" s="674"/>
      <c r="D44" s="674"/>
      <c r="E44" s="674"/>
      <c r="F44" s="674"/>
      <c r="G44" s="674"/>
      <c r="H44" s="674"/>
      <c r="I44" s="674"/>
      <c r="J44" s="674"/>
      <c r="K44" s="674"/>
      <c r="L44" s="674"/>
      <c r="M44" s="674"/>
      <c r="N44" s="674"/>
      <c r="O44" s="674"/>
      <c r="P44" s="674"/>
      <c r="Q44" s="675"/>
      <c r="R44" s="723">
        <v>182556310</v>
      </c>
      <c r="S44" s="724"/>
      <c r="T44" s="724"/>
      <c r="U44" s="724"/>
      <c r="V44" s="724"/>
      <c r="W44" s="724"/>
      <c r="X44" s="724"/>
      <c r="Y44" s="725"/>
      <c r="Z44" s="726">
        <v>100</v>
      </c>
      <c r="AA44" s="726"/>
      <c r="AB44" s="726"/>
      <c r="AC44" s="726"/>
      <c r="AD44" s="727">
        <v>72295673</v>
      </c>
      <c r="AE44" s="727"/>
      <c r="AF44" s="727"/>
      <c r="AG44" s="727"/>
      <c r="AH44" s="727"/>
      <c r="AI44" s="727"/>
      <c r="AJ44" s="727"/>
      <c r="AK44" s="727"/>
      <c r="AL44" s="728">
        <v>100</v>
      </c>
      <c r="AM44" s="701"/>
      <c r="AN44" s="701"/>
      <c r="AO44" s="729"/>
      <c r="CD44" s="730" t="s">
        <v>310</v>
      </c>
      <c r="CE44" s="731"/>
      <c r="CF44" s="626" t="s">
        <v>364</v>
      </c>
      <c r="CG44" s="627"/>
      <c r="CH44" s="627"/>
      <c r="CI44" s="627"/>
      <c r="CJ44" s="627"/>
      <c r="CK44" s="627"/>
      <c r="CL44" s="627"/>
      <c r="CM44" s="627"/>
      <c r="CN44" s="627"/>
      <c r="CO44" s="627"/>
      <c r="CP44" s="627"/>
      <c r="CQ44" s="628"/>
      <c r="CR44" s="629">
        <v>18682888</v>
      </c>
      <c r="CS44" s="630"/>
      <c r="CT44" s="630"/>
      <c r="CU44" s="630"/>
      <c r="CV44" s="630"/>
      <c r="CW44" s="630"/>
      <c r="CX44" s="630"/>
      <c r="CY44" s="631"/>
      <c r="CZ44" s="634">
        <v>10.9</v>
      </c>
      <c r="DA44" s="635"/>
      <c r="DB44" s="635"/>
      <c r="DC44" s="647"/>
      <c r="DD44" s="638">
        <v>2962233</v>
      </c>
      <c r="DE44" s="630"/>
      <c r="DF44" s="630"/>
      <c r="DG44" s="630"/>
      <c r="DH44" s="630"/>
      <c r="DI44" s="630"/>
      <c r="DJ44" s="630"/>
      <c r="DK44" s="631"/>
      <c r="DL44" s="720"/>
      <c r="DM44" s="721"/>
      <c r="DN44" s="721"/>
      <c r="DO44" s="721"/>
      <c r="DP44" s="721"/>
      <c r="DQ44" s="721"/>
      <c r="DR44" s="721"/>
      <c r="DS44" s="721"/>
      <c r="DT44" s="721"/>
      <c r="DU44" s="721"/>
      <c r="DV44" s="722"/>
      <c r="DW44" s="714"/>
      <c r="DX44" s="715"/>
      <c r="DY44" s="715"/>
      <c r="DZ44" s="715"/>
      <c r="EA44" s="715"/>
      <c r="EB44" s="715"/>
      <c r="EC44" s="716"/>
    </row>
    <row r="45" spans="2:133" ht="11.25" customHeight="1" x14ac:dyDescent="0.15">
      <c r="B45" s="225"/>
      <c r="C45" s="225"/>
      <c r="D45" s="225"/>
      <c r="E45" s="225"/>
      <c r="F45" s="225"/>
      <c r="G45" s="225"/>
      <c r="H45" s="225"/>
      <c r="I45" s="225"/>
      <c r="J45" s="225"/>
      <c r="K45" s="225"/>
      <c r="L45" s="225"/>
      <c r="M45" s="225"/>
      <c r="N45" s="225"/>
      <c r="O45" s="225"/>
      <c r="P45" s="225"/>
      <c r="Q45" s="225"/>
      <c r="R45" s="225"/>
      <c r="S45" s="225"/>
      <c r="T45" s="225"/>
      <c r="U45" s="225"/>
      <c r="V45" s="225"/>
      <c r="W45" s="225"/>
      <c r="X45" s="225"/>
      <c r="Y45" s="225"/>
      <c r="Z45" s="225"/>
      <c r="AA45" s="225"/>
      <c r="AB45" s="225"/>
      <c r="AC45" s="225"/>
      <c r="AD45" s="225"/>
      <c r="AE45" s="225"/>
      <c r="AF45" s="225"/>
      <c r="AG45" s="225"/>
      <c r="AH45" s="225"/>
      <c r="AI45" s="225"/>
      <c r="AJ45" s="225"/>
      <c r="AK45" s="225"/>
      <c r="AL45" s="225"/>
      <c r="AM45" s="225"/>
      <c r="AN45" s="225"/>
      <c r="AO45" s="225"/>
      <c r="CD45" s="732"/>
      <c r="CE45" s="733"/>
      <c r="CF45" s="626" t="s">
        <v>365</v>
      </c>
      <c r="CG45" s="627"/>
      <c r="CH45" s="627"/>
      <c r="CI45" s="627"/>
      <c r="CJ45" s="627"/>
      <c r="CK45" s="627"/>
      <c r="CL45" s="627"/>
      <c r="CM45" s="627"/>
      <c r="CN45" s="627"/>
      <c r="CO45" s="627"/>
      <c r="CP45" s="627"/>
      <c r="CQ45" s="628"/>
      <c r="CR45" s="629">
        <v>14059233</v>
      </c>
      <c r="CS45" s="663"/>
      <c r="CT45" s="663"/>
      <c r="CU45" s="663"/>
      <c r="CV45" s="663"/>
      <c r="CW45" s="663"/>
      <c r="CX45" s="663"/>
      <c r="CY45" s="664"/>
      <c r="CZ45" s="634">
        <v>8.1999999999999993</v>
      </c>
      <c r="DA45" s="665"/>
      <c r="DB45" s="665"/>
      <c r="DC45" s="671"/>
      <c r="DD45" s="638">
        <v>477629</v>
      </c>
      <c r="DE45" s="663"/>
      <c r="DF45" s="663"/>
      <c r="DG45" s="663"/>
      <c r="DH45" s="663"/>
      <c r="DI45" s="663"/>
      <c r="DJ45" s="663"/>
      <c r="DK45" s="664"/>
      <c r="DL45" s="720"/>
      <c r="DM45" s="721"/>
      <c r="DN45" s="721"/>
      <c r="DO45" s="721"/>
      <c r="DP45" s="721"/>
      <c r="DQ45" s="721"/>
      <c r="DR45" s="721"/>
      <c r="DS45" s="721"/>
      <c r="DT45" s="721"/>
      <c r="DU45" s="721"/>
      <c r="DV45" s="722"/>
      <c r="DW45" s="714"/>
      <c r="DX45" s="715"/>
      <c r="DY45" s="715"/>
      <c r="DZ45" s="715"/>
      <c r="EA45" s="715"/>
      <c r="EB45" s="715"/>
      <c r="EC45" s="716"/>
    </row>
    <row r="46" spans="2:133" ht="11.25" customHeight="1" x14ac:dyDescent="0.15">
      <c r="B46" s="226" t="s">
        <v>366</v>
      </c>
      <c r="C46" s="226"/>
      <c r="D46" s="226"/>
      <c r="E46" s="226"/>
      <c r="F46" s="226"/>
      <c r="G46" s="226"/>
      <c r="H46" s="226"/>
      <c r="I46" s="226"/>
      <c r="J46" s="226"/>
      <c r="K46" s="226"/>
      <c r="L46" s="226"/>
      <c r="M46" s="226"/>
      <c r="N46" s="226"/>
      <c r="O46" s="226"/>
      <c r="P46" s="226"/>
      <c r="Q46" s="226"/>
      <c r="R46" s="226"/>
      <c r="S46" s="226"/>
      <c r="T46" s="226"/>
      <c r="U46" s="226"/>
      <c r="V46" s="226"/>
      <c r="W46" s="226"/>
      <c r="X46" s="226"/>
      <c r="Y46" s="226"/>
      <c r="Z46" s="226"/>
      <c r="AA46" s="226"/>
      <c r="AB46" s="226"/>
      <c r="AC46" s="226"/>
      <c r="AD46" s="226"/>
      <c r="AE46" s="226"/>
      <c r="AF46" s="226"/>
      <c r="AG46" s="226"/>
      <c r="AH46" s="226"/>
      <c r="AI46" s="226"/>
      <c r="AJ46" s="226"/>
      <c r="AK46" s="226"/>
      <c r="AL46" s="226"/>
      <c r="AM46" s="226"/>
      <c r="AN46" s="226"/>
      <c r="AO46" s="226"/>
      <c r="CD46" s="732"/>
      <c r="CE46" s="733"/>
      <c r="CF46" s="626" t="s">
        <v>367</v>
      </c>
      <c r="CG46" s="627"/>
      <c r="CH46" s="627"/>
      <c r="CI46" s="627"/>
      <c r="CJ46" s="627"/>
      <c r="CK46" s="627"/>
      <c r="CL46" s="627"/>
      <c r="CM46" s="627"/>
      <c r="CN46" s="627"/>
      <c r="CO46" s="627"/>
      <c r="CP46" s="627"/>
      <c r="CQ46" s="628"/>
      <c r="CR46" s="629">
        <v>4623655</v>
      </c>
      <c r="CS46" s="630"/>
      <c r="CT46" s="630"/>
      <c r="CU46" s="630"/>
      <c r="CV46" s="630"/>
      <c r="CW46" s="630"/>
      <c r="CX46" s="630"/>
      <c r="CY46" s="631"/>
      <c r="CZ46" s="634">
        <v>2.7</v>
      </c>
      <c r="DA46" s="635"/>
      <c r="DB46" s="635"/>
      <c r="DC46" s="647"/>
      <c r="DD46" s="638">
        <v>2484604</v>
      </c>
      <c r="DE46" s="630"/>
      <c r="DF46" s="630"/>
      <c r="DG46" s="630"/>
      <c r="DH46" s="630"/>
      <c r="DI46" s="630"/>
      <c r="DJ46" s="630"/>
      <c r="DK46" s="631"/>
      <c r="DL46" s="720"/>
      <c r="DM46" s="721"/>
      <c r="DN46" s="721"/>
      <c r="DO46" s="721"/>
      <c r="DP46" s="721"/>
      <c r="DQ46" s="721"/>
      <c r="DR46" s="721"/>
      <c r="DS46" s="721"/>
      <c r="DT46" s="721"/>
      <c r="DU46" s="721"/>
      <c r="DV46" s="722"/>
      <c r="DW46" s="714"/>
      <c r="DX46" s="715"/>
      <c r="DY46" s="715"/>
      <c r="DZ46" s="715"/>
      <c r="EA46" s="715"/>
      <c r="EB46" s="715"/>
      <c r="EC46" s="716"/>
    </row>
    <row r="47" spans="2:133" ht="11.25" customHeight="1" x14ac:dyDescent="0.15">
      <c r="B47" s="748" t="s">
        <v>368</v>
      </c>
      <c r="C47" s="748"/>
      <c r="D47" s="748"/>
      <c r="E47" s="748"/>
      <c r="F47" s="748"/>
      <c r="G47" s="748"/>
      <c r="H47" s="748"/>
      <c r="I47" s="748"/>
      <c r="J47" s="748"/>
      <c r="K47" s="748"/>
      <c r="L47" s="748"/>
      <c r="M47" s="748"/>
      <c r="N47" s="748"/>
      <c r="O47" s="748"/>
      <c r="P47" s="748"/>
      <c r="Q47" s="748"/>
      <c r="R47" s="748"/>
      <c r="S47" s="748"/>
      <c r="T47" s="748"/>
      <c r="U47" s="748"/>
      <c r="V47" s="748"/>
      <c r="W47" s="748"/>
      <c r="X47" s="748"/>
      <c r="Y47" s="748"/>
      <c r="Z47" s="748"/>
      <c r="AA47" s="748"/>
      <c r="AB47" s="748"/>
      <c r="AC47" s="748"/>
      <c r="AD47" s="748"/>
      <c r="AE47" s="748"/>
      <c r="AF47" s="748"/>
      <c r="AG47" s="748"/>
      <c r="AH47" s="748"/>
      <c r="AI47" s="748"/>
      <c r="AJ47" s="748"/>
      <c r="AK47" s="748"/>
      <c r="AL47" s="748"/>
      <c r="AM47" s="748"/>
      <c r="AN47" s="748"/>
      <c r="AO47" s="748"/>
      <c r="AP47" s="748"/>
      <c r="AQ47" s="748"/>
      <c r="AR47" s="748"/>
      <c r="AS47" s="748"/>
      <c r="AT47" s="748"/>
      <c r="AU47" s="748"/>
      <c r="AV47" s="748"/>
      <c r="AW47" s="748"/>
      <c r="AX47" s="748"/>
      <c r="AY47" s="748"/>
      <c r="AZ47" s="748"/>
      <c r="BA47" s="748"/>
      <c r="BB47" s="748"/>
      <c r="BC47" s="748"/>
      <c r="BD47" s="748"/>
      <c r="BE47" s="748"/>
      <c r="BF47" s="748"/>
      <c r="BG47" s="748"/>
      <c r="BH47" s="748"/>
      <c r="BI47" s="748"/>
      <c r="BJ47" s="748"/>
      <c r="BK47" s="748"/>
      <c r="BL47" s="748"/>
      <c r="BM47" s="748"/>
      <c r="BN47" s="748"/>
      <c r="BO47" s="748"/>
      <c r="BP47" s="748"/>
      <c r="BQ47" s="748"/>
      <c r="BR47" s="748"/>
      <c r="BS47" s="748"/>
      <c r="BT47" s="748"/>
      <c r="BU47" s="748"/>
      <c r="BV47" s="748"/>
      <c r="BW47" s="748"/>
      <c r="BX47" s="748"/>
      <c r="BY47" s="748"/>
      <c r="BZ47" s="748"/>
      <c r="CA47" s="748"/>
      <c r="CB47" s="748"/>
      <c r="CD47" s="732"/>
      <c r="CE47" s="733"/>
      <c r="CF47" s="626" t="s">
        <v>369</v>
      </c>
      <c r="CG47" s="627"/>
      <c r="CH47" s="627"/>
      <c r="CI47" s="627"/>
      <c r="CJ47" s="627"/>
      <c r="CK47" s="627"/>
      <c r="CL47" s="627"/>
      <c r="CM47" s="627"/>
      <c r="CN47" s="627"/>
      <c r="CO47" s="627"/>
      <c r="CP47" s="627"/>
      <c r="CQ47" s="628"/>
      <c r="CR47" s="629" t="s">
        <v>184</v>
      </c>
      <c r="CS47" s="663"/>
      <c r="CT47" s="663"/>
      <c r="CU47" s="663"/>
      <c r="CV47" s="663"/>
      <c r="CW47" s="663"/>
      <c r="CX47" s="663"/>
      <c r="CY47" s="664"/>
      <c r="CZ47" s="634" t="s">
        <v>184</v>
      </c>
      <c r="DA47" s="665"/>
      <c r="DB47" s="665"/>
      <c r="DC47" s="671"/>
      <c r="DD47" s="638" t="s">
        <v>184</v>
      </c>
      <c r="DE47" s="663"/>
      <c r="DF47" s="663"/>
      <c r="DG47" s="663"/>
      <c r="DH47" s="663"/>
      <c r="DI47" s="663"/>
      <c r="DJ47" s="663"/>
      <c r="DK47" s="664"/>
      <c r="DL47" s="720"/>
      <c r="DM47" s="721"/>
      <c r="DN47" s="721"/>
      <c r="DO47" s="721"/>
      <c r="DP47" s="721"/>
      <c r="DQ47" s="721"/>
      <c r="DR47" s="721"/>
      <c r="DS47" s="721"/>
      <c r="DT47" s="721"/>
      <c r="DU47" s="721"/>
      <c r="DV47" s="722"/>
      <c r="DW47" s="714"/>
      <c r="DX47" s="715"/>
      <c r="DY47" s="715"/>
      <c r="DZ47" s="715"/>
      <c r="EA47" s="715"/>
      <c r="EB47" s="715"/>
      <c r="EC47" s="716"/>
    </row>
    <row r="48" spans="2:133" x14ac:dyDescent="0.15">
      <c r="B48" s="747" t="s">
        <v>370</v>
      </c>
      <c r="C48" s="747"/>
      <c r="D48" s="747"/>
      <c r="E48" s="747"/>
      <c r="F48" s="747"/>
      <c r="G48" s="747"/>
      <c r="H48" s="747"/>
      <c r="I48" s="747"/>
      <c r="J48" s="747"/>
      <c r="K48" s="747"/>
      <c r="L48" s="747"/>
      <c r="M48" s="747"/>
      <c r="N48" s="747"/>
      <c r="O48" s="747"/>
      <c r="P48" s="747"/>
      <c r="Q48" s="747"/>
      <c r="R48" s="747"/>
      <c r="S48" s="747"/>
      <c r="T48" s="747"/>
      <c r="U48" s="747"/>
      <c r="V48" s="747"/>
      <c r="W48" s="747"/>
      <c r="X48" s="747"/>
      <c r="Y48" s="747"/>
      <c r="Z48" s="747"/>
      <c r="AA48" s="747"/>
      <c r="AB48" s="747"/>
      <c r="AC48" s="747"/>
      <c r="AD48" s="747"/>
      <c r="AE48" s="747"/>
      <c r="AF48" s="747"/>
      <c r="AG48" s="747"/>
      <c r="AH48" s="747"/>
      <c r="AI48" s="747"/>
      <c r="AJ48" s="747"/>
      <c r="AK48" s="747"/>
      <c r="AL48" s="747"/>
      <c r="AM48" s="747"/>
      <c r="AN48" s="747"/>
      <c r="AO48" s="747"/>
      <c r="AP48" s="747"/>
      <c r="AQ48" s="747"/>
      <c r="AR48" s="747"/>
      <c r="AS48" s="747"/>
      <c r="AT48" s="747"/>
      <c r="AU48" s="747"/>
      <c r="AV48" s="747"/>
      <c r="AW48" s="747"/>
      <c r="AX48" s="747"/>
      <c r="AY48" s="747"/>
      <c r="AZ48" s="747"/>
      <c r="BA48" s="747"/>
      <c r="BB48" s="747"/>
      <c r="BC48" s="747"/>
      <c r="BD48" s="747"/>
      <c r="BE48" s="747"/>
      <c r="BF48" s="747"/>
      <c r="BG48" s="747"/>
      <c r="BH48" s="747"/>
      <c r="BI48" s="747"/>
      <c r="BJ48" s="747"/>
      <c r="BK48" s="747"/>
      <c r="BL48" s="747"/>
      <c r="BM48" s="747"/>
      <c r="BN48" s="747"/>
      <c r="BO48" s="747"/>
      <c r="BP48" s="747"/>
      <c r="BQ48" s="747"/>
      <c r="BR48" s="747"/>
      <c r="BS48" s="747"/>
      <c r="BT48" s="747"/>
      <c r="BU48" s="747"/>
      <c r="BV48" s="747"/>
      <c r="BW48" s="747"/>
      <c r="BX48" s="747"/>
      <c r="BY48" s="747"/>
      <c r="BZ48" s="747"/>
      <c r="CA48" s="747"/>
      <c r="CB48" s="747"/>
      <c r="CD48" s="734"/>
      <c r="CE48" s="735"/>
      <c r="CF48" s="626" t="s">
        <v>371</v>
      </c>
      <c r="CG48" s="627"/>
      <c r="CH48" s="627"/>
      <c r="CI48" s="627"/>
      <c r="CJ48" s="627"/>
      <c r="CK48" s="627"/>
      <c r="CL48" s="627"/>
      <c r="CM48" s="627"/>
      <c r="CN48" s="627"/>
      <c r="CO48" s="627"/>
      <c r="CP48" s="627"/>
      <c r="CQ48" s="628"/>
      <c r="CR48" s="629" t="s">
        <v>184</v>
      </c>
      <c r="CS48" s="630"/>
      <c r="CT48" s="630"/>
      <c r="CU48" s="630"/>
      <c r="CV48" s="630"/>
      <c r="CW48" s="630"/>
      <c r="CX48" s="630"/>
      <c r="CY48" s="631"/>
      <c r="CZ48" s="634" t="s">
        <v>184</v>
      </c>
      <c r="DA48" s="635"/>
      <c r="DB48" s="635"/>
      <c r="DC48" s="647"/>
      <c r="DD48" s="638" t="s">
        <v>184</v>
      </c>
      <c r="DE48" s="630"/>
      <c r="DF48" s="630"/>
      <c r="DG48" s="630"/>
      <c r="DH48" s="630"/>
      <c r="DI48" s="630"/>
      <c r="DJ48" s="630"/>
      <c r="DK48" s="631"/>
      <c r="DL48" s="720"/>
      <c r="DM48" s="721"/>
      <c r="DN48" s="721"/>
      <c r="DO48" s="721"/>
      <c r="DP48" s="721"/>
      <c r="DQ48" s="721"/>
      <c r="DR48" s="721"/>
      <c r="DS48" s="721"/>
      <c r="DT48" s="721"/>
      <c r="DU48" s="721"/>
      <c r="DV48" s="722"/>
      <c r="DW48" s="714"/>
      <c r="DX48" s="715"/>
      <c r="DY48" s="715"/>
      <c r="DZ48" s="715"/>
      <c r="EA48" s="715"/>
      <c r="EB48" s="715"/>
      <c r="EC48" s="716"/>
    </row>
    <row r="49" spans="2:133" ht="11.25" customHeight="1" x14ac:dyDescent="0.15">
      <c r="B49" s="227"/>
      <c r="C49" s="226"/>
      <c r="D49" s="226"/>
      <c r="E49" s="226"/>
      <c r="F49" s="226"/>
      <c r="G49" s="226"/>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CD49" s="673" t="s">
        <v>372</v>
      </c>
      <c r="CE49" s="674"/>
      <c r="CF49" s="674"/>
      <c r="CG49" s="674"/>
      <c r="CH49" s="674"/>
      <c r="CI49" s="674"/>
      <c r="CJ49" s="674"/>
      <c r="CK49" s="674"/>
      <c r="CL49" s="674"/>
      <c r="CM49" s="674"/>
      <c r="CN49" s="674"/>
      <c r="CO49" s="674"/>
      <c r="CP49" s="674"/>
      <c r="CQ49" s="675"/>
      <c r="CR49" s="723">
        <v>171159091</v>
      </c>
      <c r="CS49" s="700"/>
      <c r="CT49" s="700"/>
      <c r="CU49" s="700"/>
      <c r="CV49" s="700"/>
      <c r="CW49" s="700"/>
      <c r="CX49" s="700"/>
      <c r="CY49" s="737"/>
      <c r="CZ49" s="728">
        <v>100</v>
      </c>
      <c r="DA49" s="738"/>
      <c r="DB49" s="738"/>
      <c r="DC49" s="739"/>
      <c r="DD49" s="740">
        <v>88362945</v>
      </c>
      <c r="DE49" s="700"/>
      <c r="DF49" s="700"/>
      <c r="DG49" s="700"/>
      <c r="DH49" s="700"/>
      <c r="DI49" s="700"/>
      <c r="DJ49" s="700"/>
      <c r="DK49" s="737"/>
      <c r="DL49" s="741"/>
      <c r="DM49" s="742"/>
      <c r="DN49" s="742"/>
      <c r="DO49" s="742"/>
      <c r="DP49" s="742"/>
      <c r="DQ49" s="742"/>
      <c r="DR49" s="742"/>
      <c r="DS49" s="742"/>
      <c r="DT49" s="742"/>
      <c r="DU49" s="742"/>
      <c r="DV49" s="743"/>
      <c r="DW49" s="744"/>
      <c r="DX49" s="745"/>
      <c r="DY49" s="745"/>
      <c r="DZ49" s="745"/>
      <c r="EA49" s="745"/>
      <c r="EB49" s="745"/>
      <c r="EC49" s="746"/>
    </row>
    <row r="50" spans="2:133" hidden="1" x14ac:dyDescent="0.15">
      <c r="B50" s="228"/>
      <c r="C50" s="225"/>
      <c r="D50" s="225"/>
      <c r="E50" s="225"/>
      <c r="F50" s="225"/>
      <c r="G50" s="225"/>
      <c r="H50" s="225"/>
      <c r="I50" s="225"/>
      <c r="J50" s="225"/>
      <c r="K50" s="225"/>
      <c r="L50" s="225"/>
      <c r="M50" s="225"/>
      <c r="N50" s="225"/>
      <c r="O50" s="225"/>
      <c r="P50" s="225"/>
      <c r="Q50" s="225"/>
      <c r="R50" s="225"/>
      <c r="S50" s="225"/>
      <c r="T50" s="225"/>
      <c r="U50" s="225"/>
      <c r="V50" s="225"/>
      <c r="W50" s="225"/>
      <c r="X50" s="225"/>
      <c r="Y50" s="225"/>
      <c r="Z50" s="225"/>
      <c r="AA50" s="225"/>
      <c r="AB50" s="225"/>
      <c r="AC50" s="225"/>
      <c r="AD50" s="225"/>
      <c r="AE50" s="225"/>
      <c r="AF50" s="225"/>
      <c r="AG50" s="225"/>
      <c r="AH50" s="225"/>
      <c r="AI50" s="225"/>
      <c r="AJ50" s="225"/>
      <c r="AK50" s="225"/>
      <c r="AL50" s="225"/>
      <c r="AM50" s="225"/>
      <c r="AN50" s="225"/>
      <c r="AO50" s="225"/>
    </row>
  </sheetData>
  <sheetProtection algorithmName="SHA-512" hashValue="S3iVUHurC5lE3a7Oanp/miYXz0oZe0KBbcUuA/3IWbRpvz1gkH8ZlAuuV6pm//CfpE2IC35CN8Y1FgdIuWxNrg==" saltValue="Gcy7lHP1l69ecloT4rMlAQ==" spinCount="100000"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Z40:AC40"/>
    <mergeCell ref="AD40:AK40"/>
    <mergeCell ref="AL40:AO40"/>
    <mergeCell ref="AQ40:AY40"/>
    <mergeCell ref="AZ40:BF40"/>
    <mergeCell ref="BG40:BK42"/>
    <mergeCell ref="BM40:BU40"/>
    <mergeCell ref="Z42:AC42"/>
    <mergeCell ref="AD42:AK42"/>
    <mergeCell ref="AL42:AO42"/>
    <mergeCell ref="AQ42:AY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topLeftCell="AK70" zoomScale="60" zoomScaleNormal="60" zoomScaleSheetLayoutView="70" workbookViewId="0">
      <selection activeCell="CW85" sqref="CW85:DA85"/>
    </sheetView>
  </sheetViews>
  <sheetFormatPr defaultColWidth="0" defaultRowHeight="13.5" zeroHeight="1" x14ac:dyDescent="0.15"/>
  <cols>
    <col min="1" max="130" width="2.75" style="234" customWidth="1"/>
    <col min="131" max="131" width="1.625" style="234" customWidth="1"/>
    <col min="132" max="16384" width="9" style="234" hidden="1"/>
  </cols>
  <sheetData>
    <row r="1" spans="1:131" ht="11.25" customHeight="1" thickBot="1" x14ac:dyDescent="0.2">
      <c r="A1" s="230"/>
      <c r="B1" s="230"/>
      <c r="C1" s="230"/>
      <c r="D1" s="230"/>
      <c r="E1" s="230"/>
      <c r="F1" s="230"/>
      <c r="G1" s="230"/>
      <c r="H1" s="230"/>
      <c r="I1" s="230"/>
      <c r="J1" s="230"/>
      <c r="K1" s="230"/>
      <c r="L1" s="230"/>
      <c r="M1" s="230"/>
      <c r="N1" s="231"/>
      <c r="O1" s="231"/>
      <c r="P1" s="231"/>
      <c r="Q1" s="231"/>
      <c r="R1" s="231"/>
      <c r="S1" s="231"/>
      <c r="T1" s="231"/>
      <c r="U1" s="231"/>
      <c r="V1" s="231"/>
      <c r="W1" s="231"/>
      <c r="X1" s="231"/>
      <c r="Y1" s="231"/>
      <c r="Z1" s="231"/>
      <c r="AA1" s="231"/>
      <c r="AB1" s="231"/>
      <c r="AC1" s="231"/>
      <c r="AD1" s="231"/>
      <c r="AE1" s="231"/>
      <c r="AF1" s="231"/>
      <c r="AG1" s="231"/>
      <c r="AH1" s="231"/>
      <c r="AI1" s="231"/>
      <c r="AJ1" s="231"/>
      <c r="AK1" s="231"/>
      <c r="AL1" s="231"/>
      <c r="AM1" s="231"/>
      <c r="AN1" s="231"/>
      <c r="AO1" s="231"/>
      <c r="AP1" s="231"/>
      <c r="AQ1" s="231"/>
      <c r="AR1" s="231"/>
      <c r="AS1" s="231"/>
      <c r="AT1" s="231"/>
      <c r="AU1" s="231"/>
      <c r="AV1" s="231"/>
      <c r="AW1" s="231"/>
      <c r="AX1" s="231"/>
      <c r="AY1" s="231"/>
      <c r="AZ1" s="231"/>
      <c r="BA1" s="231"/>
      <c r="BB1" s="231"/>
      <c r="BC1" s="231"/>
      <c r="BD1" s="231"/>
      <c r="BE1" s="231"/>
      <c r="BF1" s="231"/>
      <c r="BG1" s="231"/>
      <c r="BH1" s="231"/>
      <c r="BI1" s="231"/>
      <c r="BJ1" s="231"/>
      <c r="BK1" s="231"/>
      <c r="BL1" s="231"/>
      <c r="BM1" s="231"/>
      <c r="BN1" s="231"/>
      <c r="BO1" s="231"/>
      <c r="BP1" s="231"/>
      <c r="BQ1" s="231"/>
      <c r="BR1" s="231"/>
      <c r="BS1" s="231"/>
      <c r="BT1" s="231"/>
      <c r="BU1" s="231"/>
      <c r="BV1" s="231"/>
      <c r="BW1" s="231"/>
      <c r="BX1" s="231"/>
      <c r="BY1" s="231"/>
      <c r="BZ1" s="231"/>
      <c r="CA1" s="231"/>
      <c r="CB1" s="231"/>
      <c r="CC1" s="231"/>
      <c r="CD1" s="231"/>
      <c r="CE1" s="231"/>
      <c r="CF1" s="231"/>
      <c r="CG1" s="231"/>
      <c r="CH1" s="231"/>
      <c r="CI1" s="231"/>
      <c r="CJ1" s="231"/>
      <c r="CK1" s="231"/>
      <c r="CL1" s="231"/>
      <c r="CM1" s="231"/>
      <c r="CN1" s="231"/>
      <c r="CO1" s="231"/>
      <c r="CP1" s="231"/>
      <c r="CQ1" s="231"/>
      <c r="CR1" s="231"/>
      <c r="CS1" s="231"/>
      <c r="CT1" s="231"/>
      <c r="CU1" s="231"/>
      <c r="CV1" s="231"/>
      <c r="CW1" s="231"/>
      <c r="CX1" s="231"/>
      <c r="CY1" s="231"/>
      <c r="CZ1" s="231"/>
      <c r="DA1" s="231"/>
      <c r="DB1" s="231"/>
      <c r="DC1" s="231"/>
      <c r="DD1" s="231"/>
      <c r="DE1" s="231"/>
      <c r="DF1" s="231"/>
      <c r="DG1" s="231"/>
      <c r="DH1" s="231"/>
      <c r="DI1" s="231"/>
      <c r="DJ1" s="231"/>
      <c r="DK1" s="231"/>
      <c r="DL1" s="231"/>
      <c r="DM1" s="231"/>
      <c r="DN1" s="231"/>
      <c r="DO1" s="231"/>
      <c r="DP1" s="231"/>
      <c r="DQ1" s="232"/>
      <c r="DR1" s="232"/>
      <c r="DS1" s="232"/>
      <c r="DT1" s="232"/>
      <c r="DU1" s="232"/>
      <c r="DV1" s="232"/>
      <c r="DW1" s="232"/>
      <c r="DX1" s="232"/>
      <c r="DY1" s="232"/>
      <c r="DZ1" s="232"/>
      <c r="EA1" s="233"/>
    </row>
    <row r="2" spans="1:131" ht="26.25" customHeight="1" thickBot="1" x14ac:dyDescent="0.2">
      <c r="A2" s="749" t="s">
        <v>373</v>
      </c>
      <c r="B2" s="749"/>
      <c r="C2" s="749"/>
      <c r="D2" s="749"/>
      <c r="E2" s="749"/>
      <c r="F2" s="749"/>
      <c r="G2" s="749"/>
      <c r="H2" s="749"/>
      <c r="I2" s="749"/>
      <c r="J2" s="749"/>
      <c r="K2" s="749"/>
      <c r="L2" s="749"/>
      <c r="M2" s="749"/>
      <c r="N2" s="749"/>
      <c r="O2" s="749"/>
      <c r="P2" s="749"/>
      <c r="Q2" s="749"/>
      <c r="R2" s="749"/>
      <c r="S2" s="749"/>
      <c r="T2" s="749"/>
      <c r="U2" s="749"/>
      <c r="V2" s="749"/>
      <c r="W2" s="749"/>
      <c r="X2" s="749"/>
      <c r="Y2" s="749"/>
      <c r="Z2" s="749"/>
      <c r="AA2" s="749"/>
      <c r="AB2" s="749"/>
      <c r="AC2" s="749"/>
      <c r="AD2" s="749"/>
      <c r="AE2" s="749"/>
      <c r="AF2" s="749"/>
      <c r="AG2" s="749"/>
      <c r="AH2" s="749"/>
      <c r="AI2" s="749"/>
      <c r="AJ2" s="749"/>
      <c r="AK2" s="749"/>
      <c r="AL2" s="749"/>
      <c r="AM2" s="749"/>
      <c r="AN2" s="749"/>
      <c r="AO2" s="749"/>
      <c r="AP2" s="749"/>
      <c r="AQ2" s="749"/>
      <c r="AR2" s="749"/>
      <c r="AS2" s="749"/>
      <c r="AT2" s="749"/>
      <c r="AU2" s="749"/>
      <c r="AV2" s="749"/>
      <c r="AW2" s="749"/>
      <c r="AX2" s="749"/>
      <c r="AY2" s="749"/>
      <c r="AZ2" s="749"/>
      <c r="BA2" s="749"/>
      <c r="BB2" s="749"/>
      <c r="BC2" s="749"/>
      <c r="BD2" s="749"/>
      <c r="BE2" s="749"/>
      <c r="BF2" s="749"/>
      <c r="BG2" s="749"/>
      <c r="BH2" s="749"/>
      <c r="BI2" s="749"/>
      <c r="BJ2" s="231"/>
      <c r="BK2" s="231"/>
      <c r="BL2" s="231"/>
      <c r="BM2" s="231"/>
      <c r="BN2" s="231"/>
      <c r="BO2" s="231"/>
      <c r="BP2" s="231"/>
      <c r="BQ2" s="231"/>
      <c r="BR2" s="231"/>
      <c r="BS2" s="231"/>
      <c r="BT2" s="231"/>
      <c r="BU2" s="231"/>
      <c r="BV2" s="231"/>
      <c r="BW2" s="231"/>
      <c r="BX2" s="231"/>
      <c r="BY2" s="231"/>
      <c r="BZ2" s="231"/>
      <c r="CA2" s="231"/>
      <c r="CB2" s="231"/>
      <c r="CC2" s="231"/>
      <c r="CD2" s="231"/>
      <c r="CE2" s="231"/>
      <c r="CF2" s="231"/>
      <c r="CG2" s="231"/>
      <c r="CH2" s="231"/>
      <c r="CI2" s="231"/>
      <c r="CJ2" s="231"/>
      <c r="CK2" s="231"/>
      <c r="CL2" s="231"/>
      <c r="CM2" s="231"/>
      <c r="CN2" s="231"/>
      <c r="CO2" s="231"/>
      <c r="CP2" s="231"/>
      <c r="CQ2" s="231"/>
      <c r="CR2" s="231"/>
      <c r="CS2" s="231"/>
      <c r="CT2" s="231"/>
      <c r="CU2" s="231"/>
      <c r="CV2" s="231"/>
      <c r="CW2" s="231"/>
      <c r="CX2" s="231"/>
      <c r="CY2" s="231"/>
      <c r="CZ2" s="231"/>
      <c r="DA2" s="231"/>
      <c r="DB2" s="231"/>
      <c r="DC2" s="231"/>
      <c r="DD2" s="231"/>
      <c r="DE2" s="231"/>
      <c r="DF2" s="231"/>
      <c r="DG2" s="231"/>
      <c r="DH2" s="231"/>
      <c r="DI2" s="231"/>
      <c r="DJ2" s="750" t="s">
        <v>374</v>
      </c>
      <c r="DK2" s="751"/>
      <c r="DL2" s="751"/>
      <c r="DM2" s="751"/>
      <c r="DN2" s="751"/>
      <c r="DO2" s="752"/>
      <c r="DP2" s="231"/>
      <c r="DQ2" s="750" t="s">
        <v>375</v>
      </c>
      <c r="DR2" s="751"/>
      <c r="DS2" s="751"/>
      <c r="DT2" s="751"/>
      <c r="DU2" s="751"/>
      <c r="DV2" s="751"/>
      <c r="DW2" s="751"/>
      <c r="DX2" s="751"/>
      <c r="DY2" s="751"/>
      <c r="DZ2" s="752"/>
      <c r="EA2" s="233"/>
    </row>
    <row r="3" spans="1:131" ht="11.25" customHeight="1" x14ac:dyDescent="0.15">
      <c r="A3" s="231"/>
      <c r="B3" s="231"/>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c r="AG3" s="231"/>
      <c r="AH3" s="231"/>
      <c r="AI3" s="231"/>
      <c r="AJ3" s="231"/>
      <c r="AK3" s="231"/>
      <c r="AL3" s="231"/>
      <c r="AM3" s="231"/>
      <c r="AN3" s="231"/>
      <c r="AO3" s="231"/>
      <c r="AP3" s="231"/>
      <c r="AQ3" s="231"/>
      <c r="AR3" s="231"/>
      <c r="AS3" s="231"/>
      <c r="AT3" s="231"/>
      <c r="AU3" s="231"/>
      <c r="AV3" s="231"/>
      <c r="AW3" s="231"/>
      <c r="AX3" s="231"/>
      <c r="AY3" s="231"/>
      <c r="AZ3" s="231"/>
      <c r="BA3" s="231"/>
      <c r="BB3" s="231"/>
      <c r="BC3" s="231"/>
      <c r="BD3" s="231"/>
      <c r="BE3" s="231"/>
      <c r="BF3" s="231"/>
      <c r="BG3" s="231"/>
      <c r="BH3" s="231"/>
      <c r="BI3" s="231"/>
      <c r="BJ3" s="231"/>
      <c r="BK3" s="231"/>
      <c r="BL3" s="231"/>
      <c r="BM3" s="231"/>
      <c r="BN3" s="231"/>
      <c r="BO3" s="231"/>
      <c r="BP3" s="231"/>
      <c r="BQ3" s="231"/>
      <c r="BR3" s="231"/>
      <c r="BS3" s="231"/>
      <c r="BT3" s="231"/>
      <c r="BU3" s="231"/>
      <c r="BV3" s="231"/>
      <c r="BW3" s="231"/>
      <c r="BX3" s="231"/>
      <c r="BY3" s="231"/>
      <c r="BZ3" s="231"/>
      <c r="CA3" s="231"/>
      <c r="CB3" s="231"/>
      <c r="CC3" s="231"/>
      <c r="CD3" s="231"/>
      <c r="CE3" s="231"/>
      <c r="CF3" s="231"/>
      <c r="CG3" s="231"/>
      <c r="CH3" s="231"/>
      <c r="CI3" s="231"/>
      <c r="CJ3" s="231"/>
      <c r="CK3" s="231"/>
      <c r="CL3" s="231"/>
      <c r="CM3" s="231"/>
      <c r="CN3" s="231"/>
      <c r="CO3" s="231"/>
      <c r="CP3" s="231"/>
      <c r="CQ3" s="231"/>
      <c r="CR3" s="231"/>
      <c r="CS3" s="231"/>
      <c r="CT3" s="231"/>
      <c r="CU3" s="231"/>
      <c r="CV3" s="231"/>
      <c r="CW3" s="231"/>
      <c r="CX3" s="231"/>
      <c r="CY3" s="231"/>
      <c r="CZ3" s="231"/>
      <c r="DA3" s="231"/>
      <c r="DB3" s="231"/>
      <c r="DC3" s="231"/>
      <c r="DD3" s="231"/>
      <c r="DE3" s="231"/>
      <c r="DF3" s="231"/>
      <c r="DG3" s="231"/>
      <c r="DH3" s="231"/>
      <c r="DI3" s="231"/>
      <c r="DJ3" s="231"/>
      <c r="DK3" s="231"/>
      <c r="DL3" s="231"/>
      <c r="DM3" s="231"/>
      <c r="DN3" s="231"/>
      <c r="DO3" s="231"/>
      <c r="DP3" s="231"/>
      <c r="DQ3" s="231"/>
      <c r="DR3" s="231"/>
      <c r="DS3" s="231"/>
      <c r="DT3" s="231"/>
      <c r="DU3" s="231"/>
      <c r="DV3" s="231"/>
      <c r="DW3" s="231"/>
      <c r="DX3" s="231"/>
      <c r="DY3" s="231"/>
      <c r="DZ3" s="231"/>
      <c r="EA3" s="233"/>
    </row>
    <row r="4" spans="1:131" s="238" customFormat="1" ht="26.25" customHeight="1" thickBot="1" x14ac:dyDescent="0.2">
      <c r="A4" s="753" t="s">
        <v>376</v>
      </c>
      <c r="B4" s="753"/>
      <c r="C4" s="753"/>
      <c r="D4" s="753"/>
      <c r="E4" s="753"/>
      <c r="F4" s="753"/>
      <c r="G4" s="753"/>
      <c r="H4" s="753"/>
      <c r="I4" s="753"/>
      <c r="J4" s="753"/>
      <c r="K4" s="753"/>
      <c r="L4" s="753"/>
      <c r="M4" s="753"/>
      <c r="N4" s="753"/>
      <c r="O4" s="753"/>
      <c r="P4" s="753"/>
      <c r="Q4" s="753"/>
      <c r="R4" s="753"/>
      <c r="S4" s="753"/>
      <c r="T4" s="753"/>
      <c r="U4" s="753"/>
      <c r="V4" s="753"/>
      <c r="W4" s="753"/>
      <c r="X4" s="753"/>
      <c r="Y4" s="753"/>
      <c r="Z4" s="753"/>
      <c r="AA4" s="753"/>
      <c r="AB4" s="753"/>
      <c r="AC4" s="753"/>
      <c r="AD4" s="753"/>
      <c r="AE4" s="753"/>
      <c r="AF4" s="753"/>
      <c r="AG4" s="753"/>
      <c r="AH4" s="753"/>
      <c r="AI4" s="753"/>
      <c r="AJ4" s="753"/>
      <c r="AK4" s="753"/>
      <c r="AL4" s="753"/>
      <c r="AM4" s="753"/>
      <c r="AN4" s="753"/>
      <c r="AO4" s="753"/>
      <c r="AP4" s="753"/>
      <c r="AQ4" s="753"/>
      <c r="AR4" s="753"/>
      <c r="AS4" s="753"/>
      <c r="AT4" s="753"/>
      <c r="AU4" s="753"/>
      <c r="AV4" s="753"/>
      <c r="AW4" s="753"/>
      <c r="AX4" s="753"/>
      <c r="AY4" s="753"/>
      <c r="AZ4" s="235"/>
      <c r="BA4" s="235"/>
      <c r="BB4" s="235"/>
      <c r="BC4" s="235"/>
      <c r="BD4" s="235"/>
      <c r="BE4" s="236"/>
      <c r="BF4" s="236"/>
      <c r="BG4" s="236"/>
      <c r="BH4" s="236"/>
      <c r="BI4" s="236"/>
      <c r="BJ4" s="236"/>
      <c r="BK4" s="236"/>
      <c r="BL4" s="236"/>
      <c r="BM4" s="236"/>
      <c r="BN4" s="236"/>
      <c r="BO4" s="236"/>
      <c r="BP4" s="236"/>
      <c r="BQ4" s="754" t="s">
        <v>377</v>
      </c>
      <c r="BR4" s="754"/>
      <c r="BS4" s="754"/>
      <c r="BT4" s="754"/>
      <c r="BU4" s="754"/>
      <c r="BV4" s="754"/>
      <c r="BW4" s="754"/>
      <c r="BX4" s="754"/>
      <c r="BY4" s="754"/>
      <c r="BZ4" s="754"/>
      <c r="CA4" s="754"/>
      <c r="CB4" s="754"/>
      <c r="CC4" s="754"/>
      <c r="CD4" s="754"/>
      <c r="CE4" s="754"/>
      <c r="CF4" s="754"/>
      <c r="CG4" s="754"/>
      <c r="CH4" s="754"/>
      <c r="CI4" s="754"/>
      <c r="CJ4" s="754"/>
      <c r="CK4" s="754"/>
      <c r="CL4" s="754"/>
      <c r="CM4" s="754"/>
      <c r="CN4" s="754"/>
      <c r="CO4" s="754"/>
      <c r="CP4" s="754"/>
      <c r="CQ4" s="754"/>
      <c r="CR4" s="754"/>
      <c r="CS4" s="754"/>
      <c r="CT4" s="754"/>
      <c r="CU4" s="754"/>
      <c r="CV4" s="754"/>
      <c r="CW4" s="754"/>
      <c r="CX4" s="754"/>
      <c r="CY4" s="754"/>
      <c r="CZ4" s="754"/>
      <c r="DA4" s="754"/>
      <c r="DB4" s="754"/>
      <c r="DC4" s="754"/>
      <c r="DD4" s="754"/>
      <c r="DE4" s="754"/>
      <c r="DF4" s="754"/>
      <c r="DG4" s="754"/>
      <c r="DH4" s="754"/>
      <c r="DI4" s="754"/>
      <c r="DJ4" s="754"/>
      <c r="DK4" s="754"/>
      <c r="DL4" s="754"/>
      <c r="DM4" s="754"/>
      <c r="DN4" s="754"/>
      <c r="DO4" s="754"/>
      <c r="DP4" s="754"/>
      <c r="DQ4" s="754"/>
      <c r="DR4" s="754"/>
      <c r="DS4" s="754"/>
      <c r="DT4" s="754"/>
      <c r="DU4" s="754"/>
      <c r="DV4" s="754"/>
      <c r="DW4" s="754"/>
      <c r="DX4" s="754"/>
      <c r="DY4" s="754"/>
      <c r="DZ4" s="754"/>
      <c r="EA4" s="237"/>
    </row>
    <row r="5" spans="1:131" s="238" customFormat="1" ht="26.25" customHeight="1" x14ac:dyDescent="0.15">
      <c r="A5" s="755" t="s">
        <v>378</v>
      </c>
      <c r="B5" s="756"/>
      <c r="C5" s="756"/>
      <c r="D5" s="756"/>
      <c r="E5" s="756"/>
      <c r="F5" s="756"/>
      <c r="G5" s="756"/>
      <c r="H5" s="756"/>
      <c r="I5" s="756"/>
      <c r="J5" s="756"/>
      <c r="K5" s="756"/>
      <c r="L5" s="756"/>
      <c r="M5" s="756"/>
      <c r="N5" s="756"/>
      <c r="O5" s="756"/>
      <c r="P5" s="757"/>
      <c r="Q5" s="761" t="s">
        <v>379</v>
      </c>
      <c r="R5" s="762"/>
      <c r="S5" s="762"/>
      <c r="T5" s="762"/>
      <c r="U5" s="763"/>
      <c r="V5" s="761" t="s">
        <v>380</v>
      </c>
      <c r="W5" s="762"/>
      <c r="X5" s="762"/>
      <c r="Y5" s="762"/>
      <c r="Z5" s="763"/>
      <c r="AA5" s="761" t="s">
        <v>381</v>
      </c>
      <c r="AB5" s="762"/>
      <c r="AC5" s="762"/>
      <c r="AD5" s="762"/>
      <c r="AE5" s="762"/>
      <c r="AF5" s="767" t="s">
        <v>382</v>
      </c>
      <c r="AG5" s="762"/>
      <c r="AH5" s="762"/>
      <c r="AI5" s="762"/>
      <c r="AJ5" s="768"/>
      <c r="AK5" s="762" t="s">
        <v>383</v>
      </c>
      <c r="AL5" s="762"/>
      <c r="AM5" s="762"/>
      <c r="AN5" s="762"/>
      <c r="AO5" s="763"/>
      <c r="AP5" s="761" t="s">
        <v>384</v>
      </c>
      <c r="AQ5" s="762"/>
      <c r="AR5" s="762"/>
      <c r="AS5" s="762"/>
      <c r="AT5" s="763"/>
      <c r="AU5" s="761" t="s">
        <v>385</v>
      </c>
      <c r="AV5" s="762"/>
      <c r="AW5" s="762"/>
      <c r="AX5" s="762"/>
      <c r="AY5" s="768"/>
      <c r="AZ5" s="235"/>
      <c r="BA5" s="235"/>
      <c r="BB5" s="235"/>
      <c r="BC5" s="235"/>
      <c r="BD5" s="235"/>
      <c r="BE5" s="236"/>
      <c r="BF5" s="236"/>
      <c r="BG5" s="236"/>
      <c r="BH5" s="236"/>
      <c r="BI5" s="236"/>
      <c r="BJ5" s="236"/>
      <c r="BK5" s="236"/>
      <c r="BL5" s="236"/>
      <c r="BM5" s="236"/>
      <c r="BN5" s="236"/>
      <c r="BO5" s="236"/>
      <c r="BP5" s="236"/>
      <c r="BQ5" s="755" t="s">
        <v>386</v>
      </c>
      <c r="BR5" s="756"/>
      <c r="BS5" s="756"/>
      <c r="BT5" s="756"/>
      <c r="BU5" s="756"/>
      <c r="BV5" s="756"/>
      <c r="BW5" s="756"/>
      <c r="BX5" s="756"/>
      <c r="BY5" s="756"/>
      <c r="BZ5" s="756"/>
      <c r="CA5" s="756"/>
      <c r="CB5" s="756"/>
      <c r="CC5" s="756"/>
      <c r="CD5" s="756"/>
      <c r="CE5" s="756"/>
      <c r="CF5" s="756"/>
      <c r="CG5" s="757"/>
      <c r="CH5" s="761" t="s">
        <v>387</v>
      </c>
      <c r="CI5" s="762"/>
      <c r="CJ5" s="762"/>
      <c r="CK5" s="762"/>
      <c r="CL5" s="763"/>
      <c r="CM5" s="761" t="s">
        <v>388</v>
      </c>
      <c r="CN5" s="762"/>
      <c r="CO5" s="762"/>
      <c r="CP5" s="762"/>
      <c r="CQ5" s="763"/>
      <c r="CR5" s="761" t="s">
        <v>389</v>
      </c>
      <c r="CS5" s="762"/>
      <c r="CT5" s="762"/>
      <c r="CU5" s="762"/>
      <c r="CV5" s="763"/>
      <c r="CW5" s="761" t="s">
        <v>390</v>
      </c>
      <c r="CX5" s="762"/>
      <c r="CY5" s="762"/>
      <c r="CZ5" s="762"/>
      <c r="DA5" s="763"/>
      <c r="DB5" s="761" t="s">
        <v>391</v>
      </c>
      <c r="DC5" s="762"/>
      <c r="DD5" s="762"/>
      <c r="DE5" s="762"/>
      <c r="DF5" s="763"/>
      <c r="DG5" s="791" t="s">
        <v>392</v>
      </c>
      <c r="DH5" s="792"/>
      <c r="DI5" s="792"/>
      <c r="DJ5" s="792"/>
      <c r="DK5" s="793"/>
      <c r="DL5" s="791" t="s">
        <v>393</v>
      </c>
      <c r="DM5" s="792"/>
      <c r="DN5" s="792"/>
      <c r="DO5" s="792"/>
      <c r="DP5" s="793"/>
      <c r="DQ5" s="761" t="s">
        <v>394</v>
      </c>
      <c r="DR5" s="762"/>
      <c r="DS5" s="762"/>
      <c r="DT5" s="762"/>
      <c r="DU5" s="763"/>
      <c r="DV5" s="761" t="s">
        <v>385</v>
      </c>
      <c r="DW5" s="762"/>
      <c r="DX5" s="762"/>
      <c r="DY5" s="762"/>
      <c r="DZ5" s="768"/>
      <c r="EA5" s="237"/>
    </row>
    <row r="6" spans="1:131" s="238" customFormat="1" ht="26.25" customHeight="1" thickBot="1" x14ac:dyDescent="0.2">
      <c r="A6" s="758"/>
      <c r="B6" s="759"/>
      <c r="C6" s="759"/>
      <c r="D6" s="759"/>
      <c r="E6" s="759"/>
      <c r="F6" s="759"/>
      <c r="G6" s="759"/>
      <c r="H6" s="759"/>
      <c r="I6" s="759"/>
      <c r="J6" s="759"/>
      <c r="K6" s="759"/>
      <c r="L6" s="759"/>
      <c r="M6" s="759"/>
      <c r="N6" s="759"/>
      <c r="O6" s="759"/>
      <c r="P6" s="760"/>
      <c r="Q6" s="764"/>
      <c r="R6" s="765"/>
      <c r="S6" s="765"/>
      <c r="T6" s="765"/>
      <c r="U6" s="766"/>
      <c r="V6" s="764"/>
      <c r="W6" s="765"/>
      <c r="X6" s="765"/>
      <c r="Y6" s="765"/>
      <c r="Z6" s="766"/>
      <c r="AA6" s="764"/>
      <c r="AB6" s="765"/>
      <c r="AC6" s="765"/>
      <c r="AD6" s="765"/>
      <c r="AE6" s="765"/>
      <c r="AF6" s="769"/>
      <c r="AG6" s="765"/>
      <c r="AH6" s="765"/>
      <c r="AI6" s="765"/>
      <c r="AJ6" s="770"/>
      <c r="AK6" s="765"/>
      <c r="AL6" s="765"/>
      <c r="AM6" s="765"/>
      <c r="AN6" s="765"/>
      <c r="AO6" s="766"/>
      <c r="AP6" s="764"/>
      <c r="AQ6" s="765"/>
      <c r="AR6" s="765"/>
      <c r="AS6" s="765"/>
      <c r="AT6" s="766"/>
      <c r="AU6" s="764"/>
      <c r="AV6" s="765"/>
      <c r="AW6" s="765"/>
      <c r="AX6" s="765"/>
      <c r="AY6" s="770"/>
      <c r="AZ6" s="235"/>
      <c r="BA6" s="235"/>
      <c r="BB6" s="235"/>
      <c r="BC6" s="235"/>
      <c r="BD6" s="235"/>
      <c r="BE6" s="236"/>
      <c r="BF6" s="236"/>
      <c r="BG6" s="236"/>
      <c r="BH6" s="236"/>
      <c r="BI6" s="236"/>
      <c r="BJ6" s="236"/>
      <c r="BK6" s="236"/>
      <c r="BL6" s="236"/>
      <c r="BM6" s="236"/>
      <c r="BN6" s="236"/>
      <c r="BO6" s="236"/>
      <c r="BP6" s="236"/>
      <c r="BQ6" s="758"/>
      <c r="BR6" s="759"/>
      <c r="BS6" s="759"/>
      <c r="BT6" s="759"/>
      <c r="BU6" s="759"/>
      <c r="BV6" s="759"/>
      <c r="BW6" s="759"/>
      <c r="BX6" s="759"/>
      <c r="BY6" s="759"/>
      <c r="BZ6" s="759"/>
      <c r="CA6" s="759"/>
      <c r="CB6" s="759"/>
      <c r="CC6" s="759"/>
      <c r="CD6" s="759"/>
      <c r="CE6" s="759"/>
      <c r="CF6" s="759"/>
      <c r="CG6" s="760"/>
      <c r="CH6" s="764"/>
      <c r="CI6" s="765"/>
      <c r="CJ6" s="765"/>
      <c r="CK6" s="765"/>
      <c r="CL6" s="766"/>
      <c r="CM6" s="764"/>
      <c r="CN6" s="765"/>
      <c r="CO6" s="765"/>
      <c r="CP6" s="765"/>
      <c r="CQ6" s="766"/>
      <c r="CR6" s="764"/>
      <c r="CS6" s="765"/>
      <c r="CT6" s="765"/>
      <c r="CU6" s="765"/>
      <c r="CV6" s="766"/>
      <c r="CW6" s="764"/>
      <c r="CX6" s="765"/>
      <c r="CY6" s="765"/>
      <c r="CZ6" s="765"/>
      <c r="DA6" s="766"/>
      <c r="DB6" s="764"/>
      <c r="DC6" s="765"/>
      <c r="DD6" s="765"/>
      <c r="DE6" s="765"/>
      <c r="DF6" s="766"/>
      <c r="DG6" s="794"/>
      <c r="DH6" s="795"/>
      <c r="DI6" s="795"/>
      <c r="DJ6" s="795"/>
      <c r="DK6" s="796"/>
      <c r="DL6" s="794"/>
      <c r="DM6" s="795"/>
      <c r="DN6" s="795"/>
      <c r="DO6" s="795"/>
      <c r="DP6" s="796"/>
      <c r="DQ6" s="764"/>
      <c r="DR6" s="765"/>
      <c r="DS6" s="765"/>
      <c r="DT6" s="765"/>
      <c r="DU6" s="766"/>
      <c r="DV6" s="764"/>
      <c r="DW6" s="765"/>
      <c r="DX6" s="765"/>
      <c r="DY6" s="765"/>
      <c r="DZ6" s="770"/>
      <c r="EA6" s="237"/>
    </row>
    <row r="7" spans="1:131" s="238" customFormat="1" ht="26.25" customHeight="1" thickTop="1" x14ac:dyDescent="0.15">
      <c r="A7" s="239">
        <v>1</v>
      </c>
      <c r="B7" s="777" t="s">
        <v>395</v>
      </c>
      <c r="C7" s="778"/>
      <c r="D7" s="778"/>
      <c r="E7" s="778"/>
      <c r="F7" s="778"/>
      <c r="G7" s="778"/>
      <c r="H7" s="778"/>
      <c r="I7" s="778"/>
      <c r="J7" s="778"/>
      <c r="K7" s="778"/>
      <c r="L7" s="778"/>
      <c r="M7" s="778"/>
      <c r="N7" s="778"/>
      <c r="O7" s="778"/>
      <c r="P7" s="779"/>
      <c r="Q7" s="780">
        <v>183484</v>
      </c>
      <c r="R7" s="781"/>
      <c r="S7" s="781"/>
      <c r="T7" s="781"/>
      <c r="U7" s="781"/>
      <c r="V7" s="781">
        <v>172129</v>
      </c>
      <c r="W7" s="781"/>
      <c r="X7" s="781"/>
      <c r="Y7" s="781"/>
      <c r="Z7" s="781"/>
      <c r="AA7" s="781">
        <f>Q7-V7</f>
        <v>11355</v>
      </c>
      <c r="AB7" s="781"/>
      <c r="AC7" s="781"/>
      <c r="AD7" s="781"/>
      <c r="AE7" s="782"/>
      <c r="AF7" s="783">
        <v>6474</v>
      </c>
      <c r="AG7" s="784"/>
      <c r="AH7" s="784"/>
      <c r="AI7" s="784"/>
      <c r="AJ7" s="785"/>
      <c r="AK7" s="786">
        <v>3273</v>
      </c>
      <c r="AL7" s="787"/>
      <c r="AM7" s="787"/>
      <c r="AN7" s="787"/>
      <c r="AO7" s="787"/>
      <c r="AP7" s="787">
        <v>129639</v>
      </c>
      <c r="AQ7" s="787"/>
      <c r="AR7" s="787"/>
      <c r="AS7" s="787"/>
      <c r="AT7" s="787"/>
      <c r="AU7" s="788"/>
      <c r="AV7" s="788"/>
      <c r="AW7" s="788"/>
      <c r="AX7" s="788"/>
      <c r="AY7" s="789"/>
      <c r="AZ7" s="235"/>
      <c r="BA7" s="235"/>
      <c r="BB7" s="235"/>
      <c r="BC7" s="235"/>
      <c r="BD7" s="235"/>
      <c r="BE7" s="236"/>
      <c r="BF7" s="236"/>
      <c r="BG7" s="236"/>
      <c r="BH7" s="236"/>
      <c r="BI7" s="236"/>
      <c r="BJ7" s="236"/>
      <c r="BK7" s="236"/>
      <c r="BL7" s="236"/>
      <c r="BM7" s="236"/>
      <c r="BN7" s="236"/>
      <c r="BO7" s="236"/>
      <c r="BP7" s="236"/>
      <c r="BQ7" s="239">
        <v>1</v>
      </c>
      <c r="BR7" s="240"/>
      <c r="BS7" s="774" t="s">
        <v>598</v>
      </c>
      <c r="BT7" s="775"/>
      <c r="BU7" s="775"/>
      <c r="BV7" s="775"/>
      <c r="BW7" s="775"/>
      <c r="BX7" s="775"/>
      <c r="BY7" s="775"/>
      <c r="BZ7" s="775"/>
      <c r="CA7" s="775"/>
      <c r="CB7" s="775"/>
      <c r="CC7" s="775"/>
      <c r="CD7" s="775"/>
      <c r="CE7" s="775"/>
      <c r="CF7" s="775"/>
      <c r="CG7" s="790"/>
      <c r="CH7" s="771">
        <v>15</v>
      </c>
      <c r="CI7" s="772"/>
      <c r="CJ7" s="772"/>
      <c r="CK7" s="772"/>
      <c r="CL7" s="773"/>
      <c r="CM7" s="771">
        <v>784</v>
      </c>
      <c r="CN7" s="772"/>
      <c r="CO7" s="772"/>
      <c r="CP7" s="772"/>
      <c r="CQ7" s="773"/>
      <c r="CR7" s="771">
        <v>600</v>
      </c>
      <c r="CS7" s="772"/>
      <c r="CT7" s="772"/>
      <c r="CU7" s="772"/>
      <c r="CV7" s="773"/>
      <c r="CW7" s="771" t="s">
        <v>587</v>
      </c>
      <c r="CX7" s="772"/>
      <c r="CY7" s="772"/>
      <c r="CZ7" s="772"/>
      <c r="DA7" s="773"/>
      <c r="DB7" s="771" t="s">
        <v>587</v>
      </c>
      <c r="DC7" s="772"/>
      <c r="DD7" s="772"/>
      <c r="DE7" s="772"/>
      <c r="DF7" s="773"/>
      <c r="DG7" s="771" t="s">
        <v>587</v>
      </c>
      <c r="DH7" s="772"/>
      <c r="DI7" s="772"/>
      <c r="DJ7" s="772"/>
      <c r="DK7" s="773"/>
      <c r="DL7" s="771" t="s">
        <v>587</v>
      </c>
      <c r="DM7" s="772"/>
      <c r="DN7" s="772"/>
      <c r="DO7" s="772"/>
      <c r="DP7" s="773"/>
      <c r="DQ7" s="771" t="s">
        <v>587</v>
      </c>
      <c r="DR7" s="772"/>
      <c r="DS7" s="772"/>
      <c r="DT7" s="772"/>
      <c r="DU7" s="773"/>
      <c r="DV7" s="774"/>
      <c r="DW7" s="775"/>
      <c r="DX7" s="775"/>
      <c r="DY7" s="775"/>
      <c r="DZ7" s="776"/>
      <c r="EA7" s="237"/>
    </row>
    <row r="8" spans="1:131" s="238" customFormat="1" ht="26.25" customHeight="1" x14ac:dyDescent="0.15">
      <c r="A8" s="241">
        <v>2</v>
      </c>
      <c r="B8" s="808" t="s">
        <v>396</v>
      </c>
      <c r="C8" s="809"/>
      <c r="D8" s="809"/>
      <c r="E8" s="809"/>
      <c r="F8" s="809"/>
      <c r="G8" s="809"/>
      <c r="H8" s="809"/>
      <c r="I8" s="809"/>
      <c r="J8" s="809"/>
      <c r="K8" s="809"/>
      <c r="L8" s="809"/>
      <c r="M8" s="809"/>
      <c r="N8" s="809"/>
      <c r="O8" s="809"/>
      <c r="P8" s="810"/>
      <c r="Q8" s="811">
        <v>13</v>
      </c>
      <c r="R8" s="812"/>
      <c r="S8" s="812"/>
      <c r="T8" s="812"/>
      <c r="U8" s="812"/>
      <c r="V8" s="812">
        <v>10</v>
      </c>
      <c r="W8" s="812"/>
      <c r="X8" s="812"/>
      <c r="Y8" s="812"/>
      <c r="Z8" s="812"/>
      <c r="AA8" s="813">
        <f t="shared" ref="AA8:AA11" si="0">Q8-V8</f>
        <v>3</v>
      </c>
      <c r="AB8" s="814"/>
      <c r="AC8" s="814"/>
      <c r="AD8" s="814"/>
      <c r="AE8" s="815"/>
      <c r="AF8" s="816">
        <v>2</v>
      </c>
      <c r="AG8" s="814"/>
      <c r="AH8" s="814"/>
      <c r="AI8" s="814"/>
      <c r="AJ8" s="815"/>
      <c r="AK8" s="797">
        <v>4</v>
      </c>
      <c r="AL8" s="798"/>
      <c r="AM8" s="798"/>
      <c r="AN8" s="798"/>
      <c r="AO8" s="798"/>
      <c r="AP8" s="798">
        <v>0</v>
      </c>
      <c r="AQ8" s="798"/>
      <c r="AR8" s="798"/>
      <c r="AS8" s="798"/>
      <c r="AT8" s="798"/>
      <c r="AU8" s="799"/>
      <c r="AV8" s="799"/>
      <c r="AW8" s="799"/>
      <c r="AX8" s="799"/>
      <c r="AY8" s="800"/>
      <c r="AZ8" s="235"/>
      <c r="BA8" s="235"/>
      <c r="BB8" s="235"/>
      <c r="BC8" s="235"/>
      <c r="BD8" s="235"/>
      <c r="BE8" s="236"/>
      <c r="BF8" s="236"/>
      <c r="BG8" s="236"/>
      <c r="BH8" s="236"/>
      <c r="BI8" s="236"/>
      <c r="BJ8" s="236"/>
      <c r="BK8" s="236"/>
      <c r="BL8" s="236"/>
      <c r="BM8" s="236"/>
      <c r="BN8" s="236"/>
      <c r="BO8" s="236"/>
      <c r="BP8" s="236"/>
      <c r="BQ8" s="241">
        <v>2</v>
      </c>
      <c r="BR8" s="242"/>
      <c r="BS8" s="801" t="s">
        <v>599</v>
      </c>
      <c r="BT8" s="802"/>
      <c r="BU8" s="802"/>
      <c r="BV8" s="802"/>
      <c r="BW8" s="802"/>
      <c r="BX8" s="802"/>
      <c r="BY8" s="802"/>
      <c r="BZ8" s="802"/>
      <c r="CA8" s="802"/>
      <c r="CB8" s="802"/>
      <c r="CC8" s="802"/>
      <c r="CD8" s="802"/>
      <c r="CE8" s="802"/>
      <c r="CF8" s="802"/>
      <c r="CG8" s="803"/>
      <c r="CH8" s="804">
        <v>0</v>
      </c>
      <c r="CI8" s="805"/>
      <c r="CJ8" s="805"/>
      <c r="CK8" s="805"/>
      <c r="CL8" s="806"/>
      <c r="CM8" s="804">
        <v>495</v>
      </c>
      <c r="CN8" s="805"/>
      <c r="CO8" s="805"/>
      <c r="CP8" s="805"/>
      <c r="CQ8" s="806"/>
      <c r="CR8" s="804">
        <v>10</v>
      </c>
      <c r="CS8" s="805"/>
      <c r="CT8" s="805"/>
      <c r="CU8" s="805"/>
      <c r="CV8" s="806"/>
      <c r="CW8" s="804" t="s">
        <v>587</v>
      </c>
      <c r="CX8" s="805"/>
      <c r="CY8" s="805"/>
      <c r="CZ8" s="805"/>
      <c r="DA8" s="806"/>
      <c r="DB8" s="804" t="s">
        <v>587</v>
      </c>
      <c r="DC8" s="805"/>
      <c r="DD8" s="805"/>
      <c r="DE8" s="805"/>
      <c r="DF8" s="806"/>
      <c r="DG8" s="804" t="s">
        <v>587</v>
      </c>
      <c r="DH8" s="805"/>
      <c r="DI8" s="805"/>
      <c r="DJ8" s="805"/>
      <c r="DK8" s="806"/>
      <c r="DL8" s="804" t="s">
        <v>587</v>
      </c>
      <c r="DM8" s="805"/>
      <c r="DN8" s="805"/>
      <c r="DO8" s="805"/>
      <c r="DP8" s="806"/>
      <c r="DQ8" s="804" t="s">
        <v>587</v>
      </c>
      <c r="DR8" s="805"/>
      <c r="DS8" s="805"/>
      <c r="DT8" s="805"/>
      <c r="DU8" s="806"/>
      <c r="DV8" s="801"/>
      <c r="DW8" s="802"/>
      <c r="DX8" s="802"/>
      <c r="DY8" s="802"/>
      <c r="DZ8" s="807"/>
      <c r="EA8" s="237"/>
    </row>
    <row r="9" spans="1:131" s="238" customFormat="1" ht="26.25" customHeight="1" x14ac:dyDescent="0.15">
      <c r="A9" s="241">
        <v>3</v>
      </c>
      <c r="B9" s="808" t="s">
        <v>397</v>
      </c>
      <c r="C9" s="809"/>
      <c r="D9" s="809"/>
      <c r="E9" s="809"/>
      <c r="F9" s="809"/>
      <c r="G9" s="809"/>
      <c r="H9" s="809"/>
      <c r="I9" s="809"/>
      <c r="J9" s="809"/>
      <c r="K9" s="809"/>
      <c r="L9" s="809"/>
      <c r="M9" s="809"/>
      <c r="N9" s="809"/>
      <c r="O9" s="809"/>
      <c r="P9" s="810"/>
      <c r="Q9" s="811">
        <v>323</v>
      </c>
      <c r="R9" s="812"/>
      <c r="S9" s="812"/>
      <c r="T9" s="812"/>
      <c r="U9" s="812"/>
      <c r="V9" s="812">
        <v>322</v>
      </c>
      <c r="W9" s="812"/>
      <c r="X9" s="812"/>
      <c r="Y9" s="812"/>
      <c r="Z9" s="812"/>
      <c r="AA9" s="813">
        <f t="shared" si="0"/>
        <v>1</v>
      </c>
      <c r="AB9" s="814"/>
      <c r="AC9" s="814"/>
      <c r="AD9" s="814"/>
      <c r="AE9" s="815"/>
      <c r="AF9" s="816">
        <v>0</v>
      </c>
      <c r="AG9" s="814"/>
      <c r="AH9" s="814"/>
      <c r="AI9" s="814"/>
      <c r="AJ9" s="815"/>
      <c r="AK9" s="797">
        <v>321</v>
      </c>
      <c r="AL9" s="798"/>
      <c r="AM9" s="798"/>
      <c r="AN9" s="798"/>
      <c r="AO9" s="798"/>
      <c r="AP9" s="798">
        <v>3678</v>
      </c>
      <c r="AQ9" s="798"/>
      <c r="AR9" s="798"/>
      <c r="AS9" s="798"/>
      <c r="AT9" s="798"/>
      <c r="AU9" s="799"/>
      <c r="AV9" s="799"/>
      <c r="AW9" s="799"/>
      <c r="AX9" s="799"/>
      <c r="AY9" s="800"/>
      <c r="AZ9" s="235"/>
      <c r="BA9" s="235"/>
      <c r="BB9" s="235"/>
      <c r="BC9" s="235"/>
      <c r="BD9" s="235"/>
      <c r="BE9" s="236"/>
      <c r="BF9" s="236"/>
      <c r="BG9" s="236"/>
      <c r="BH9" s="236"/>
      <c r="BI9" s="236"/>
      <c r="BJ9" s="236"/>
      <c r="BK9" s="236"/>
      <c r="BL9" s="236"/>
      <c r="BM9" s="236"/>
      <c r="BN9" s="236"/>
      <c r="BO9" s="236"/>
      <c r="BP9" s="236"/>
      <c r="BQ9" s="241">
        <v>3</v>
      </c>
      <c r="BR9" s="242"/>
      <c r="BS9" s="801" t="s">
        <v>600</v>
      </c>
      <c r="BT9" s="802"/>
      <c r="BU9" s="802"/>
      <c r="BV9" s="802"/>
      <c r="BW9" s="802"/>
      <c r="BX9" s="802"/>
      <c r="BY9" s="802"/>
      <c r="BZ9" s="802"/>
      <c r="CA9" s="802"/>
      <c r="CB9" s="802"/>
      <c r="CC9" s="802"/>
      <c r="CD9" s="802"/>
      <c r="CE9" s="802"/>
      <c r="CF9" s="802"/>
      <c r="CG9" s="803"/>
      <c r="CH9" s="804">
        <v>2051</v>
      </c>
      <c r="CI9" s="805"/>
      <c r="CJ9" s="805"/>
      <c r="CK9" s="805"/>
      <c r="CL9" s="806"/>
      <c r="CM9" s="804">
        <v>11475</v>
      </c>
      <c r="CN9" s="805"/>
      <c r="CO9" s="805"/>
      <c r="CP9" s="805"/>
      <c r="CQ9" s="806"/>
      <c r="CR9" s="804">
        <v>1299</v>
      </c>
      <c r="CS9" s="805"/>
      <c r="CT9" s="805"/>
      <c r="CU9" s="805"/>
      <c r="CV9" s="806"/>
      <c r="CW9" s="804">
        <v>355</v>
      </c>
      <c r="CX9" s="805"/>
      <c r="CY9" s="805"/>
      <c r="CZ9" s="805"/>
      <c r="DA9" s="806"/>
      <c r="DB9" s="804">
        <v>3355</v>
      </c>
      <c r="DC9" s="805"/>
      <c r="DD9" s="805"/>
      <c r="DE9" s="805"/>
      <c r="DF9" s="806"/>
      <c r="DG9" s="804" t="s">
        <v>587</v>
      </c>
      <c r="DH9" s="805"/>
      <c r="DI9" s="805"/>
      <c r="DJ9" s="805"/>
      <c r="DK9" s="806"/>
      <c r="DL9" s="804" t="s">
        <v>587</v>
      </c>
      <c r="DM9" s="805"/>
      <c r="DN9" s="805"/>
      <c r="DO9" s="805"/>
      <c r="DP9" s="806"/>
      <c r="DQ9" s="804" t="s">
        <v>587</v>
      </c>
      <c r="DR9" s="805"/>
      <c r="DS9" s="805"/>
      <c r="DT9" s="805"/>
      <c r="DU9" s="806"/>
      <c r="DV9" s="801"/>
      <c r="DW9" s="802"/>
      <c r="DX9" s="802"/>
      <c r="DY9" s="802"/>
      <c r="DZ9" s="807"/>
      <c r="EA9" s="237"/>
    </row>
    <row r="10" spans="1:131" s="238" customFormat="1" ht="26.25" customHeight="1" x14ac:dyDescent="0.15">
      <c r="A10" s="241">
        <v>4</v>
      </c>
      <c r="B10" s="808" t="s">
        <v>398</v>
      </c>
      <c r="C10" s="809"/>
      <c r="D10" s="809"/>
      <c r="E10" s="809"/>
      <c r="F10" s="809"/>
      <c r="G10" s="809"/>
      <c r="H10" s="809"/>
      <c r="I10" s="809"/>
      <c r="J10" s="809"/>
      <c r="K10" s="809"/>
      <c r="L10" s="809"/>
      <c r="M10" s="809"/>
      <c r="N10" s="809"/>
      <c r="O10" s="809"/>
      <c r="P10" s="810"/>
      <c r="Q10" s="811">
        <v>217</v>
      </c>
      <c r="R10" s="812"/>
      <c r="S10" s="812"/>
      <c r="T10" s="812"/>
      <c r="U10" s="812"/>
      <c r="V10" s="812">
        <v>217</v>
      </c>
      <c r="W10" s="812"/>
      <c r="X10" s="812"/>
      <c r="Y10" s="812"/>
      <c r="Z10" s="812"/>
      <c r="AA10" s="813" t="s">
        <v>587</v>
      </c>
      <c r="AB10" s="814"/>
      <c r="AC10" s="814"/>
      <c r="AD10" s="814"/>
      <c r="AE10" s="815"/>
      <c r="AF10" s="816" t="s">
        <v>399</v>
      </c>
      <c r="AG10" s="814"/>
      <c r="AH10" s="814"/>
      <c r="AI10" s="814"/>
      <c r="AJ10" s="815"/>
      <c r="AK10" s="797" t="s">
        <v>587</v>
      </c>
      <c r="AL10" s="798"/>
      <c r="AM10" s="798"/>
      <c r="AN10" s="798"/>
      <c r="AO10" s="798"/>
      <c r="AP10" s="798">
        <v>3355</v>
      </c>
      <c r="AQ10" s="798"/>
      <c r="AR10" s="798"/>
      <c r="AS10" s="798"/>
      <c r="AT10" s="798"/>
      <c r="AU10" s="799"/>
      <c r="AV10" s="799"/>
      <c r="AW10" s="799"/>
      <c r="AX10" s="799"/>
      <c r="AY10" s="800"/>
      <c r="AZ10" s="235"/>
      <c r="BA10" s="235"/>
      <c r="BB10" s="235"/>
      <c r="BC10" s="235"/>
      <c r="BD10" s="235"/>
      <c r="BE10" s="236"/>
      <c r="BF10" s="236"/>
      <c r="BG10" s="236"/>
      <c r="BH10" s="236"/>
      <c r="BI10" s="236"/>
      <c r="BJ10" s="236"/>
      <c r="BK10" s="236"/>
      <c r="BL10" s="236"/>
      <c r="BM10" s="236"/>
      <c r="BN10" s="236"/>
      <c r="BO10" s="236"/>
      <c r="BP10" s="236"/>
      <c r="BQ10" s="241">
        <v>4</v>
      </c>
      <c r="BR10" s="242"/>
      <c r="BS10" s="801" t="s">
        <v>601</v>
      </c>
      <c r="BT10" s="802"/>
      <c r="BU10" s="802"/>
      <c r="BV10" s="802"/>
      <c r="BW10" s="802"/>
      <c r="BX10" s="802"/>
      <c r="BY10" s="802"/>
      <c r="BZ10" s="802"/>
      <c r="CA10" s="802"/>
      <c r="CB10" s="802"/>
      <c r="CC10" s="802"/>
      <c r="CD10" s="802"/>
      <c r="CE10" s="802"/>
      <c r="CF10" s="802"/>
      <c r="CG10" s="803"/>
      <c r="CH10" s="804">
        <v>-1177</v>
      </c>
      <c r="CI10" s="805"/>
      <c r="CJ10" s="805"/>
      <c r="CK10" s="805"/>
      <c r="CL10" s="806"/>
      <c r="CM10" s="804">
        <v>0</v>
      </c>
      <c r="CN10" s="805"/>
      <c r="CO10" s="805"/>
      <c r="CP10" s="805"/>
      <c r="CQ10" s="806"/>
      <c r="CR10" s="804">
        <v>4648</v>
      </c>
      <c r="CS10" s="805"/>
      <c r="CT10" s="805"/>
      <c r="CU10" s="805"/>
      <c r="CV10" s="806"/>
      <c r="CW10" s="804">
        <v>623</v>
      </c>
      <c r="CX10" s="805"/>
      <c r="CY10" s="805"/>
      <c r="CZ10" s="805"/>
      <c r="DA10" s="806"/>
      <c r="DB10" s="804">
        <v>6647</v>
      </c>
      <c r="DC10" s="805"/>
      <c r="DD10" s="805"/>
      <c r="DE10" s="805"/>
      <c r="DF10" s="806"/>
      <c r="DG10" s="804" t="s">
        <v>587</v>
      </c>
      <c r="DH10" s="805"/>
      <c r="DI10" s="805"/>
      <c r="DJ10" s="805"/>
      <c r="DK10" s="806"/>
      <c r="DL10" s="804" t="s">
        <v>587</v>
      </c>
      <c r="DM10" s="805"/>
      <c r="DN10" s="805"/>
      <c r="DO10" s="805"/>
      <c r="DP10" s="806"/>
      <c r="DQ10" s="804" t="s">
        <v>587</v>
      </c>
      <c r="DR10" s="805"/>
      <c r="DS10" s="805"/>
      <c r="DT10" s="805"/>
      <c r="DU10" s="806"/>
      <c r="DV10" s="801"/>
      <c r="DW10" s="802"/>
      <c r="DX10" s="802"/>
      <c r="DY10" s="802"/>
      <c r="DZ10" s="807"/>
      <c r="EA10" s="237"/>
    </row>
    <row r="11" spans="1:131" s="238" customFormat="1" ht="26.25" customHeight="1" x14ac:dyDescent="0.15">
      <c r="A11" s="241">
        <v>5</v>
      </c>
      <c r="B11" s="808" t="s">
        <v>400</v>
      </c>
      <c r="C11" s="809"/>
      <c r="D11" s="809"/>
      <c r="E11" s="809"/>
      <c r="F11" s="809"/>
      <c r="G11" s="809"/>
      <c r="H11" s="809"/>
      <c r="I11" s="809"/>
      <c r="J11" s="809"/>
      <c r="K11" s="809"/>
      <c r="L11" s="809"/>
      <c r="M11" s="809"/>
      <c r="N11" s="809"/>
      <c r="O11" s="809"/>
      <c r="P11" s="810"/>
      <c r="Q11" s="811">
        <v>114</v>
      </c>
      <c r="R11" s="812"/>
      <c r="S11" s="812"/>
      <c r="T11" s="812"/>
      <c r="U11" s="812"/>
      <c r="V11" s="812">
        <v>74</v>
      </c>
      <c r="W11" s="812"/>
      <c r="X11" s="812"/>
      <c r="Y11" s="812"/>
      <c r="Z11" s="812"/>
      <c r="AA11" s="813">
        <f t="shared" si="0"/>
        <v>40</v>
      </c>
      <c r="AB11" s="814"/>
      <c r="AC11" s="814"/>
      <c r="AD11" s="814"/>
      <c r="AE11" s="815"/>
      <c r="AF11" s="816">
        <v>2</v>
      </c>
      <c r="AG11" s="814"/>
      <c r="AH11" s="814"/>
      <c r="AI11" s="814"/>
      <c r="AJ11" s="815"/>
      <c r="AK11" s="797">
        <v>2</v>
      </c>
      <c r="AL11" s="798"/>
      <c r="AM11" s="798"/>
      <c r="AN11" s="798"/>
      <c r="AO11" s="798"/>
      <c r="AP11" s="798">
        <v>441</v>
      </c>
      <c r="AQ11" s="798"/>
      <c r="AR11" s="798"/>
      <c r="AS11" s="798"/>
      <c r="AT11" s="798"/>
      <c r="AU11" s="799"/>
      <c r="AV11" s="799"/>
      <c r="AW11" s="799"/>
      <c r="AX11" s="799"/>
      <c r="AY11" s="800"/>
      <c r="AZ11" s="235"/>
      <c r="BA11" s="235"/>
      <c r="BB11" s="235"/>
      <c r="BC11" s="235"/>
      <c r="BD11" s="235"/>
      <c r="BE11" s="236"/>
      <c r="BF11" s="236"/>
      <c r="BG11" s="236"/>
      <c r="BH11" s="236"/>
      <c r="BI11" s="236"/>
      <c r="BJ11" s="236"/>
      <c r="BK11" s="236"/>
      <c r="BL11" s="236"/>
      <c r="BM11" s="236"/>
      <c r="BN11" s="236"/>
      <c r="BO11" s="236"/>
      <c r="BP11" s="236"/>
      <c r="BQ11" s="241">
        <v>5</v>
      </c>
      <c r="BR11" s="242"/>
      <c r="BS11" s="801"/>
      <c r="BT11" s="802"/>
      <c r="BU11" s="802"/>
      <c r="BV11" s="802"/>
      <c r="BW11" s="802"/>
      <c r="BX11" s="802"/>
      <c r="BY11" s="802"/>
      <c r="BZ11" s="802"/>
      <c r="CA11" s="802"/>
      <c r="CB11" s="802"/>
      <c r="CC11" s="802"/>
      <c r="CD11" s="802"/>
      <c r="CE11" s="802"/>
      <c r="CF11" s="802"/>
      <c r="CG11" s="803"/>
      <c r="CH11" s="804"/>
      <c r="CI11" s="805"/>
      <c r="CJ11" s="805"/>
      <c r="CK11" s="805"/>
      <c r="CL11" s="806"/>
      <c r="CM11" s="804"/>
      <c r="CN11" s="805"/>
      <c r="CO11" s="805"/>
      <c r="CP11" s="805"/>
      <c r="CQ11" s="806"/>
      <c r="CR11" s="804"/>
      <c r="CS11" s="805"/>
      <c r="CT11" s="805"/>
      <c r="CU11" s="805"/>
      <c r="CV11" s="806"/>
      <c r="CW11" s="804"/>
      <c r="CX11" s="805"/>
      <c r="CY11" s="805"/>
      <c r="CZ11" s="805"/>
      <c r="DA11" s="806"/>
      <c r="DB11" s="804"/>
      <c r="DC11" s="805"/>
      <c r="DD11" s="805"/>
      <c r="DE11" s="805"/>
      <c r="DF11" s="806"/>
      <c r="DG11" s="804"/>
      <c r="DH11" s="805"/>
      <c r="DI11" s="805"/>
      <c r="DJ11" s="805"/>
      <c r="DK11" s="806"/>
      <c r="DL11" s="804"/>
      <c r="DM11" s="805"/>
      <c r="DN11" s="805"/>
      <c r="DO11" s="805"/>
      <c r="DP11" s="806"/>
      <c r="DQ11" s="804"/>
      <c r="DR11" s="805"/>
      <c r="DS11" s="805"/>
      <c r="DT11" s="805"/>
      <c r="DU11" s="806"/>
      <c r="DV11" s="801"/>
      <c r="DW11" s="802"/>
      <c r="DX11" s="802"/>
      <c r="DY11" s="802"/>
      <c r="DZ11" s="807"/>
      <c r="EA11" s="237"/>
    </row>
    <row r="12" spans="1:131" s="238" customFormat="1" ht="26.25" customHeight="1" x14ac:dyDescent="0.15">
      <c r="A12" s="241">
        <v>6</v>
      </c>
      <c r="B12" s="808"/>
      <c r="C12" s="809"/>
      <c r="D12" s="809"/>
      <c r="E12" s="809"/>
      <c r="F12" s="809"/>
      <c r="G12" s="809"/>
      <c r="H12" s="809"/>
      <c r="I12" s="809"/>
      <c r="J12" s="809"/>
      <c r="K12" s="809"/>
      <c r="L12" s="809"/>
      <c r="M12" s="809"/>
      <c r="N12" s="809"/>
      <c r="O12" s="809"/>
      <c r="P12" s="810"/>
      <c r="Q12" s="811"/>
      <c r="R12" s="812"/>
      <c r="S12" s="812"/>
      <c r="T12" s="812"/>
      <c r="U12" s="812"/>
      <c r="V12" s="812"/>
      <c r="W12" s="812"/>
      <c r="X12" s="812"/>
      <c r="Y12" s="812"/>
      <c r="Z12" s="812"/>
      <c r="AA12" s="812"/>
      <c r="AB12" s="812"/>
      <c r="AC12" s="812"/>
      <c r="AD12" s="812"/>
      <c r="AE12" s="813"/>
      <c r="AF12" s="816"/>
      <c r="AG12" s="814"/>
      <c r="AH12" s="814"/>
      <c r="AI12" s="814"/>
      <c r="AJ12" s="815"/>
      <c r="AK12" s="797"/>
      <c r="AL12" s="798"/>
      <c r="AM12" s="798"/>
      <c r="AN12" s="798"/>
      <c r="AO12" s="798"/>
      <c r="AP12" s="798"/>
      <c r="AQ12" s="798"/>
      <c r="AR12" s="798"/>
      <c r="AS12" s="798"/>
      <c r="AT12" s="798"/>
      <c r="AU12" s="799"/>
      <c r="AV12" s="799"/>
      <c r="AW12" s="799"/>
      <c r="AX12" s="799"/>
      <c r="AY12" s="800"/>
      <c r="AZ12" s="235"/>
      <c r="BA12" s="235"/>
      <c r="BB12" s="235"/>
      <c r="BC12" s="235"/>
      <c r="BD12" s="235"/>
      <c r="BE12" s="236"/>
      <c r="BF12" s="236"/>
      <c r="BG12" s="236"/>
      <c r="BH12" s="236"/>
      <c r="BI12" s="236"/>
      <c r="BJ12" s="236"/>
      <c r="BK12" s="236"/>
      <c r="BL12" s="236"/>
      <c r="BM12" s="236"/>
      <c r="BN12" s="236"/>
      <c r="BO12" s="236"/>
      <c r="BP12" s="236"/>
      <c r="BQ12" s="241">
        <v>6</v>
      </c>
      <c r="BR12" s="242"/>
      <c r="BS12" s="801"/>
      <c r="BT12" s="802"/>
      <c r="BU12" s="802"/>
      <c r="BV12" s="802"/>
      <c r="BW12" s="802"/>
      <c r="BX12" s="802"/>
      <c r="BY12" s="802"/>
      <c r="BZ12" s="802"/>
      <c r="CA12" s="802"/>
      <c r="CB12" s="802"/>
      <c r="CC12" s="802"/>
      <c r="CD12" s="802"/>
      <c r="CE12" s="802"/>
      <c r="CF12" s="802"/>
      <c r="CG12" s="803"/>
      <c r="CH12" s="804"/>
      <c r="CI12" s="805"/>
      <c r="CJ12" s="805"/>
      <c r="CK12" s="805"/>
      <c r="CL12" s="806"/>
      <c r="CM12" s="804"/>
      <c r="CN12" s="805"/>
      <c r="CO12" s="805"/>
      <c r="CP12" s="805"/>
      <c r="CQ12" s="806"/>
      <c r="CR12" s="804"/>
      <c r="CS12" s="805"/>
      <c r="CT12" s="805"/>
      <c r="CU12" s="805"/>
      <c r="CV12" s="806"/>
      <c r="CW12" s="804"/>
      <c r="CX12" s="805"/>
      <c r="CY12" s="805"/>
      <c r="CZ12" s="805"/>
      <c r="DA12" s="806"/>
      <c r="DB12" s="804"/>
      <c r="DC12" s="805"/>
      <c r="DD12" s="805"/>
      <c r="DE12" s="805"/>
      <c r="DF12" s="806"/>
      <c r="DG12" s="804"/>
      <c r="DH12" s="805"/>
      <c r="DI12" s="805"/>
      <c r="DJ12" s="805"/>
      <c r="DK12" s="806"/>
      <c r="DL12" s="804"/>
      <c r="DM12" s="805"/>
      <c r="DN12" s="805"/>
      <c r="DO12" s="805"/>
      <c r="DP12" s="806"/>
      <c r="DQ12" s="804"/>
      <c r="DR12" s="805"/>
      <c r="DS12" s="805"/>
      <c r="DT12" s="805"/>
      <c r="DU12" s="806"/>
      <c r="DV12" s="801"/>
      <c r="DW12" s="802"/>
      <c r="DX12" s="802"/>
      <c r="DY12" s="802"/>
      <c r="DZ12" s="807"/>
      <c r="EA12" s="237"/>
    </row>
    <row r="13" spans="1:131" s="238" customFormat="1" ht="26.25" customHeight="1" x14ac:dyDescent="0.15">
      <c r="A13" s="241">
        <v>7</v>
      </c>
      <c r="B13" s="808"/>
      <c r="C13" s="809"/>
      <c r="D13" s="809"/>
      <c r="E13" s="809"/>
      <c r="F13" s="809"/>
      <c r="G13" s="809"/>
      <c r="H13" s="809"/>
      <c r="I13" s="809"/>
      <c r="J13" s="809"/>
      <c r="K13" s="809"/>
      <c r="L13" s="809"/>
      <c r="M13" s="809"/>
      <c r="N13" s="809"/>
      <c r="O13" s="809"/>
      <c r="P13" s="810"/>
      <c r="Q13" s="811"/>
      <c r="R13" s="812"/>
      <c r="S13" s="812"/>
      <c r="T13" s="812"/>
      <c r="U13" s="812"/>
      <c r="V13" s="812"/>
      <c r="W13" s="812"/>
      <c r="X13" s="812"/>
      <c r="Y13" s="812"/>
      <c r="Z13" s="812"/>
      <c r="AA13" s="812"/>
      <c r="AB13" s="812"/>
      <c r="AC13" s="812"/>
      <c r="AD13" s="812"/>
      <c r="AE13" s="813"/>
      <c r="AF13" s="816"/>
      <c r="AG13" s="814"/>
      <c r="AH13" s="814"/>
      <c r="AI13" s="814"/>
      <c r="AJ13" s="815"/>
      <c r="AK13" s="797"/>
      <c r="AL13" s="798"/>
      <c r="AM13" s="798"/>
      <c r="AN13" s="798"/>
      <c r="AO13" s="798"/>
      <c r="AP13" s="798"/>
      <c r="AQ13" s="798"/>
      <c r="AR13" s="798"/>
      <c r="AS13" s="798"/>
      <c r="AT13" s="798"/>
      <c r="AU13" s="799"/>
      <c r="AV13" s="799"/>
      <c r="AW13" s="799"/>
      <c r="AX13" s="799"/>
      <c r="AY13" s="800"/>
      <c r="AZ13" s="235"/>
      <c r="BA13" s="235"/>
      <c r="BB13" s="235"/>
      <c r="BC13" s="235"/>
      <c r="BD13" s="235"/>
      <c r="BE13" s="236"/>
      <c r="BF13" s="236"/>
      <c r="BG13" s="236"/>
      <c r="BH13" s="236"/>
      <c r="BI13" s="236"/>
      <c r="BJ13" s="236"/>
      <c r="BK13" s="236"/>
      <c r="BL13" s="236"/>
      <c r="BM13" s="236"/>
      <c r="BN13" s="236"/>
      <c r="BO13" s="236"/>
      <c r="BP13" s="236"/>
      <c r="BQ13" s="241">
        <v>7</v>
      </c>
      <c r="BR13" s="242"/>
      <c r="BS13" s="801"/>
      <c r="BT13" s="802"/>
      <c r="BU13" s="802"/>
      <c r="BV13" s="802"/>
      <c r="BW13" s="802"/>
      <c r="BX13" s="802"/>
      <c r="BY13" s="802"/>
      <c r="BZ13" s="802"/>
      <c r="CA13" s="802"/>
      <c r="CB13" s="802"/>
      <c r="CC13" s="802"/>
      <c r="CD13" s="802"/>
      <c r="CE13" s="802"/>
      <c r="CF13" s="802"/>
      <c r="CG13" s="803"/>
      <c r="CH13" s="804"/>
      <c r="CI13" s="805"/>
      <c r="CJ13" s="805"/>
      <c r="CK13" s="805"/>
      <c r="CL13" s="806"/>
      <c r="CM13" s="804"/>
      <c r="CN13" s="805"/>
      <c r="CO13" s="805"/>
      <c r="CP13" s="805"/>
      <c r="CQ13" s="806"/>
      <c r="CR13" s="804"/>
      <c r="CS13" s="805"/>
      <c r="CT13" s="805"/>
      <c r="CU13" s="805"/>
      <c r="CV13" s="806"/>
      <c r="CW13" s="804"/>
      <c r="CX13" s="805"/>
      <c r="CY13" s="805"/>
      <c r="CZ13" s="805"/>
      <c r="DA13" s="806"/>
      <c r="DB13" s="804"/>
      <c r="DC13" s="805"/>
      <c r="DD13" s="805"/>
      <c r="DE13" s="805"/>
      <c r="DF13" s="806"/>
      <c r="DG13" s="804"/>
      <c r="DH13" s="805"/>
      <c r="DI13" s="805"/>
      <c r="DJ13" s="805"/>
      <c r="DK13" s="806"/>
      <c r="DL13" s="804"/>
      <c r="DM13" s="805"/>
      <c r="DN13" s="805"/>
      <c r="DO13" s="805"/>
      <c r="DP13" s="806"/>
      <c r="DQ13" s="804"/>
      <c r="DR13" s="805"/>
      <c r="DS13" s="805"/>
      <c r="DT13" s="805"/>
      <c r="DU13" s="806"/>
      <c r="DV13" s="801"/>
      <c r="DW13" s="802"/>
      <c r="DX13" s="802"/>
      <c r="DY13" s="802"/>
      <c r="DZ13" s="807"/>
      <c r="EA13" s="237"/>
    </row>
    <row r="14" spans="1:131" s="238" customFormat="1" ht="26.25" customHeight="1" x14ac:dyDescent="0.15">
      <c r="A14" s="241">
        <v>8</v>
      </c>
      <c r="B14" s="808"/>
      <c r="C14" s="809"/>
      <c r="D14" s="809"/>
      <c r="E14" s="809"/>
      <c r="F14" s="809"/>
      <c r="G14" s="809"/>
      <c r="H14" s="809"/>
      <c r="I14" s="809"/>
      <c r="J14" s="809"/>
      <c r="K14" s="809"/>
      <c r="L14" s="809"/>
      <c r="M14" s="809"/>
      <c r="N14" s="809"/>
      <c r="O14" s="809"/>
      <c r="P14" s="810"/>
      <c r="Q14" s="811"/>
      <c r="R14" s="812"/>
      <c r="S14" s="812"/>
      <c r="T14" s="812"/>
      <c r="U14" s="812"/>
      <c r="V14" s="812"/>
      <c r="W14" s="812"/>
      <c r="X14" s="812"/>
      <c r="Y14" s="812"/>
      <c r="Z14" s="812"/>
      <c r="AA14" s="812"/>
      <c r="AB14" s="812"/>
      <c r="AC14" s="812"/>
      <c r="AD14" s="812"/>
      <c r="AE14" s="813"/>
      <c r="AF14" s="816"/>
      <c r="AG14" s="814"/>
      <c r="AH14" s="814"/>
      <c r="AI14" s="814"/>
      <c r="AJ14" s="815"/>
      <c r="AK14" s="797"/>
      <c r="AL14" s="798"/>
      <c r="AM14" s="798"/>
      <c r="AN14" s="798"/>
      <c r="AO14" s="798"/>
      <c r="AP14" s="798"/>
      <c r="AQ14" s="798"/>
      <c r="AR14" s="798"/>
      <c r="AS14" s="798"/>
      <c r="AT14" s="798"/>
      <c r="AU14" s="799"/>
      <c r="AV14" s="799"/>
      <c r="AW14" s="799"/>
      <c r="AX14" s="799"/>
      <c r="AY14" s="800"/>
      <c r="AZ14" s="235"/>
      <c r="BA14" s="235"/>
      <c r="BB14" s="235"/>
      <c r="BC14" s="235"/>
      <c r="BD14" s="235"/>
      <c r="BE14" s="236"/>
      <c r="BF14" s="236"/>
      <c r="BG14" s="236"/>
      <c r="BH14" s="236"/>
      <c r="BI14" s="236"/>
      <c r="BJ14" s="236"/>
      <c r="BK14" s="236"/>
      <c r="BL14" s="236"/>
      <c r="BM14" s="236"/>
      <c r="BN14" s="236"/>
      <c r="BO14" s="236"/>
      <c r="BP14" s="236"/>
      <c r="BQ14" s="241">
        <v>8</v>
      </c>
      <c r="BR14" s="242"/>
      <c r="BS14" s="801"/>
      <c r="BT14" s="802"/>
      <c r="BU14" s="802"/>
      <c r="BV14" s="802"/>
      <c r="BW14" s="802"/>
      <c r="BX14" s="802"/>
      <c r="BY14" s="802"/>
      <c r="BZ14" s="802"/>
      <c r="CA14" s="802"/>
      <c r="CB14" s="802"/>
      <c r="CC14" s="802"/>
      <c r="CD14" s="802"/>
      <c r="CE14" s="802"/>
      <c r="CF14" s="802"/>
      <c r="CG14" s="803"/>
      <c r="CH14" s="804"/>
      <c r="CI14" s="805"/>
      <c r="CJ14" s="805"/>
      <c r="CK14" s="805"/>
      <c r="CL14" s="806"/>
      <c r="CM14" s="804"/>
      <c r="CN14" s="805"/>
      <c r="CO14" s="805"/>
      <c r="CP14" s="805"/>
      <c r="CQ14" s="806"/>
      <c r="CR14" s="804"/>
      <c r="CS14" s="805"/>
      <c r="CT14" s="805"/>
      <c r="CU14" s="805"/>
      <c r="CV14" s="806"/>
      <c r="CW14" s="804"/>
      <c r="CX14" s="805"/>
      <c r="CY14" s="805"/>
      <c r="CZ14" s="805"/>
      <c r="DA14" s="806"/>
      <c r="DB14" s="804"/>
      <c r="DC14" s="805"/>
      <c r="DD14" s="805"/>
      <c r="DE14" s="805"/>
      <c r="DF14" s="806"/>
      <c r="DG14" s="804"/>
      <c r="DH14" s="805"/>
      <c r="DI14" s="805"/>
      <c r="DJ14" s="805"/>
      <c r="DK14" s="806"/>
      <c r="DL14" s="804"/>
      <c r="DM14" s="805"/>
      <c r="DN14" s="805"/>
      <c r="DO14" s="805"/>
      <c r="DP14" s="806"/>
      <c r="DQ14" s="804"/>
      <c r="DR14" s="805"/>
      <c r="DS14" s="805"/>
      <c r="DT14" s="805"/>
      <c r="DU14" s="806"/>
      <c r="DV14" s="801"/>
      <c r="DW14" s="802"/>
      <c r="DX14" s="802"/>
      <c r="DY14" s="802"/>
      <c r="DZ14" s="807"/>
      <c r="EA14" s="237"/>
    </row>
    <row r="15" spans="1:131" s="238" customFormat="1" ht="26.25" customHeight="1" x14ac:dyDescent="0.15">
      <c r="A15" s="241">
        <v>9</v>
      </c>
      <c r="B15" s="808"/>
      <c r="C15" s="809"/>
      <c r="D15" s="809"/>
      <c r="E15" s="809"/>
      <c r="F15" s="809"/>
      <c r="G15" s="809"/>
      <c r="H15" s="809"/>
      <c r="I15" s="809"/>
      <c r="J15" s="809"/>
      <c r="K15" s="809"/>
      <c r="L15" s="809"/>
      <c r="M15" s="809"/>
      <c r="N15" s="809"/>
      <c r="O15" s="809"/>
      <c r="P15" s="810"/>
      <c r="Q15" s="811"/>
      <c r="R15" s="812"/>
      <c r="S15" s="812"/>
      <c r="T15" s="812"/>
      <c r="U15" s="812"/>
      <c r="V15" s="812"/>
      <c r="W15" s="812"/>
      <c r="X15" s="812"/>
      <c r="Y15" s="812"/>
      <c r="Z15" s="812"/>
      <c r="AA15" s="812"/>
      <c r="AB15" s="812"/>
      <c r="AC15" s="812"/>
      <c r="AD15" s="812"/>
      <c r="AE15" s="813"/>
      <c r="AF15" s="816"/>
      <c r="AG15" s="814"/>
      <c r="AH15" s="814"/>
      <c r="AI15" s="814"/>
      <c r="AJ15" s="815"/>
      <c r="AK15" s="797"/>
      <c r="AL15" s="798"/>
      <c r="AM15" s="798"/>
      <c r="AN15" s="798"/>
      <c r="AO15" s="798"/>
      <c r="AP15" s="798"/>
      <c r="AQ15" s="798"/>
      <c r="AR15" s="798"/>
      <c r="AS15" s="798"/>
      <c r="AT15" s="798"/>
      <c r="AU15" s="799"/>
      <c r="AV15" s="799"/>
      <c r="AW15" s="799"/>
      <c r="AX15" s="799"/>
      <c r="AY15" s="800"/>
      <c r="AZ15" s="235"/>
      <c r="BA15" s="235"/>
      <c r="BB15" s="235"/>
      <c r="BC15" s="235"/>
      <c r="BD15" s="235"/>
      <c r="BE15" s="236"/>
      <c r="BF15" s="236"/>
      <c r="BG15" s="236"/>
      <c r="BH15" s="236"/>
      <c r="BI15" s="236"/>
      <c r="BJ15" s="236"/>
      <c r="BK15" s="236"/>
      <c r="BL15" s="236"/>
      <c r="BM15" s="236"/>
      <c r="BN15" s="236"/>
      <c r="BO15" s="236"/>
      <c r="BP15" s="236"/>
      <c r="BQ15" s="241">
        <v>9</v>
      </c>
      <c r="BR15" s="242"/>
      <c r="BS15" s="801"/>
      <c r="BT15" s="802"/>
      <c r="BU15" s="802"/>
      <c r="BV15" s="802"/>
      <c r="BW15" s="802"/>
      <c r="BX15" s="802"/>
      <c r="BY15" s="802"/>
      <c r="BZ15" s="802"/>
      <c r="CA15" s="802"/>
      <c r="CB15" s="802"/>
      <c r="CC15" s="802"/>
      <c r="CD15" s="802"/>
      <c r="CE15" s="802"/>
      <c r="CF15" s="802"/>
      <c r="CG15" s="803"/>
      <c r="CH15" s="804"/>
      <c r="CI15" s="805"/>
      <c r="CJ15" s="805"/>
      <c r="CK15" s="805"/>
      <c r="CL15" s="806"/>
      <c r="CM15" s="804"/>
      <c r="CN15" s="805"/>
      <c r="CO15" s="805"/>
      <c r="CP15" s="805"/>
      <c r="CQ15" s="806"/>
      <c r="CR15" s="804"/>
      <c r="CS15" s="805"/>
      <c r="CT15" s="805"/>
      <c r="CU15" s="805"/>
      <c r="CV15" s="806"/>
      <c r="CW15" s="804"/>
      <c r="CX15" s="805"/>
      <c r="CY15" s="805"/>
      <c r="CZ15" s="805"/>
      <c r="DA15" s="806"/>
      <c r="DB15" s="804"/>
      <c r="DC15" s="805"/>
      <c r="DD15" s="805"/>
      <c r="DE15" s="805"/>
      <c r="DF15" s="806"/>
      <c r="DG15" s="804"/>
      <c r="DH15" s="805"/>
      <c r="DI15" s="805"/>
      <c r="DJ15" s="805"/>
      <c r="DK15" s="806"/>
      <c r="DL15" s="804"/>
      <c r="DM15" s="805"/>
      <c r="DN15" s="805"/>
      <c r="DO15" s="805"/>
      <c r="DP15" s="806"/>
      <c r="DQ15" s="804"/>
      <c r="DR15" s="805"/>
      <c r="DS15" s="805"/>
      <c r="DT15" s="805"/>
      <c r="DU15" s="806"/>
      <c r="DV15" s="801"/>
      <c r="DW15" s="802"/>
      <c r="DX15" s="802"/>
      <c r="DY15" s="802"/>
      <c r="DZ15" s="807"/>
      <c r="EA15" s="237"/>
    </row>
    <row r="16" spans="1:131" s="238" customFormat="1" ht="26.25" customHeight="1" x14ac:dyDescent="0.15">
      <c r="A16" s="241">
        <v>10</v>
      </c>
      <c r="B16" s="808"/>
      <c r="C16" s="809"/>
      <c r="D16" s="809"/>
      <c r="E16" s="809"/>
      <c r="F16" s="809"/>
      <c r="G16" s="809"/>
      <c r="H16" s="809"/>
      <c r="I16" s="809"/>
      <c r="J16" s="809"/>
      <c r="K16" s="809"/>
      <c r="L16" s="809"/>
      <c r="M16" s="809"/>
      <c r="N16" s="809"/>
      <c r="O16" s="809"/>
      <c r="P16" s="810"/>
      <c r="Q16" s="811"/>
      <c r="R16" s="812"/>
      <c r="S16" s="812"/>
      <c r="T16" s="812"/>
      <c r="U16" s="812"/>
      <c r="V16" s="812"/>
      <c r="W16" s="812"/>
      <c r="X16" s="812"/>
      <c r="Y16" s="812"/>
      <c r="Z16" s="812"/>
      <c r="AA16" s="812"/>
      <c r="AB16" s="812"/>
      <c r="AC16" s="812"/>
      <c r="AD16" s="812"/>
      <c r="AE16" s="813"/>
      <c r="AF16" s="816"/>
      <c r="AG16" s="814"/>
      <c r="AH16" s="814"/>
      <c r="AI16" s="814"/>
      <c r="AJ16" s="815"/>
      <c r="AK16" s="797"/>
      <c r="AL16" s="798"/>
      <c r="AM16" s="798"/>
      <c r="AN16" s="798"/>
      <c r="AO16" s="798"/>
      <c r="AP16" s="798"/>
      <c r="AQ16" s="798"/>
      <c r="AR16" s="798"/>
      <c r="AS16" s="798"/>
      <c r="AT16" s="798"/>
      <c r="AU16" s="799"/>
      <c r="AV16" s="799"/>
      <c r="AW16" s="799"/>
      <c r="AX16" s="799"/>
      <c r="AY16" s="800"/>
      <c r="AZ16" s="235"/>
      <c r="BA16" s="235"/>
      <c r="BB16" s="235"/>
      <c r="BC16" s="235"/>
      <c r="BD16" s="235"/>
      <c r="BE16" s="236"/>
      <c r="BF16" s="236"/>
      <c r="BG16" s="236"/>
      <c r="BH16" s="236"/>
      <c r="BI16" s="236"/>
      <c r="BJ16" s="236"/>
      <c r="BK16" s="236"/>
      <c r="BL16" s="236"/>
      <c r="BM16" s="236"/>
      <c r="BN16" s="236"/>
      <c r="BO16" s="236"/>
      <c r="BP16" s="236"/>
      <c r="BQ16" s="241">
        <v>10</v>
      </c>
      <c r="BR16" s="242"/>
      <c r="BS16" s="801"/>
      <c r="BT16" s="802"/>
      <c r="BU16" s="802"/>
      <c r="BV16" s="802"/>
      <c r="BW16" s="802"/>
      <c r="BX16" s="802"/>
      <c r="BY16" s="802"/>
      <c r="BZ16" s="802"/>
      <c r="CA16" s="802"/>
      <c r="CB16" s="802"/>
      <c r="CC16" s="802"/>
      <c r="CD16" s="802"/>
      <c r="CE16" s="802"/>
      <c r="CF16" s="802"/>
      <c r="CG16" s="803"/>
      <c r="CH16" s="804"/>
      <c r="CI16" s="805"/>
      <c r="CJ16" s="805"/>
      <c r="CK16" s="805"/>
      <c r="CL16" s="806"/>
      <c r="CM16" s="804"/>
      <c r="CN16" s="805"/>
      <c r="CO16" s="805"/>
      <c r="CP16" s="805"/>
      <c r="CQ16" s="806"/>
      <c r="CR16" s="804"/>
      <c r="CS16" s="805"/>
      <c r="CT16" s="805"/>
      <c r="CU16" s="805"/>
      <c r="CV16" s="806"/>
      <c r="CW16" s="804"/>
      <c r="CX16" s="805"/>
      <c r="CY16" s="805"/>
      <c r="CZ16" s="805"/>
      <c r="DA16" s="806"/>
      <c r="DB16" s="804"/>
      <c r="DC16" s="805"/>
      <c r="DD16" s="805"/>
      <c r="DE16" s="805"/>
      <c r="DF16" s="806"/>
      <c r="DG16" s="804"/>
      <c r="DH16" s="805"/>
      <c r="DI16" s="805"/>
      <c r="DJ16" s="805"/>
      <c r="DK16" s="806"/>
      <c r="DL16" s="804"/>
      <c r="DM16" s="805"/>
      <c r="DN16" s="805"/>
      <c r="DO16" s="805"/>
      <c r="DP16" s="806"/>
      <c r="DQ16" s="804"/>
      <c r="DR16" s="805"/>
      <c r="DS16" s="805"/>
      <c r="DT16" s="805"/>
      <c r="DU16" s="806"/>
      <c r="DV16" s="801"/>
      <c r="DW16" s="802"/>
      <c r="DX16" s="802"/>
      <c r="DY16" s="802"/>
      <c r="DZ16" s="807"/>
      <c r="EA16" s="237"/>
    </row>
    <row r="17" spans="1:131" s="238" customFormat="1" ht="26.25" customHeight="1" x14ac:dyDescent="0.15">
      <c r="A17" s="241">
        <v>11</v>
      </c>
      <c r="B17" s="808"/>
      <c r="C17" s="809"/>
      <c r="D17" s="809"/>
      <c r="E17" s="809"/>
      <c r="F17" s="809"/>
      <c r="G17" s="809"/>
      <c r="H17" s="809"/>
      <c r="I17" s="809"/>
      <c r="J17" s="809"/>
      <c r="K17" s="809"/>
      <c r="L17" s="809"/>
      <c r="M17" s="809"/>
      <c r="N17" s="809"/>
      <c r="O17" s="809"/>
      <c r="P17" s="810"/>
      <c r="Q17" s="811"/>
      <c r="R17" s="812"/>
      <c r="S17" s="812"/>
      <c r="T17" s="812"/>
      <c r="U17" s="812"/>
      <c r="V17" s="812"/>
      <c r="W17" s="812"/>
      <c r="X17" s="812"/>
      <c r="Y17" s="812"/>
      <c r="Z17" s="812"/>
      <c r="AA17" s="812"/>
      <c r="AB17" s="812"/>
      <c r="AC17" s="812"/>
      <c r="AD17" s="812"/>
      <c r="AE17" s="813"/>
      <c r="AF17" s="816"/>
      <c r="AG17" s="814"/>
      <c r="AH17" s="814"/>
      <c r="AI17" s="814"/>
      <c r="AJ17" s="815"/>
      <c r="AK17" s="797"/>
      <c r="AL17" s="798"/>
      <c r="AM17" s="798"/>
      <c r="AN17" s="798"/>
      <c r="AO17" s="798"/>
      <c r="AP17" s="798"/>
      <c r="AQ17" s="798"/>
      <c r="AR17" s="798"/>
      <c r="AS17" s="798"/>
      <c r="AT17" s="798"/>
      <c r="AU17" s="799"/>
      <c r="AV17" s="799"/>
      <c r="AW17" s="799"/>
      <c r="AX17" s="799"/>
      <c r="AY17" s="800"/>
      <c r="AZ17" s="235"/>
      <c r="BA17" s="235"/>
      <c r="BB17" s="235"/>
      <c r="BC17" s="235"/>
      <c r="BD17" s="235"/>
      <c r="BE17" s="236"/>
      <c r="BF17" s="236"/>
      <c r="BG17" s="236"/>
      <c r="BH17" s="236"/>
      <c r="BI17" s="236"/>
      <c r="BJ17" s="236"/>
      <c r="BK17" s="236"/>
      <c r="BL17" s="236"/>
      <c r="BM17" s="236"/>
      <c r="BN17" s="236"/>
      <c r="BO17" s="236"/>
      <c r="BP17" s="236"/>
      <c r="BQ17" s="241">
        <v>11</v>
      </c>
      <c r="BR17" s="242"/>
      <c r="BS17" s="801"/>
      <c r="BT17" s="802"/>
      <c r="BU17" s="802"/>
      <c r="BV17" s="802"/>
      <c r="BW17" s="802"/>
      <c r="BX17" s="802"/>
      <c r="BY17" s="802"/>
      <c r="BZ17" s="802"/>
      <c r="CA17" s="802"/>
      <c r="CB17" s="802"/>
      <c r="CC17" s="802"/>
      <c r="CD17" s="802"/>
      <c r="CE17" s="802"/>
      <c r="CF17" s="802"/>
      <c r="CG17" s="803"/>
      <c r="CH17" s="804"/>
      <c r="CI17" s="805"/>
      <c r="CJ17" s="805"/>
      <c r="CK17" s="805"/>
      <c r="CL17" s="806"/>
      <c r="CM17" s="804"/>
      <c r="CN17" s="805"/>
      <c r="CO17" s="805"/>
      <c r="CP17" s="805"/>
      <c r="CQ17" s="806"/>
      <c r="CR17" s="804"/>
      <c r="CS17" s="805"/>
      <c r="CT17" s="805"/>
      <c r="CU17" s="805"/>
      <c r="CV17" s="806"/>
      <c r="CW17" s="804"/>
      <c r="CX17" s="805"/>
      <c r="CY17" s="805"/>
      <c r="CZ17" s="805"/>
      <c r="DA17" s="806"/>
      <c r="DB17" s="804"/>
      <c r="DC17" s="805"/>
      <c r="DD17" s="805"/>
      <c r="DE17" s="805"/>
      <c r="DF17" s="806"/>
      <c r="DG17" s="804"/>
      <c r="DH17" s="805"/>
      <c r="DI17" s="805"/>
      <c r="DJ17" s="805"/>
      <c r="DK17" s="806"/>
      <c r="DL17" s="804"/>
      <c r="DM17" s="805"/>
      <c r="DN17" s="805"/>
      <c r="DO17" s="805"/>
      <c r="DP17" s="806"/>
      <c r="DQ17" s="804"/>
      <c r="DR17" s="805"/>
      <c r="DS17" s="805"/>
      <c r="DT17" s="805"/>
      <c r="DU17" s="806"/>
      <c r="DV17" s="801"/>
      <c r="DW17" s="802"/>
      <c r="DX17" s="802"/>
      <c r="DY17" s="802"/>
      <c r="DZ17" s="807"/>
      <c r="EA17" s="237"/>
    </row>
    <row r="18" spans="1:131" s="238" customFormat="1" ht="26.25" customHeight="1" x14ac:dyDescent="0.15">
      <c r="A18" s="241">
        <v>12</v>
      </c>
      <c r="B18" s="808"/>
      <c r="C18" s="809"/>
      <c r="D18" s="809"/>
      <c r="E18" s="809"/>
      <c r="F18" s="809"/>
      <c r="G18" s="809"/>
      <c r="H18" s="809"/>
      <c r="I18" s="809"/>
      <c r="J18" s="809"/>
      <c r="K18" s="809"/>
      <c r="L18" s="809"/>
      <c r="M18" s="809"/>
      <c r="N18" s="809"/>
      <c r="O18" s="809"/>
      <c r="P18" s="810"/>
      <c r="Q18" s="811"/>
      <c r="R18" s="812"/>
      <c r="S18" s="812"/>
      <c r="T18" s="812"/>
      <c r="U18" s="812"/>
      <c r="V18" s="812"/>
      <c r="W18" s="812"/>
      <c r="X18" s="812"/>
      <c r="Y18" s="812"/>
      <c r="Z18" s="812"/>
      <c r="AA18" s="812"/>
      <c r="AB18" s="812"/>
      <c r="AC18" s="812"/>
      <c r="AD18" s="812"/>
      <c r="AE18" s="813"/>
      <c r="AF18" s="816"/>
      <c r="AG18" s="814"/>
      <c r="AH18" s="814"/>
      <c r="AI18" s="814"/>
      <c r="AJ18" s="815"/>
      <c r="AK18" s="797"/>
      <c r="AL18" s="798"/>
      <c r="AM18" s="798"/>
      <c r="AN18" s="798"/>
      <c r="AO18" s="798"/>
      <c r="AP18" s="798"/>
      <c r="AQ18" s="798"/>
      <c r="AR18" s="798"/>
      <c r="AS18" s="798"/>
      <c r="AT18" s="798"/>
      <c r="AU18" s="799"/>
      <c r="AV18" s="799"/>
      <c r="AW18" s="799"/>
      <c r="AX18" s="799"/>
      <c r="AY18" s="800"/>
      <c r="AZ18" s="235"/>
      <c r="BA18" s="235"/>
      <c r="BB18" s="235"/>
      <c r="BC18" s="235"/>
      <c r="BD18" s="235"/>
      <c r="BE18" s="236"/>
      <c r="BF18" s="236"/>
      <c r="BG18" s="236"/>
      <c r="BH18" s="236"/>
      <c r="BI18" s="236"/>
      <c r="BJ18" s="236"/>
      <c r="BK18" s="236"/>
      <c r="BL18" s="236"/>
      <c r="BM18" s="236"/>
      <c r="BN18" s="236"/>
      <c r="BO18" s="236"/>
      <c r="BP18" s="236"/>
      <c r="BQ18" s="241">
        <v>12</v>
      </c>
      <c r="BR18" s="242"/>
      <c r="BS18" s="801"/>
      <c r="BT18" s="802"/>
      <c r="BU18" s="802"/>
      <c r="BV18" s="802"/>
      <c r="BW18" s="802"/>
      <c r="BX18" s="802"/>
      <c r="BY18" s="802"/>
      <c r="BZ18" s="802"/>
      <c r="CA18" s="802"/>
      <c r="CB18" s="802"/>
      <c r="CC18" s="802"/>
      <c r="CD18" s="802"/>
      <c r="CE18" s="802"/>
      <c r="CF18" s="802"/>
      <c r="CG18" s="803"/>
      <c r="CH18" s="804"/>
      <c r="CI18" s="805"/>
      <c r="CJ18" s="805"/>
      <c r="CK18" s="805"/>
      <c r="CL18" s="806"/>
      <c r="CM18" s="804"/>
      <c r="CN18" s="805"/>
      <c r="CO18" s="805"/>
      <c r="CP18" s="805"/>
      <c r="CQ18" s="806"/>
      <c r="CR18" s="804"/>
      <c r="CS18" s="805"/>
      <c r="CT18" s="805"/>
      <c r="CU18" s="805"/>
      <c r="CV18" s="806"/>
      <c r="CW18" s="804"/>
      <c r="CX18" s="805"/>
      <c r="CY18" s="805"/>
      <c r="CZ18" s="805"/>
      <c r="DA18" s="806"/>
      <c r="DB18" s="804"/>
      <c r="DC18" s="805"/>
      <c r="DD18" s="805"/>
      <c r="DE18" s="805"/>
      <c r="DF18" s="806"/>
      <c r="DG18" s="804"/>
      <c r="DH18" s="805"/>
      <c r="DI18" s="805"/>
      <c r="DJ18" s="805"/>
      <c r="DK18" s="806"/>
      <c r="DL18" s="804"/>
      <c r="DM18" s="805"/>
      <c r="DN18" s="805"/>
      <c r="DO18" s="805"/>
      <c r="DP18" s="806"/>
      <c r="DQ18" s="804"/>
      <c r="DR18" s="805"/>
      <c r="DS18" s="805"/>
      <c r="DT18" s="805"/>
      <c r="DU18" s="806"/>
      <c r="DV18" s="801"/>
      <c r="DW18" s="802"/>
      <c r="DX18" s="802"/>
      <c r="DY18" s="802"/>
      <c r="DZ18" s="807"/>
      <c r="EA18" s="237"/>
    </row>
    <row r="19" spans="1:131" s="238" customFormat="1" ht="26.25" customHeight="1" x14ac:dyDescent="0.15">
      <c r="A19" s="241">
        <v>13</v>
      </c>
      <c r="B19" s="808"/>
      <c r="C19" s="809"/>
      <c r="D19" s="809"/>
      <c r="E19" s="809"/>
      <c r="F19" s="809"/>
      <c r="G19" s="809"/>
      <c r="H19" s="809"/>
      <c r="I19" s="809"/>
      <c r="J19" s="809"/>
      <c r="K19" s="809"/>
      <c r="L19" s="809"/>
      <c r="M19" s="809"/>
      <c r="N19" s="809"/>
      <c r="O19" s="809"/>
      <c r="P19" s="810"/>
      <c r="Q19" s="811"/>
      <c r="R19" s="812"/>
      <c r="S19" s="812"/>
      <c r="T19" s="812"/>
      <c r="U19" s="812"/>
      <c r="V19" s="812"/>
      <c r="W19" s="812"/>
      <c r="X19" s="812"/>
      <c r="Y19" s="812"/>
      <c r="Z19" s="812"/>
      <c r="AA19" s="812"/>
      <c r="AB19" s="812"/>
      <c r="AC19" s="812"/>
      <c r="AD19" s="812"/>
      <c r="AE19" s="813"/>
      <c r="AF19" s="816"/>
      <c r="AG19" s="814"/>
      <c r="AH19" s="814"/>
      <c r="AI19" s="814"/>
      <c r="AJ19" s="815"/>
      <c r="AK19" s="797"/>
      <c r="AL19" s="798"/>
      <c r="AM19" s="798"/>
      <c r="AN19" s="798"/>
      <c r="AO19" s="798"/>
      <c r="AP19" s="798"/>
      <c r="AQ19" s="798"/>
      <c r="AR19" s="798"/>
      <c r="AS19" s="798"/>
      <c r="AT19" s="798"/>
      <c r="AU19" s="799"/>
      <c r="AV19" s="799"/>
      <c r="AW19" s="799"/>
      <c r="AX19" s="799"/>
      <c r="AY19" s="800"/>
      <c r="AZ19" s="235"/>
      <c r="BA19" s="235"/>
      <c r="BB19" s="235"/>
      <c r="BC19" s="235"/>
      <c r="BD19" s="235"/>
      <c r="BE19" s="236"/>
      <c r="BF19" s="236"/>
      <c r="BG19" s="236"/>
      <c r="BH19" s="236"/>
      <c r="BI19" s="236"/>
      <c r="BJ19" s="236"/>
      <c r="BK19" s="236"/>
      <c r="BL19" s="236"/>
      <c r="BM19" s="236"/>
      <c r="BN19" s="236"/>
      <c r="BO19" s="236"/>
      <c r="BP19" s="236"/>
      <c r="BQ19" s="241">
        <v>13</v>
      </c>
      <c r="BR19" s="242"/>
      <c r="BS19" s="801"/>
      <c r="BT19" s="802"/>
      <c r="BU19" s="802"/>
      <c r="BV19" s="802"/>
      <c r="BW19" s="802"/>
      <c r="BX19" s="802"/>
      <c r="BY19" s="802"/>
      <c r="BZ19" s="802"/>
      <c r="CA19" s="802"/>
      <c r="CB19" s="802"/>
      <c r="CC19" s="802"/>
      <c r="CD19" s="802"/>
      <c r="CE19" s="802"/>
      <c r="CF19" s="802"/>
      <c r="CG19" s="803"/>
      <c r="CH19" s="804"/>
      <c r="CI19" s="805"/>
      <c r="CJ19" s="805"/>
      <c r="CK19" s="805"/>
      <c r="CL19" s="806"/>
      <c r="CM19" s="804"/>
      <c r="CN19" s="805"/>
      <c r="CO19" s="805"/>
      <c r="CP19" s="805"/>
      <c r="CQ19" s="806"/>
      <c r="CR19" s="804"/>
      <c r="CS19" s="805"/>
      <c r="CT19" s="805"/>
      <c r="CU19" s="805"/>
      <c r="CV19" s="806"/>
      <c r="CW19" s="804"/>
      <c r="CX19" s="805"/>
      <c r="CY19" s="805"/>
      <c r="CZ19" s="805"/>
      <c r="DA19" s="806"/>
      <c r="DB19" s="804"/>
      <c r="DC19" s="805"/>
      <c r="DD19" s="805"/>
      <c r="DE19" s="805"/>
      <c r="DF19" s="806"/>
      <c r="DG19" s="804"/>
      <c r="DH19" s="805"/>
      <c r="DI19" s="805"/>
      <c r="DJ19" s="805"/>
      <c r="DK19" s="806"/>
      <c r="DL19" s="804"/>
      <c r="DM19" s="805"/>
      <c r="DN19" s="805"/>
      <c r="DO19" s="805"/>
      <c r="DP19" s="806"/>
      <c r="DQ19" s="804"/>
      <c r="DR19" s="805"/>
      <c r="DS19" s="805"/>
      <c r="DT19" s="805"/>
      <c r="DU19" s="806"/>
      <c r="DV19" s="801"/>
      <c r="DW19" s="802"/>
      <c r="DX19" s="802"/>
      <c r="DY19" s="802"/>
      <c r="DZ19" s="807"/>
      <c r="EA19" s="237"/>
    </row>
    <row r="20" spans="1:131" s="238" customFormat="1" ht="26.25" customHeight="1" x14ac:dyDescent="0.15">
      <c r="A20" s="241">
        <v>14</v>
      </c>
      <c r="B20" s="808"/>
      <c r="C20" s="809"/>
      <c r="D20" s="809"/>
      <c r="E20" s="809"/>
      <c r="F20" s="809"/>
      <c r="G20" s="809"/>
      <c r="H20" s="809"/>
      <c r="I20" s="809"/>
      <c r="J20" s="809"/>
      <c r="K20" s="809"/>
      <c r="L20" s="809"/>
      <c r="M20" s="809"/>
      <c r="N20" s="809"/>
      <c r="O20" s="809"/>
      <c r="P20" s="810"/>
      <c r="Q20" s="811"/>
      <c r="R20" s="812"/>
      <c r="S20" s="812"/>
      <c r="T20" s="812"/>
      <c r="U20" s="812"/>
      <c r="V20" s="812"/>
      <c r="W20" s="812"/>
      <c r="X20" s="812"/>
      <c r="Y20" s="812"/>
      <c r="Z20" s="812"/>
      <c r="AA20" s="812"/>
      <c r="AB20" s="812"/>
      <c r="AC20" s="812"/>
      <c r="AD20" s="812"/>
      <c r="AE20" s="813"/>
      <c r="AF20" s="816"/>
      <c r="AG20" s="814"/>
      <c r="AH20" s="814"/>
      <c r="AI20" s="814"/>
      <c r="AJ20" s="815"/>
      <c r="AK20" s="797"/>
      <c r="AL20" s="798"/>
      <c r="AM20" s="798"/>
      <c r="AN20" s="798"/>
      <c r="AO20" s="798"/>
      <c r="AP20" s="798"/>
      <c r="AQ20" s="798"/>
      <c r="AR20" s="798"/>
      <c r="AS20" s="798"/>
      <c r="AT20" s="798"/>
      <c r="AU20" s="799"/>
      <c r="AV20" s="799"/>
      <c r="AW20" s="799"/>
      <c r="AX20" s="799"/>
      <c r="AY20" s="800"/>
      <c r="AZ20" s="235"/>
      <c r="BA20" s="235"/>
      <c r="BB20" s="235"/>
      <c r="BC20" s="235"/>
      <c r="BD20" s="235"/>
      <c r="BE20" s="236"/>
      <c r="BF20" s="236"/>
      <c r="BG20" s="236"/>
      <c r="BH20" s="236"/>
      <c r="BI20" s="236"/>
      <c r="BJ20" s="236"/>
      <c r="BK20" s="236"/>
      <c r="BL20" s="236"/>
      <c r="BM20" s="236"/>
      <c r="BN20" s="236"/>
      <c r="BO20" s="236"/>
      <c r="BP20" s="236"/>
      <c r="BQ20" s="241">
        <v>14</v>
      </c>
      <c r="BR20" s="242"/>
      <c r="BS20" s="801"/>
      <c r="BT20" s="802"/>
      <c r="BU20" s="802"/>
      <c r="BV20" s="802"/>
      <c r="BW20" s="802"/>
      <c r="BX20" s="802"/>
      <c r="BY20" s="802"/>
      <c r="BZ20" s="802"/>
      <c r="CA20" s="802"/>
      <c r="CB20" s="802"/>
      <c r="CC20" s="802"/>
      <c r="CD20" s="802"/>
      <c r="CE20" s="802"/>
      <c r="CF20" s="802"/>
      <c r="CG20" s="803"/>
      <c r="CH20" s="804"/>
      <c r="CI20" s="805"/>
      <c r="CJ20" s="805"/>
      <c r="CK20" s="805"/>
      <c r="CL20" s="806"/>
      <c r="CM20" s="804"/>
      <c r="CN20" s="805"/>
      <c r="CO20" s="805"/>
      <c r="CP20" s="805"/>
      <c r="CQ20" s="806"/>
      <c r="CR20" s="804"/>
      <c r="CS20" s="805"/>
      <c r="CT20" s="805"/>
      <c r="CU20" s="805"/>
      <c r="CV20" s="806"/>
      <c r="CW20" s="804"/>
      <c r="CX20" s="805"/>
      <c r="CY20" s="805"/>
      <c r="CZ20" s="805"/>
      <c r="DA20" s="806"/>
      <c r="DB20" s="804"/>
      <c r="DC20" s="805"/>
      <c r="DD20" s="805"/>
      <c r="DE20" s="805"/>
      <c r="DF20" s="806"/>
      <c r="DG20" s="804"/>
      <c r="DH20" s="805"/>
      <c r="DI20" s="805"/>
      <c r="DJ20" s="805"/>
      <c r="DK20" s="806"/>
      <c r="DL20" s="804"/>
      <c r="DM20" s="805"/>
      <c r="DN20" s="805"/>
      <c r="DO20" s="805"/>
      <c r="DP20" s="806"/>
      <c r="DQ20" s="804"/>
      <c r="DR20" s="805"/>
      <c r="DS20" s="805"/>
      <c r="DT20" s="805"/>
      <c r="DU20" s="806"/>
      <c r="DV20" s="801"/>
      <c r="DW20" s="802"/>
      <c r="DX20" s="802"/>
      <c r="DY20" s="802"/>
      <c r="DZ20" s="807"/>
      <c r="EA20" s="237"/>
    </row>
    <row r="21" spans="1:131" s="238" customFormat="1" ht="26.25" customHeight="1" thickBot="1" x14ac:dyDescent="0.2">
      <c r="A21" s="241">
        <v>15</v>
      </c>
      <c r="B21" s="808"/>
      <c r="C21" s="809"/>
      <c r="D21" s="809"/>
      <c r="E21" s="809"/>
      <c r="F21" s="809"/>
      <c r="G21" s="809"/>
      <c r="H21" s="809"/>
      <c r="I21" s="809"/>
      <c r="J21" s="809"/>
      <c r="K21" s="809"/>
      <c r="L21" s="809"/>
      <c r="M21" s="809"/>
      <c r="N21" s="809"/>
      <c r="O21" s="809"/>
      <c r="P21" s="810"/>
      <c r="Q21" s="811"/>
      <c r="R21" s="812"/>
      <c r="S21" s="812"/>
      <c r="T21" s="812"/>
      <c r="U21" s="812"/>
      <c r="V21" s="812"/>
      <c r="W21" s="812"/>
      <c r="X21" s="812"/>
      <c r="Y21" s="812"/>
      <c r="Z21" s="812"/>
      <c r="AA21" s="812"/>
      <c r="AB21" s="812"/>
      <c r="AC21" s="812"/>
      <c r="AD21" s="812"/>
      <c r="AE21" s="813"/>
      <c r="AF21" s="816"/>
      <c r="AG21" s="814"/>
      <c r="AH21" s="814"/>
      <c r="AI21" s="814"/>
      <c r="AJ21" s="815"/>
      <c r="AK21" s="797"/>
      <c r="AL21" s="798"/>
      <c r="AM21" s="798"/>
      <c r="AN21" s="798"/>
      <c r="AO21" s="798"/>
      <c r="AP21" s="798"/>
      <c r="AQ21" s="798"/>
      <c r="AR21" s="798"/>
      <c r="AS21" s="798"/>
      <c r="AT21" s="798"/>
      <c r="AU21" s="799"/>
      <c r="AV21" s="799"/>
      <c r="AW21" s="799"/>
      <c r="AX21" s="799"/>
      <c r="AY21" s="800"/>
      <c r="AZ21" s="235"/>
      <c r="BA21" s="235"/>
      <c r="BB21" s="235"/>
      <c r="BC21" s="235"/>
      <c r="BD21" s="235"/>
      <c r="BE21" s="236"/>
      <c r="BF21" s="236"/>
      <c r="BG21" s="236"/>
      <c r="BH21" s="236"/>
      <c r="BI21" s="236"/>
      <c r="BJ21" s="236"/>
      <c r="BK21" s="236"/>
      <c r="BL21" s="236"/>
      <c r="BM21" s="236"/>
      <c r="BN21" s="236"/>
      <c r="BO21" s="236"/>
      <c r="BP21" s="236"/>
      <c r="BQ21" s="241">
        <v>15</v>
      </c>
      <c r="BR21" s="242"/>
      <c r="BS21" s="801"/>
      <c r="BT21" s="802"/>
      <c r="BU21" s="802"/>
      <c r="BV21" s="802"/>
      <c r="BW21" s="802"/>
      <c r="BX21" s="802"/>
      <c r="BY21" s="802"/>
      <c r="BZ21" s="802"/>
      <c r="CA21" s="802"/>
      <c r="CB21" s="802"/>
      <c r="CC21" s="802"/>
      <c r="CD21" s="802"/>
      <c r="CE21" s="802"/>
      <c r="CF21" s="802"/>
      <c r="CG21" s="803"/>
      <c r="CH21" s="804"/>
      <c r="CI21" s="805"/>
      <c r="CJ21" s="805"/>
      <c r="CK21" s="805"/>
      <c r="CL21" s="806"/>
      <c r="CM21" s="804"/>
      <c r="CN21" s="805"/>
      <c r="CO21" s="805"/>
      <c r="CP21" s="805"/>
      <c r="CQ21" s="806"/>
      <c r="CR21" s="804"/>
      <c r="CS21" s="805"/>
      <c r="CT21" s="805"/>
      <c r="CU21" s="805"/>
      <c r="CV21" s="806"/>
      <c r="CW21" s="804"/>
      <c r="CX21" s="805"/>
      <c r="CY21" s="805"/>
      <c r="CZ21" s="805"/>
      <c r="DA21" s="806"/>
      <c r="DB21" s="804"/>
      <c r="DC21" s="805"/>
      <c r="DD21" s="805"/>
      <c r="DE21" s="805"/>
      <c r="DF21" s="806"/>
      <c r="DG21" s="804"/>
      <c r="DH21" s="805"/>
      <c r="DI21" s="805"/>
      <c r="DJ21" s="805"/>
      <c r="DK21" s="806"/>
      <c r="DL21" s="804"/>
      <c r="DM21" s="805"/>
      <c r="DN21" s="805"/>
      <c r="DO21" s="805"/>
      <c r="DP21" s="806"/>
      <c r="DQ21" s="804"/>
      <c r="DR21" s="805"/>
      <c r="DS21" s="805"/>
      <c r="DT21" s="805"/>
      <c r="DU21" s="806"/>
      <c r="DV21" s="801"/>
      <c r="DW21" s="802"/>
      <c r="DX21" s="802"/>
      <c r="DY21" s="802"/>
      <c r="DZ21" s="807"/>
      <c r="EA21" s="237"/>
    </row>
    <row r="22" spans="1:131" s="238" customFormat="1" ht="26.25" customHeight="1" x14ac:dyDescent="0.15">
      <c r="A22" s="241">
        <v>16</v>
      </c>
      <c r="B22" s="808"/>
      <c r="C22" s="809"/>
      <c r="D22" s="809"/>
      <c r="E22" s="809"/>
      <c r="F22" s="809"/>
      <c r="G22" s="809"/>
      <c r="H22" s="809"/>
      <c r="I22" s="809"/>
      <c r="J22" s="809"/>
      <c r="K22" s="809"/>
      <c r="L22" s="809"/>
      <c r="M22" s="809"/>
      <c r="N22" s="809"/>
      <c r="O22" s="809"/>
      <c r="P22" s="810"/>
      <c r="Q22" s="826"/>
      <c r="R22" s="827"/>
      <c r="S22" s="827"/>
      <c r="T22" s="827"/>
      <c r="U22" s="827"/>
      <c r="V22" s="827"/>
      <c r="W22" s="827"/>
      <c r="X22" s="827"/>
      <c r="Y22" s="827"/>
      <c r="Z22" s="827"/>
      <c r="AA22" s="827"/>
      <c r="AB22" s="827"/>
      <c r="AC22" s="827"/>
      <c r="AD22" s="827"/>
      <c r="AE22" s="828"/>
      <c r="AF22" s="816"/>
      <c r="AG22" s="814"/>
      <c r="AH22" s="814"/>
      <c r="AI22" s="814"/>
      <c r="AJ22" s="815"/>
      <c r="AK22" s="829"/>
      <c r="AL22" s="830"/>
      <c r="AM22" s="830"/>
      <c r="AN22" s="830"/>
      <c r="AO22" s="830"/>
      <c r="AP22" s="830"/>
      <c r="AQ22" s="830"/>
      <c r="AR22" s="830"/>
      <c r="AS22" s="830"/>
      <c r="AT22" s="830"/>
      <c r="AU22" s="831"/>
      <c r="AV22" s="831"/>
      <c r="AW22" s="831"/>
      <c r="AX22" s="831"/>
      <c r="AY22" s="832"/>
      <c r="AZ22" s="833" t="s">
        <v>401</v>
      </c>
      <c r="BA22" s="833"/>
      <c r="BB22" s="833"/>
      <c r="BC22" s="833"/>
      <c r="BD22" s="834"/>
      <c r="BE22" s="236"/>
      <c r="BF22" s="236"/>
      <c r="BG22" s="236"/>
      <c r="BH22" s="236"/>
      <c r="BI22" s="236"/>
      <c r="BJ22" s="236"/>
      <c r="BK22" s="236"/>
      <c r="BL22" s="236"/>
      <c r="BM22" s="236"/>
      <c r="BN22" s="236"/>
      <c r="BO22" s="236"/>
      <c r="BP22" s="236"/>
      <c r="BQ22" s="241">
        <v>16</v>
      </c>
      <c r="BR22" s="242"/>
      <c r="BS22" s="801"/>
      <c r="BT22" s="802"/>
      <c r="BU22" s="802"/>
      <c r="BV22" s="802"/>
      <c r="BW22" s="802"/>
      <c r="BX22" s="802"/>
      <c r="BY22" s="802"/>
      <c r="BZ22" s="802"/>
      <c r="CA22" s="802"/>
      <c r="CB22" s="802"/>
      <c r="CC22" s="802"/>
      <c r="CD22" s="802"/>
      <c r="CE22" s="802"/>
      <c r="CF22" s="802"/>
      <c r="CG22" s="803"/>
      <c r="CH22" s="804"/>
      <c r="CI22" s="805"/>
      <c r="CJ22" s="805"/>
      <c r="CK22" s="805"/>
      <c r="CL22" s="806"/>
      <c r="CM22" s="804"/>
      <c r="CN22" s="805"/>
      <c r="CO22" s="805"/>
      <c r="CP22" s="805"/>
      <c r="CQ22" s="806"/>
      <c r="CR22" s="804"/>
      <c r="CS22" s="805"/>
      <c r="CT22" s="805"/>
      <c r="CU22" s="805"/>
      <c r="CV22" s="806"/>
      <c r="CW22" s="804"/>
      <c r="CX22" s="805"/>
      <c r="CY22" s="805"/>
      <c r="CZ22" s="805"/>
      <c r="DA22" s="806"/>
      <c r="DB22" s="804"/>
      <c r="DC22" s="805"/>
      <c r="DD22" s="805"/>
      <c r="DE22" s="805"/>
      <c r="DF22" s="806"/>
      <c r="DG22" s="804"/>
      <c r="DH22" s="805"/>
      <c r="DI22" s="805"/>
      <c r="DJ22" s="805"/>
      <c r="DK22" s="806"/>
      <c r="DL22" s="804"/>
      <c r="DM22" s="805"/>
      <c r="DN22" s="805"/>
      <c r="DO22" s="805"/>
      <c r="DP22" s="806"/>
      <c r="DQ22" s="804"/>
      <c r="DR22" s="805"/>
      <c r="DS22" s="805"/>
      <c r="DT22" s="805"/>
      <c r="DU22" s="806"/>
      <c r="DV22" s="801"/>
      <c r="DW22" s="802"/>
      <c r="DX22" s="802"/>
      <c r="DY22" s="802"/>
      <c r="DZ22" s="807"/>
      <c r="EA22" s="237"/>
    </row>
    <row r="23" spans="1:131" s="238" customFormat="1" ht="26.25" customHeight="1" thickBot="1" x14ac:dyDescent="0.2">
      <c r="A23" s="243" t="s">
        <v>402</v>
      </c>
      <c r="B23" s="817" t="s">
        <v>403</v>
      </c>
      <c r="C23" s="818"/>
      <c r="D23" s="818"/>
      <c r="E23" s="818"/>
      <c r="F23" s="818"/>
      <c r="G23" s="818"/>
      <c r="H23" s="818"/>
      <c r="I23" s="818"/>
      <c r="J23" s="818"/>
      <c r="K23" s="818"/>
      <c r="L23" s="818"/>
      <c r="M23" s="818"/>
      <c r="N23" s="818"/>
      <c r="O23" s="818"/>
      <c r="P23" s="819"/>
      <c r="Q23" s="820">
        <f>Q7+Q8+Q9+Q10+Q11</f>
        <v>184151</v>
      </c>
      <c r="R23" s="821"/>
      <c r="S23" s="821"/>
      <c r="T23" s="821"/>
      <c r="U23" s="821"/>
      <c r="V23" s="820">
        <f t="shared" ref="V23" si="1">V7+V8+V9+V10+V11</f>
        <v>172752</v>
      </c>
      <c r="W23" s="821"/>
      <c r="X23" s="821"/>
      <c r="Y23" s="821"/>
      <c r="Z23" s="821"/>
      <c r="AA23" s="820">
        <f>AA7+AA8+AA9+AA11</f>
        <v>11399</v>
      </c>
      <c r="AB23" s="821"/>
      <c r="AC23" s="821"/>
      <c r="AD23" s="821"/>
      <c r="AE23" s="821"/>
      <c r="AF23" s="822">
        <v>6478</v>
      </c>
      <c r="AG23" s="821"/>
      <c r="AH23" s="821"/>
      <c r="AI23" s="821"/>
      <c r="AJ23" s="823"/>
      <c r="AK23" s="824"/>
      <c r="AL23" s="825"/>
      <c r="AM23" s="825"/>
      <c r="AN23" s="825"/>
      <c r="AO23" s="825"/>
      <c r="AP23" s="821">
        <f>AP7+AP8+AP9+AP10+AP11</f>
        <v>137113</v>
      </c>
      <c r="AQ23" s="821"/>
      <c r="AR23" s="821"/>
      <c r="AS23" s="821"/>
      <c r="AT23" s="821"/>
      <c r="AU23" s="836"/>
      <c r="AV23" s="836"/>
      <c r="AW23" s="836"/>
      <c r="AX23" s="836"/>
      <c r="AY23" s="837"/>
      <c r="AZ23" s="838" t="s">
        <v>404</v>
      </c>
      <c r="BA23" s="839"/>
      <c r="BB23" s="839"/>
      <c r="BC23" s="839"/>
      <c r="BD23" s="840"/>
      <c r="BE23" s="236"/>
      <c r="BF23" s="236"/>
      <c r="BG23" s="236"/>
      <c r="BH23" s="236"/>
      <c r="BI23" s="236"/>
      <c r="BJ23" s="236"/>
      <c r="BK23" s="236"/>
      <c r="BL23" s="236"/>
      <c r="BM23" s="236"/>
      <c r="BN23" s="236"/>
      <c r="BO23" s="236"/>
      <c r="BP23" s="236"/>
      <c r="BQ23" s="241">
        <v>17</v>
      </c>
      <c r="BR23" s="242"/>
      <c r="BS23" s="801"/>
      <c r="BT23" s="802"/>
      <c r="BU23" s="802"/>
      <c r="BV23" s="802"/>
      <c r="BW23" s="802"/>
      <c r="BX23" s="802"/>
      <c r="BY23" s="802"/>
      <c r="BZ23" s="802"/>
      <c r="CA23" s="802"/>
      <c r="CB23" s="802"/>
      <c r="CC23" s="802"/>
      <c r="CD23" s="802"/>
      <c r="CE23" s="802"/>
      <c r="CF23" s="802"/>
      <c r="CG23" s="803"/>
      <c r="CH23" s="804"/>
      <c r="CI23" s="805"/>
      <c r="CJ23" s="805"/>
      <c r="CK23" s="805"/>
      <c r="CL23" s="806"/>
      <c r="CM23" s="804"/>
      <c r="CN23" s="805"/>
      <c r="CO23" s="805"/>
      <c r="CP23" s="805"/>
      <c r="CQ23" s="806"/>
      <c r="CR23" s="804"/>
      <c r="CS23" s="805"/>
      <c r="CT23" s="805"/>
      <c r="CU23" s="805"/>
      <c r="CV23" s="806"/>
      <c r="CW23" s="804"/>
      <c r="CX23" s="805"/>
      <c r="CY23" s="805"/>
      <c r="CZ23" s="805"/>
      <c r="DA23" s="806"/>
      <c r="DB23" s="804"/>
      <c r="DC23" s="805"/>
      <c r="DD23" s="805"/>
      <c r="DE23" s="805"/>
      <c r="DF23" s="806"/>
      <c r="DG23" s="804"/>
      <c r="DH23" s="805"/>
      <c r="DI23" s="805"/>
      <c r="DJ23" s="805"/>
      <c r="DK23" s="806"/>
      <c r="DL23" s="804"/>
      <c r="DM23" s="805"/>
      <c r="DN23" s="805"/>
      <c r="DO23" s="805"/>
      <c r="DP23" s="806"/>
      <c r="DQ23" s="804"/>
      <c r="DR23" s="805"/>
      <c r="DS23" s="805"/>
      <c r="DT23" s="805"/>
      <c r="DU23" s="806"/>
      <c r="DV23" s="801"/>
      <c r="DW23" s="802"/>
      <c r="DX23" s="802"/>
      <c r="DY23" s="802"/>
      <c r="DZ23" s="807"/>
      <c r="EA23" s="237"/>
    </row>
    <row r="24" spans="1:131" s="238" customFormat="1" ht="26.25" customHeight="1" x14ac:dyDescent="0.15">
      <c r="A24" s="835" t="s">
        <v>405</v>
      </c>
      <c r="B24" s="835"/>
      <c r="C24" s="835"/>
      <c r="D24" s="835"/>
      <c r="E24" s="835"/>
      <c r="F24" s="835"/>
      <c r="G24" s="835"/>
      <c r="H24" s="835"/>
      <c r="I24" s="835"/>
      <c r="J24" s="835"/>
      <c r="K24" s="835"/>
      <c r="L24" s="835"/>
      <c r="M24" s="835"/>
      <c r="N24" s="835"/>
      <c r="O24" s="835"/>
      <c r="P24" s="835"/>
      <c r="Q24" s="835"/>
      <c r="R24" s="835"/>
      <c r="S24" s="835"/>
      <c r="T24" s="835"/>
      <c r="U24" s="835"/>
      <c r="V24" s="835"/>
      <c r="W24" s="835"/>
      <c r="X24" s="835"/>
      <c r="Y24" s="835"/>
      <c r="Z24" s="835"/>
      <c r="AA24" s="835"/>
      <c r="AB24" s="835"/>
      <c r="AC24" s="835"/>
      <c r="AD24" s="835"/>
      <c r="AE24" s="835"/>
      <c r="AF24" s="835"/>
      <c r="AG24" s="835"/>
      <c r="AH24" s="835"/>
      <c r="AI24" s="835"/>
      <c r="AJ24" s="835"/>
      <c r="AK24" s="835"/>
      <c r="AL24" s="835"/>
      <c r="AM24" s="835"/>
      <c r="AN24" s="835"/>
      <c r="AO24" s="835"/>
      <c r="AP24" s="835"/>
      <c r="AQ24" s="835"/>
      <c r="AR24" s="835"/>
      <c r="AS24" s="835"/>
      <c r="AT24" s="835"/>
      <c r="AU24" s="835"/>
      <c r="AV24" s="835"/>
      <c r="AW24" s="835"/>
      <c r="AX24" s="835"/>
      <c r="AY24" s="835"/>
      <c r="AZ24" s="235"/>
      <c r="BA24" s="235"/>
      <c r="BB24" s="235"/>
      <c r="BC24" s="235"/>
      <c r="BD24" s="235"/>
      <c r="BE24" s="236"/>
      <c r="BF24" s="236"/>
      <c r="BG24" s="236"/>
      <c r="BH24" s="236"/>
      <c r="BI24" s="236"/>
      <c r="BJ24" s="236"/>
      <c r="BK24" s="236"/>
      <c r="BL24" s="236"/>
      <c r="BM24" s="236"/>
      <c r="BN24" s="236"/>
      <c r="BO24" s="236"/>
      <c r="BP24" s="236"/>
      <c r="BQ24" s="241">
        <v>18</v>
      </c>
      <c r="BR24" s="242"/>
      <c r="BS24" s="801"/>
      <c r="BT24" s="802"/>
      <c r="BU24" s="802"/>
      <c r="BV24" s="802"/>
      <c r="BW24" s="802"/>
      <c r="BX24" s="802"/>
      <c r="BY24" s="802"/>
      <c r="BZ24" s="802"/>
      <c r="CA24" s="802"/>
      <c r="CB24" s="802"/>
      <c r="CC24" s="802"/>
      <c r="CD24" s="802"/>
      <c r="CE24" s="802"/>
      <c r="CF24" s="802"/>
      <c r="CG24" s="803"/>
      <c r="CH24" s="804"/>
      <c r="CI24" s="805"/>
      <c r="CJ24" s="805"/>
      <c r="CK24" s="805"/>
      <c r="CL24" s="806"/>
      <c r="CM24" s="804"/>
      <c r="CN24" s="805"/>
      <c r="CO24" s="805"/>
      <c r="CP24" s="805"/>
      <c r="CQ24" s="806"/>
      <c r="CR24" s="804"/>
      <c r="CS24" s="805"/>
      <c r="CT24" s="805"/>
      <c r="CU24" s="805"/>
      <c r="CV24" s="806"/>
      <c r="CW24" s="804"/>
      <c r="CX24" s="805"/>
      <c r="CY24" s="805"/>
      <c r="CZ24" s="805"/>
      <c r="DA24" s="806"/>
      <c r="DB24" s="804"/>
      <c r="DC24" s="805"/>
      <c r="DD24" s="805"/>
      <c r="DE24" s="805"/>
      <c r="DF24" s="806"/>
      <c r="DG24" s="804"/>
      <c r="DH24" s="805"/>
      <c r="DI24" s="805"/>
      <c r="DJ24" s="805"/>
      <c r="DK24" s="806"/>
      <c r="DL24" s="804"/>
      <c r="DM24" s="805"/>
      <c r="DN24" s="805"/>
      <c r="DO24" s="805"/>
      <c r="DP24" s="806"/>
      <c r="DQ24" s="804"/>
      <c r="DR24" s="805"/>
      <c r="DS24" s="805"/>
      <c r="DT24" s="805"/>
      <c r="DU24" s="806"/>
      <c r="DV24" s="801"/>
      <c r="DW24" s="802"/>
      <c r="DX24" s="802"/>
      <c r="DY24" s="802"/>
      <c r="DZ24" s="807"/>
      <c r="EA24" s="237"/>
    </row>
    <row r="25" spans="1:131" ht="26.25" customHeight="1" thickBot="1" x14ac:dyDescent="0.2">
      <c r="A25" s="753" t="s">
        <v>406</v>
      </c>
      <c r="B25" s="753"/>
      <c r="C25" s="753"/>
      <c r="D25" s="753"/>
      <c r="E25" s="753"/>
      <c r="F25" s="753"/>
      <c r="G25" s="753"/>
      <c r="H25" s="753"/>
      <c r="I25" s="753"/>
      <c r="J25" s="753"/>
      <c r="K25" s="753"/>
      <c r="L25" s="753"/>
      <c r="M25" s="753"/>
      <c r="N25" s="753"/>
      <c r="O25" s="753"/>
      <c r="P25" s="753"/>
      <c r="Q25" s="753"/>
      <c r="R25" s="753"/>
      <c r="S25" s="753"/>
      <c r="T25" s="753"/>
      <c r="U25" s="753"/>
      <c r="V25" s="753"/>
      <c r="W25" s="753"/>
      <c r="X25" s="753"/>
      <c r="Y25" s="753"/>
      <c r="Z25" s="753"/>
      <c r="AA25" s="753"/>
      <c r="AB25" s="753"/>
      <c r="AC25" s="753"/>
      <c r="AD25" s="753"/>
      <c r="AE25" s="753"/>
      <c r="AF25" s="753"/>
      <c r="AG25" s="753"/>
      <c r="AH25" s="753"/>
      <c r="AI25" s="753"/>
      <c r="AJ25" s="753"/>
      <c r="AK25" s="753"/>
      <c r="AL25" s="753"/>
      <c r="AM25" s="753"/>
      <c r="AN25" s="753"/>
      <c r="AO25" s="753"/>
      <c r="AP25" s="753"/>
      <c r="AQ25" s="753"/>
      <c r="AR25" s="753"/>
      <c r="AS25" s="753"/>
      <c r="AT25" s="753"/>
      <c r="AU25" s="753"/>
      <c r="AV25" s="753"/>
      <c r="AW25" s="753"/>
      <c r="AX25" s="753"/>
      <c r="AY25" s="753"/>
      <c r="AZ25" s="753"/>
      <c r="BA25" s="753"/>
      <c r="BB25" s="753"/>
      <c r="BC25" s="753"/>
      <c r="BD25" s="753"/>
      <c r="BE25" s="753"/>
      <c r="BF25" s="753"/>
      <c r="BG25" s="753"/>
      <c r="BH25" s="753"/>
      <c r="BI25" s="753"/>
      <c r="BJ25" s="235"/>
      <c r="BK25" s="235"/>
      <c r="BL25" s="235"/>
      <c r="BM25" s="235"/>
      <c r="BN25" s="235"/>
      <c r="BO25" s="244"/>
      <c r="BP25" s="244"/>
      <c r="BQ25" s="241">
        <v>19</v>
      </c>
      <c r="BR25" s="242"/>
      <c r="BS25" s="801"/>
      <c r="BT25" s="802"/>
      <c r="BU25" s="802"/>
      <c r="BV25" s="802"/>
      <c r="BW25" s="802"/>
      <c r="BX25" s="802"/>
      <c r="BY25" s="802"/>
      <c r="BZ25" s="802"/>
      <c r="CA25" s="802"/>
      <c r="CB25" s="802"/>
      <c r="CC25" s="802"/>
      <c r="CD25" s="802"/>
      <c r="CE25" s="802"/>
      <c r="CF25" s="802"/>
      <c r="CG25" s="803"/>
      <c r="CH25" s="804"/>
      <c r="CI25" s="805"/>
      <c r="CJ25" s="805"/>
      <c r="CK25" s="805"/>
      <c r="CL25" s="806"/>
      <c r="CM25" s="804"/>
      <c r="CN25" s="805"/>
      <c r="CO25" s="805"/>
      <c r="CP25" s="805"/>
      <c r="CQ25" s="806"/>
      <c r="CR25" s="804"/>
      <c r="CS25" s="805"/>
      <c r="CT25" s="805"/>
      <c r="CU25" s="805"/>
      <c r="CV25" s="806"/>
      <c r="CW25" s="804"/>
      <c r="CX25" s="805"/>
      <c r="CY25" s="805"/>
      <c r="CZ25" s="805"/>
      <c r="DA25" s="806"/>
      <c r="DB25" s="804"/>
      <c r="DC25" s="805"/>
      <c r="DD25" s="805"/>
      <c r="DE25" s="805"/>
      <c r="DF25" s="806"/>
      <c r="DG25" s="804"/>
      <c r="DH25" s="805"/>
      <c r="DI25" s="805"/>
      <c r="DJ25" s="805"/>
      <c r="DK25" s="806"/>
      <c r="DL25" s="804"/>
      <c r="DM25" s="805"/>
      <c r="DN25" s="805"/>
      <c r="DO25" s="805"/>
      <c r="DP25" s="806"/>
      <c r="DQ25" s="804"/>
      <c r="DR25" s="805"/>
      <c r="DS25" s="805"/>
      <c r="DT25" s="805"/>
      <c r="DU25" s="806"/>
      <c r="DV25" s="801"/>
      <c r="DW25" s="802"/>
      <c r="DX25" s="802"/>
      <c r="DY25" s="802"/>
      <c r="DZ25" s="807"/>
      <c r="EA25" s="233"/>
    </row>
    <row r="26" spans="1:131" ht="26.25" customHeight="1" x14ac:dyDescent="0.15">
      <c r="A26" s="755" t="s">
        <v>378</v>
      </c>
      <c r="B26" s="756"/>
      <c r="C26" s="756"/>
      <c r="D26" s="756"/>
      <c r="E26" s="756"/>
      <c r="F26" s="756"/>
      <c r="G26" s="756"/>
      <c r="H26" s="756"/>
      <c r="I26" s="756"/>
      <c r="J26" s="756"/>
      <c r="K26" s="756"/>
      <c r="L26" s="756"/>
      <c r="M26" s="756"/>
      <c r="N26" s="756"/>
      <c r="O26" s="756"/>
      <c r="P26" s="757"/>
      <c r="Q26" s="761" t="s">
        <v>407</v>
      </c>
      <c r="R26" s="762"/>
      <c r="S26" s="762"/>
      <c r="T26" s="762"/>
      <c r="U26" s="763"/>
      <c r="V26" s="761" t="s">
        <v>408</v>
      </c>
      <c r="W26" s="762"/>
      <c r="X26" s="762"/>
      <c r="Y26" s="762"/>
      <c r="Z26" s="763"/>
      <c r="AA26" s="761" t="s">
        <v>409</v>
      </c>
      <c r="AB26" s="762"/>
      <c r="AC26" s="762"/>
      <c r="AD26" s="762"/>
      <c r="AE26" s="762"/>
      <c r="AF26" s="841" t="s">
        <v>410</v>
      </c>
      <c r="AG26" s="842"/>
      <c r="AH26" s="842"/>
      <c r="AI26" s="842"/>
      <c r="AJ26" s="843"/>
      <c r="AK26" s="762" t="s">
        <v>411</v>
      </c>
      <c r="AL26" s="762"/>
      <c r="AM26" s="762"/>
      <c r="AN26" s="762"/>
      <c r="AO26" s="763"/>
      <c r="AP26" s="761" t="s">
        <v>412</v>
      </c>
      <c r="AQ26" s="762"/>
      <c r="AR26" s="762"/>
      <c r="AS26" s="762"/>
      <c r="AT26" s="763"/>
      <c r="AU26" s="761" t="s">
        <v>413</v>
      </c>
      <c r="AV26" s="762"/>
      <c r="AW26" s="762"/>
      <c r="AX26" s="762"/>
      <c r="AY26" s="763"/>
      <c r="AZ26" s="761" t="s">
        <v>414</v>
      </c>
      <c r="BA26" s="762"/>
      <c r="BB26" s="762"/>
      <c r="BC26" s="762"/>
      <c r="BD26" s="763"/>
      <c r="BE26" s="761" t="s">
        <v>385</v>
      </c>
      <c r="BF26" s="762"/>
      <c r="BG26" s="762"/>
      <c r="BH26" s="762"/>
      <c r="BI26" s="768"/>
      <c r="BJ26" s="235"/>
      <c r="BK26" s="235"/>
      <c r="BL26" s="235"/>
      <c r="BM26" s="235"/>
      <c r="BN26" s="235"/>
      <c r="BO26" s="244"/>
      <c r="BP26" s="244"/>
      <c r="BQ26" s="241">
        <v>20</v>
      </c>
      <c r="BR26" s="242"/>
      <c r="BS26" s="801"/>
      <c r="BT26" s="802"/>
      <c r="BU26" s="802"/>
      <c r="BV26" s="802"/>
      <c r="BW26" s="802"/>
      <c r="BX26" s="802"/>
      <c r="BY26" s="802"/>
      <c r="BZ26" s="802"/>
      <c r="CA26" s="802"/>
      <c r="CB26" s="802"/>
      <c r="CC26" s="802"/>
      <c r="CD26" s="802"/>
      <c r="CE26" s="802"/>
      <c r="CF26" s="802"/>
      <c r="CG26" s="803"/>
      <c r="CH26" s="804"/>
      <c r="CI26" s="805"/>
      <c r="CJ26" s="805"/>
      <c r="CK26" s="805"/>
      <c r="CL26" s="806"/>
      <c r="CM26" s="804"/>
      <c r="CN26" s="805"/>
      <c r="CO26" s="805"/>
      <c r="CP26" s="805"/>
      <c r="CQ26" s="806"/>
      <c r="CR26" s="804"/>
      <c r="CS26" s="805"/>
      <c r="CT26" s="805"/>
      <c r="CU26" s="805"/>
      <c r="CV26" s="806"/>
      <c r="CW26" s="804"/>
      <c r="CX26" s="805"/>
      <c r="CY26" s="805"/>
      <c r="CZ26" s="805"/>
      <c r="DA26" s="806"/>
      <c r="DB26" s="804"/>
      <c r="DC26" s="805"/>
      <c r="DD26" s="805"/>
      <c r="DE26" s="805"/>
      <c r="DF26" s="806"/>
      <c r="DG26" s="804"/>
      <c r="DH26" s="805"/>
      <c r="DI26" s="805"/>
      <c r="DJ26" s="805"/>
      <c r="DK26" s="806"/>
      <c r="DL26" s="804"/>
      <c r="DM26" s="805"/>
      <c r="DN26" s="805"/>
      <c r="DO26" s="805"/>
      <c r="DP26" s="806"/>
      <c r="DQ26" s="804"/>
      <c r="DR26" s="805"/>
      <c r="DS26" s="805"/>
      <c r="DT26" s="805"/>
      <c r="DU26" s="806"/>
      <c r="DV26" s="801"/>
      <c r="DW26" s="802"/>
      <c r="DX26" s="802"/>
      <c r="DY26" s="802"/>
      <c r="DZ26" s="807"/>
      <c r="EA26" s="233"/>
    </row>
    <row r="27" spans="1:131" ht="26.25" customHeight="1" thickBot="1" x14ac:dyDescent="0.2">
      <c r="A27" s="758"/>
      <c r="B27" s="759"/>
      <c r="C27" s="759"/>
      <c r="D27" s="759"/>
      <c r="E27" s="759"/>
      <c r="F27" s="759"/>
      <c r="G27" s="759"/>
      <c r="H27" s="759"/>
      <c r="I27" s="759"/>
      <c r="J27" s="759"/>
      <c r="K27" s="759"/>
      <c r="L27" s="759"/>
      <c r="M27" s="759"/>
      <c r="N27" s="759"/>
      <c r="O27" s="759"/>
      <c r="P27" s="760"/>
      <c r="Q27" s="764"/>
      <c r="R27" s="765"/>
      <c r="S27" s="765"/>
      <c r="T27" s="765"/>
      <c r="U27" s="766"/>
      <c r="V27" s="764"/>
      <c r="W27" s="765"/>
      <c r="X27" s="765"/>
      <c r="Y27" s="765"/>
      <c r="Z27" s="766"/>
      <c r="AA27" s="764"/>
      <c r="AB27" s="765"/>
      <c r="AC27" s="765"/>
      <c r="AD27" s="765"/>
      <c r="AE27" s="765"/>
      <c r="AF27" s="844"/>
      <c r="AG27" s="845"/>
      <c r="AH27" s="845"/>
      <c r="AI27" s="845"/>
      <c r="AJ27" s="846"/>
      <c r="AK27" s="765"/>
      <c r="AL27" s="765"/>
      <c r="AM27" s="765"/>
      <c r="AN27" s="765"/>
      <c r="AO27" s="766"/>
      <c r="AP27" s="764"/>
      <c r="AQ27" s="765"/>
      <c r="AR27" s="765"/>
      <c r="AS27" s="765"/>
      <c r="AT27" s="766"/>
      <c r="AU27" s="764"/>
      <c r="AV27" s="765"/>
      <c r="AW27" s="765"/>
      <c r="AX27" s="765"/>
      <c r="AY27" s="766"/>
      <c r="AZ27" s="764"/>
      <c r="BA27" s="765"/>
      <c r="BB27" s="765"/>
      <c r="BC27" s="765"/>
      <c r="BD27" s="766"/>
      <c r="BE27" s="764"/>
      <c r="BF27" s="765"/>
      <c r="BG27" s="765"/>
      <c r="BH27" s="765"/>
      <c r="BI27" s="770"/>
      <c r="BJ27" s="235"/>
      <c r="BK27" s="235"/>
      <c r="BL27" s="235"/>
      <c r="BM27" s="235"/>
      <c r="BN27" s="235"/>
      <c r="BO27" s="244"/>
      <c r="BP27" s="244"/>
      <c r="BQ27" s="241">
        <v>21</v>
      </c>
      <c r="BR27" s="242"/>
      <c r="BS27" s="801"/>
      <c r="BT27" s="802"/>
      <c r="BU27" s="802"/>
      <c r="BV27" s="802"/>
      <c r="BW27" s="802"/>
      <c r="BX27" s="802"/>
      <c r="BY27" s="802"/>
      <c r="BZ27" s="802"/>
      <c r="CA27" s="802"/>
      <c r="CB27" s="802"/>
      <c r="CC27" s="802"/>
      <c r="CD27" s="802"/>
      <c r="CE27" s="802"/>
      <c r="CF27" s="802"/>
      <c r="CG27" s="803"/>
      <c r="CH27" s="804"/>
      <c r="CI27" s="805"/>
      <c r="CJ27" s="805"/>
      <c r="CK27" s="805"/>
      <c r="CL27" s="806"/>
      <c r="CM27" s="804"/>
      <c r="CN27" s="805"/>
      <c r="CO27" s="805"/>
      <c r="CP27" s="805"/>
      <c r="CQ27" s="806"/>
      <c r="CR27" s="804"/>
      <c r="CS27" s="805"/>
      <c r="CT27" s="805"/>
      <c r="CU27" s="805"/>
      <c r="CV27" s="806"/>
      <c r="CW27" s="804"/>
      <c r="CX27" s="805"/>
      <c r="CY27" s="805"/>
      <c r="CZ27" s="805"/>
      <c r="DA27" s="806"/>
      <c r="DB27" s="804"/>
      <c r="DC27" s="805"/>
      <c r="DD27" s="805"/>
      <c r="DE27" s="805"/>
      <c r="DF27" s="806"/>
      <c r="DG27" s="804"/>
      <c r="DH27" s="805"/>
      <c r="DI27" s="805"/>
      <c r="DJ27" s="805"/>
      <c r="DK27" s="806"/>
      <c r="DL27" s="804"/>
      <c r="DM27" s="805"/>
      <c r="DN27" s="805"/>
      <c r="DO27" s="805"/>
      <c r="DP27" s="806"/>
      <c r="DQ27" s="804"/>
      <c r="DR27" s="805"/>
      <c r="DS27" s="805"/>
      <c r="DT27" s="805"/>
      <c r="DU27" s="806"/>
      <c r="DV27" s="801"/>
      <c r="DW27" s="802"/>
      <c r="DX27" s="802"/>
      <c r="DY27" s="802"/>
      <c r="DZ27" s="807"/>
      <c r="EA27" s="233"/>
    </row>
    <row r="28" spans="1:131" ht="26.25" customHeight="1" thickTop="1" x14ac:dyDescent="0.15">
      <c r="A28" s="245">
        <v>1</v>
      </c>
      <c r="B28" s="777" t="s">
        <v>415</v>
      </c>
      <c r="C28" s="778"/>
      <c r="D28" s="778"/>
      <c r="E28" s="778"/>
      <c r="F28" s="778"/>
      <c r="G28" s="778"/>
      <c r="H28" s="778"/>
      <c r="I28" s="778"/>
      <c r="J28" s="778"/>
      <c r="K28" s="778"/>
      <c r="L28" s="778"/>
      <c r="M28" s="778"/>
      <c r="N28" s="778"/>
      <c r="O28" s="778"/>
      <c r="P28" s="779"/>
      <c r="Q28" s="849">
        <v>36492</v>
      </c>
      <c r="R28" s="850"/>
      <c r="S28" s="850"/>
      <c r="T28" s="850"/>
      <c r="U28" s="850"/>
      <c r="V28" s="850">
        <v>36427</v>
      </c>
      <c r="W28" s="850"/>
      <c r="X28" s="850"/>
      <c r="Y28" s="850"/>
      <c r="Z28" s="850"/>
      <c r="AA28" s="850">
        <f>Q28-V28</f>
        <v>65</v>
      </c>
      <c r="AB28" s="850"/>
      <c r="AC28" s="850"/>
      <c r="AD28" s="850"/>
      <c r="AE28" s="851"/>
      <c r="AF28" s="852">
        <v>65</v>
      </c>
      <c r="AG28" s="850"/>
      <c r="AH28" s="850"/>
      <c r="AI28" s="850"/>
      <c r="AJ28" s="853"/>
      <c r="AK28" s="854">
        <v>4314</v>
      </c>
      <c r="AL28" s="855"/>
      <c r="AM28" s="855"/>
      <c r="AN28" s="855"/>
      <c r="AO28" s="855"/>
      <c r="AP28" s="855" t="s">
        <v>587</v>
      </c>
      <c r="AQ28" s="855"/>
      <c r="AR28" s="855"/>
      <c r="AS28" s="855"/>
      <c r="AT28" s="855"/>
      <c r="AU28" s="855" t="s">
        <v>587</v>
      </c>
      <c r="AV28" s="855"/>
      <c r="AW28" s="855"/>
      <c r="AX28" s="855"/>
      <c r="AY28" s="855"/>
      <c r="AZ28" s="856" t="s">
        <v>587</v>
      </c>
      <c r="BA28" s="856"/>
      <c r="BB28" s="856"/>
      <c r="BC28" s="856"/>
      <c r="BD28" s="856"/>
      <c r="BE28" s="847"/>
      <c r="BF28" s="847"/>
      <c r="BG28" s="847"/>
      <c r="BH28" s="847"/>
      <c r="BI28" s="848"/>
      <c r="BJ28" s="235"/>
      <c r="BK28" s="235"/>
      <c r="BL28" s="235"/>
      <c r="BM28" s="235"/>
      <c r="BN28" s="235"/>
      <c r="BO28" s="244"/>
      <c r="BP28" s="244"/>
      <c r="BQ28" s="241">
        <v>22</v>
      </c>
      <c r="BR28" s="242"/>
      <c r="BS28" s="801"/>
      <c r="BT28" s="802"/>
      <c r="BU28" s="802"/>
      <c r="BV28" s="802"/>
      <c r="BW28" s="802"/>
      <c r="BX28" s="802"/>
      <c r="BY28" s="802"/>
      <c r="BZ28" s="802"/>
      <c r="CA28" s="802"/>
      <c r="CB28" s="802"/>
      <c r="CC28" s="802"/>
      <c r="CD28" s="802"/>
      <c r="CE28" s="802"/>
      <c r="CF28" s="802"/>
      <c r="CG28" s="803"/>
      <c r="CH28" s="804"/>
      <c r="CI28" s="805"/>
      <c r="CJ28" s="805"/>
      <c r="CK28" s="805"/>
      <c r="CL28" s="806"/>
      <c r="CM28" s="804"/>
      <c r="CN28" s="805"/>
      <c r="CO28" s="805"/>
      <c r="CP28" s="805"/>
      <c r="CQ28" s="806"/>
      <c r="CR28" s="804"/>
      <c r="CS28" s="805"/>
      <c r="CT28" s="805"/>
      <c r="CU28" s="805"/>
      <c r="CV28" s="806"/>
      <c r="CW28" s="804"/>
      <c r="CX28" s="805"/>
      <c r="CY28" s="805"/>
      <c r="CZ28" s="805"/>
      <c r="DA28" s="806"/>
      <c r="DB28" s="804"/>
      <c r="DC28" s="805"/>
      <c r="DD28" s="805"/>
      <c r="DE28" s="805"/>
      <c r="DF28" s="806"/>
      <c r="DG28" s="804"/>
      <c r="DH28" s="805"/>
      <c r="DI28" s="805"/>
      <c r="DJ28" s="805"/>
      <c r="DK28" s="806"/>
      <c r="DL28" s="804"/>
      <c r="DM28" s="805"/>
      <c r="DN28" s="805"/>
      <c r="DO28" s="805"/>
      <c r="DP28" s="806"/>
      <c r="DQ28" s="804"/>
      <c r="DR28" s="805"/>
      <c r="DS28" s="805"/>
      <c r="DT28" s="805"/>
      <c r="DU28" s="806"/>
      <c r="DV28" s="801"/>
      <c r="DW28" s="802"/>
      <c r="DX28" s="802"/>
      <c r="DY28" s="802"/>
      <c r="DZ28" s="807"/>
      <c r="EA28" s="233"/>
    </row>
    <row r="29" spans="1:131" ht="26.25" customHeight="1" x14ac:dyDescent="0.15">
      <c r="A29" s="245">
        <v>2</v>
      </c>
      <c r="B29" s="808" t="s">
        <v>416</v>
      </c>
      <c r="C29" s="809"/>
      <c r="D29" s="809"/>
      <c r="E29" s="809"/>
      <c r="F29" s="809"/>
      <c r="G29" s="809"/>
      <c r="H29" s="809"/>
      <c r="I29" s="809"/>
      <c r="J29" s="809"/>
      <c r="K29" s="809"/>
      <c r="L29" s="809"/>
      <c r="M29" s="809"/>
      <c r="N29" s="809"/>
      <c r="O29" s="809"/>
      <c r="P29" s="810"/>
      <c r="Q29" s="811">
        <v>29334</v>
      </c>
      <c r="R29" s="812"/>
      <c r="S29" s="812"/>
      <c r="T29" s="812"/>
      <c r="U29" s="812"/>
      <c r="V29" s="812">
        <v>28237</v>
      </c>
      <c r="W29" s="812"/>
      <c r="X29" s="812"/>
      <c r="Y29" s="812"/>
      <c r="Z29" s="812"/>
      <c r="AA29" s="813">
        <f t="shared" ref="AA29:AA32" si="2">Q29-V29</f>
        <v>1097</v>
      </c>
      <c r="AB29" s="814"/>
      <c r="AC29" s="814"/>
      <c r="AD29" s="814"/>
      <c r="AE29" s="815"/>
      <c r="AF29" s="816">
        <v>1097</v>
      </c>
      <c r="AG29" s="814"/>
      <c r="AH29" s="814"/>
      <c r="AI29" s="814"/>
      <c r="AJ29" s="815"/>
      <c r="AK29" s="861">
        <v>4642</v>
      </c>
      <c r="AL29" s="857"/>
      <c r="AM29" s="857"/>
      <c r="AN29" s="857"/>
      <c r="AO29" s="857"/>
      <c r="AP29" s="857" t="s">
        <v>587</v>
      </c>
      <c r="AQ29" s="857"/>
      <c r="AR29" s="857"/>
      <c r="AS29" s="857"/>
      <c r="AT29" s="857"/>
      <c r="AU29" s="857" t="s">
        <v>587</v>
      </c>
      <c r="AV29" s="857"/>
      <c r="AW29" s="857"/>
      <c r="AX29" s="857"/>
      <c r="AY29" s="857"/>
      <c r="AZ29" s="858" t="s">
        <v>587</v>
      </c>
      <c r="BA29" s="858"/>
      <c r="BB29" s="858"/>
      <c r="BC29" s="858"/>
      <c r="BD29" s="858"/>
      <c r="BE29" s="859"/>
      <c r="BF29" s="859"/>
      <c r="BG29" s="859"/>
      <c r="BH29" s="859"/>
      <c r="BI29" s="860"/>
      <c r="BJ29" s="235"/>
      <c r="BK29" s="235"/>
      <c r="BL29" s="235"/>
      <c r="BM29" s="235"/>
      <c r="BN29" s="235"/>
      <c r="BO29" s="244"/>
      <c r="BP29" s="244"/>
      <c r="BQ29" s="241">
        <v>23</v>
      </c>
      <c r="BR29" s="242"/>
      <c r="BS29" s="801"/>
      <c r="BT29" s="802"/>
      <c r="BU29" s="802"/>
      <c r="BV29" s="802"/>
      <c r="BW29" s="802"/>
      <c r="BX29" s="802"/>
      <c r="BY29" s="802"/>
      <c r="BZ29" s="802"/>
      <c r="CA29" s="802"/>
      <c r="CB29" s="802"/>
      <c r="CC29" s="802"/>
      <c r="CD29" s="802"/>
      <c r="CE29" s="802"/>
      <c r="CF29" s="802"/>
      <c r="CG29" s="803"/>
      <c r="CH29" s="804"/>
      <c r="CI29" s="805"/>
      <c r="CJ29" s="805"/>
      <c r="CK29" s="805"/>
      <c r="CL29" s="806"/>
      <c r="CM29" s="804"/>
      <c r="CN29" s="805"/>
      <c r="CO29" s="805"/>
      <c r="CP29" s="805"/>
      <c r="CQ29" s="806"/>
      <c r="CR29" s="804"/>
      <c r="CS29" s="805"/>
      <c r="CT29" s="805"/>
      <c r="CU29" s="805"/>
      <c r="CV29" s="806"/>
      <c r="CW29" s="804"/>
      <c r="CX29" s="805"/>
      <c r="CY29" s="805"/>
      <c r="CZ29" s="805"/>
      <c r="DA29" s="806"/>
      <c r="DB29" s="804"/>
      <c r="DC29" s="805"/>
      <c r="DD29" s="805"/>
      <c r="DE29" s="805"/>
      <c r="DF29" s="806"/>
      <c r="DG29" s="804"/>
      <c r="DH29" s="805"/>
      <c r="DI29" s="805"/>
      <c r="DJ29" s="805"/>
      <c r="DK29" s="806"/>
      <c r="DL29" s="804"/>
      <c r="DM29" s="805"/>
      <c r="DN29" s="805"/>
      <c r="DO29" s="805"/>
      <c r="DP29" s="806"/>
      <c r="DQ29" s="804"/>
      <c r="DR29" s="805"/>
      <c r="DS29" s="805"/>
      <c r="DT29" s="805"/>
      <c r="DU29" s="806"/>
      <c r="DV29" s="801"/>
      <c r="DW29" s="802"/>
      <c r="DX29" s="802"/>
      <c r="DY29" s="802"/>
      <c r="DZ29" s="807"/>
      <c r="EA29" s="233"/>
    </row>
    <row r="30" spans="1:131" ht="26.25" customHeight="1" x14ac:dyDescent="0.15">
      <c r="A30" s="245">
        <v>3</v>
      </c>
      <c r="B30" s="808" t="s">
        <v>417</v>
      </c>
      <c r="C30" s="809"/>
      <c r="D30" s="809"/>
      <c r="E30" s="809"/>
      <c r="F30" s="809"/>
      <c r="G30" s="809"/>
      <c r="H30" s="809"/>
      <c r="I30" s="809"/>
      <c r="J30" s="809"/>
      <c r="K30" s="809"/>
      <c r="L30" s="809"/>
      <c r="M30" s="809"/>
      <c r="N30" s="809"/>
      <c r="O30" s="809"/>
      <c r="P30" s="810"/>
      <c r="Q30" s="811">
        <v>3521</v>
      </c>
      <c r="R30" s="812"/>
      <c r="S30" s="812"/>
      <c r="T30" s="812"/>
      <c r="U30" s="812"/>
      <c r="V30" s="812">
        <v>3501</v>
      </c>
      <c r="W30" s="812"/>
      <c r="X30" s="812"/>
      <c r="Y30" s="812"/>
      <c r="Z30" s="812"/>
      <c r="AA30" s="813">
        <f t="shared" si="2"/>
        <v>20</v>
      </c>
      <c r="AB30" s="814"/>
      <c r="AC30" s="814"/>
      <c r="AD30" s="814"/>
      <c r="AE30" s="815"/>
      <c r="AF30" s="816">
        <v>20</v>
      </c>
      <c r="AG30" s="814"/>
      <c r="AH30" s="814"/>
      <c r="AI30" s="814"/>
      <c r="AJ30" s="815"/>
      <c r="AK30" s="861">
        <v>642</v>
      </c>
      <c r="AL30" s="857"/>
      <c r="AM30" s="857"/>
      <c r="AN30" s="857"/>
      <c r="AO30" s="857"/>
      <c r="AP30" s="857" t="s">
        <v>587</v>
      </c>
      <c r="AQ30" s="857"/>
      <c r="AR30" s="857"/>
      <c r="AS30" s="857"/>
      <c r="AT30" s="857"/>
      <c r="AU30" s="857" t="s">
        <v>587</v>
      </c>
      <c r="AV30" s="857"/>
      <c r="AW30" s="857"/>
      <c r="AX30" s="857"/>
      <c r="AY30" s="857"/>
      <c r="AZ30" s="858" t="s">
        <v>587</v>
      </c>
      <c r="BA30" s="858"/>
      <c r="BB30" s="858"/>
      <c r="BC30" s="858"/>
      <c r="BD30" s="858"/>
      <c r="BE30" s="859"/>
      <c r="BF30" s="859"/>
      <c r="BG30" s="859"/>
      <c r="BH30" s="859"/>
      <c r="BI30" s="860"/>
      <c r="BJ30" s="235"/>
      <c r="BK30" s="235"/>
      <c r="BL30" s="235"/>
      <c r="BM30" s="235"/>
      <c r="BN30" s="235"/>
      <c r="BO30" s="244"/>
      <c r="BP30" s="244"/>
      <c r="BQ30" s="241">
        <v>24</v>
      </c>
      <c r="BR30" s="242"/>
      <c r="BS30" s="801"/>
      <c r="BT30" s="802"/>
      <c r="BU30" s="802"/>
      <c r="BV30" s="802"/>
      <c r="BW30" s="802"/>
      <c r="BX30" s="802"/>
      <c r="BY30" s="802"/>
      <c r="BZ30" s="802"/>
      <c r="CA30" s="802"/>
      <c r="CB30" s="802"/>
      <c r="CC30" s="802"/>
      <c r="CD30" s="802"/>
      <c r="CE30" s="802"/>
      <c r="CF30" s="802"/>
      <c r="CG30" s="803"/>
      <c r="CH30" s="804"/>
      <c r="CI30" s="805"/>
      <c r="CJ30" s="805"/>
      <c r="CK30" s="805"/>
      <c r="CL30" s="806"/>
      <c r="CM30" s="804"/>
      <c r="CN30" s="805"/>
      <c r="CO30" s="805"/>
      <c r="CP30" s="805"/>
      <c r="CQ30" s="806"/>
      <c r="CR30" s="804"/>
      <c r="CS30" s="805"/>
      <c r="CT30" s="805"/>
      <c r="CU30" s="805"/>
      <c r="CV30" s="806"/>
      <c r="CW30" s="804"/>
      <c r="CX30" s="805"/>
      <c r="CY30" s="805"/>
      <c r="CZ30" s="805"/>
      <c r="DA30" s="806"/>
      <c r="DB30" s="804"/>
      <c r="DC30" s="805"/>
      <c r="DD30" s="805"/>
      <c r="DE30" s="805"/>
      <c r="DF30" s="806"/>
      <c r="DG30" s="804"/>
      <c r="DH30" s="805"/>
      <c r="DI30" s="805"/>
      <c r="DJ30" s="805"/>
      <c r="DK30" s="806"/>
      <c r="DL30" s="804"/>
      <c r="DM30" s="805"/>
      <c r="DN30" s="805"/>
      <c r="DO30" s="805"/>
      <c r="DP30" s="806"/>
      <c r="DQ30" s="804"/>
      <c r="DR30" s="805"/>
      <c r="DS30" s="805"/>
      <c r="DT30" s="805"/>
      <c r="DU30" s="806"/>
      <c r="DV30" s="801"/>
      <c r="DW30" s="802"/>
      <c r="DX30" s="802"/>
      <c r="DY30" s="802"/>
      <c r="DZ30" s="807"/>
      <c r="EA30" s="233"/>
    </row>
    <row r="31" spans="1:131" ht="26.25" customHeight="1" x14ac:dyDescent="0.15">
      <c r="A31" s="245">
        <v>4</v>
      </c>
      <c r="B31" s="808" t="s">
        <v>418</v>
      </c>
      <c r="C31" s="809"/>
      <c r="D31" s="809"/>
      <c r="E31" s="809"/>
      <c r="F31" s="809"/>
      <c r="G31" s="809"/>
      <c r="H31" s="809"/>
      <c r="I31" s="809"/>
      <c r="J31" s="809"/>
      <c r="K31" s="809"/>
      <c r="L31" s="809"/>
      <c r="M31" s="809"/>
      <c r="N31" s="809"/>
      <c r="O31" s="809"/>
      <c r="P31" s="810"/>
      <c r="Q31" s="811">
        <v>6950</v>
      </c>
      <c r="R31" s="812"/>
      <c r="S31" s="812"/>
      <c r="T31" s="812"/>
      <c r="U31" s="812"/>
      <c r="V31" s="812">
        <v>6371</v>
      </c>
      <c r="W31" s="812"/>
      <c r="X31" s="812"/>
      <c r="Y31" s="812"/>
      <c r="Z31" s="812"/>
      <c r="AA31" s="813">
        <f t="shared" si="2"/>
        <v>579</v>
      </c>
      <c r="AB31" s="814"/>
      <c r="AC31" s="814"/>
      <c r="AD31" s="814"/>
      <c r="AE31" s="815"/>
      <c r="AF31" s="816">
        <v>9899</v>
      </c>
      <c r="AG31" s="814"/>
      <c r="AH31" s="814"/>
      <c r="AI31" s="814"/>
      <c r="AJ31" s="815"/>
      <c r="AK31" s="861">
        <v>25</v>
      </c>
      <c r="AL31" s="857"/>
      <c r="AM31" s="857"/>
      <c r="AN31" s="857"/>
      <c r="AO31" s="857"/>
      <c r="AP31" s="857">
        <v>1024</v>
      </c>
      <c r="AQ31" s="857"/>
      <c r="AR31" s="857"/>
      <c r="AS31" s="857"/>
      <c r="AT31" s="857"/>
      <c r="AU31" s="857" t="s">
        <v>587</v>
      </c>
      <c r="AV31" s="857"/>
      <c r="AW31" s="857"/>
      <c r="AX31" s="857"/>
      <c r="AY31" s="857"/>
      <c r="AZ31" s="858" t="s">
        <v>587</v>
      </c>
      <c r="BA31" s="858"/>
      <c r="BB31" s="858"/>
      <c r="BC31" s="858"/>
      <c r="BD31" s="858"/>
      <c r="BE31" s="859" t="s">
        <v>419</v>
      </c>
      <c r="BF31" s="859"/>
      <c r="BG31" s="859"/>
      <c r="BH31" s="859"/>
      <c r="BI31" s="860"/>
      <c r="BJ31" s="235"/>
      <c r="BK31" s="235"/>
      <c r="BL31" s="235"/>
      <c r="BM31" s="235"/>
      <c r="BN31" s="235"/>
      <c r="BO31" s="244"/>
      <c r="BP31" s="244"/>
      <c r="BQ31" s="241">
        <v>25</v>
      </c>
      <c r="BR31" s="242"/>
      <c r="BS31" s="801"/>
      <c r="BT31" s="802"/>
      <c r="BU31" s="802"/>
      <c r="BV31" s="802"/>
      <c r="BW31" s="802"/>
      <c r="BX31" s="802"/>
      <c r="BY31" s="802"/>
      <c r="BZ31" s="802"/>
      <c r="CA31" s="802"/>
      <c r="CB31" s="802"/>
      <c r="CC31" s="802"/>
      <c r="CD31" s="802"/>
      <c r="CE31" s="802"/>
      <c r="CF31" s="802"/>
      <c r="CG31" s="803"/>
      <c r="CH31" s="804"/>
      <c r="CI31" s="805"/>
      <c r="CJ31" s="805"/>
      <c r="CK31" s="805"/>
      <c r="CL31" s="806"/>
      <c r="CM31" s="804"/>
      <c r="CN31" s="805"/>
      <c r="CO31" s="805"/>
      <c r="CP31" s="805"/>
      <c r="CQ31" s="806"/>
      <c r="CR31" s="804"/>
      <c r="CS31" s="805"/>
      <c r="CT31" s="805"/>
      <c r="CU31" s="805"/>
      <c r="CV31" s="806"/>
      <c r="CW31" s="804"/>
      <c r="CX31" s="805"/>
      <c r="CY31" s="805"/>
      <c r="CZ31" s="805"/>
      <c r="DA31" s="806"/>
      <c r="DB31" s="804"/>
      <c r="DC31" s="805"/>
      <c r="DD31" s="805"/>
      <c r="DE31" s="805"/>
      <c r="DF31" s="806"/>
      <c r="DG31" s="804"/>
      <c r="DH31" s="805"/>
      <c r="DI31" s="805"/>
      <c r="DJ31" s="805"/>
      <c r="DK31" s="806"/>
      <c r="DL31" s="804"/>
      <c r="DM31" s="805"/>
      <c r="DN31" s="805"/>
      <c r="DO31" s="805"/>
      <c r="DP31" s="806"/>
      <c r="DQ31" s="804"/>
      <c r="DR31" s="805"/>
      <c r="DS31" s="805"/>
      <c r="DT31" s="805"/>
      <c r="DU31" s="806"/>
      <c r="DV31" s="801"/>
      <c r="DW31" s="802"/>
      <c r="DX31" s="802"/>
      <c r="DY31" s="802"/>
      <c r="DZ31" s="807"/>
      <c r="EA31" s="233"/>
    </row>
    <row r="32" spans="1:131" ht="26.25" customHeight="1" x14ac:dyDescent="0.15">
      <c r="A32" s="245">
        <v>5</v>
      </c>
      <c r="B32" s="808" t="s">
        <v>420</v>
      </c>
      <c r="C32" s="809"/>
      <c r="D32" s="809"/>
      <c r="E32" s="809"/>
      <c r="F32" s="809"/>
      <c r="G32" s="809"/>
      <c r="H32" s="809"/>
      <c r="I32" s="809"/>
      <c r="J32" s="809"/>
      <c r="K32" s="809"/>
      <c r="L32" s="809"/>
      <c r="M32" s="809"/>
      <c r="N32" s="809"/>
      <c r="O32" s="809"/>
      <c r="P32" s="810"/>
      <c r="Q32" s="811">
        <v>4752</v>
      </c>
      <c r="R32" s="812"/>
      <c r="S32" s="812"/>
      <c r="T32" s="812"/>
      <c r="U32" s="812"/>
      <c r="V32" s="812">
        <v>4748</v>
      </c>
      <c r="W32" s="812"/>
      <c r="X32" s="812"/>
      <c r="Y32" s="812"/>
      <c r="Z32" s="812"/>
      <c r="AA32" s="813">
        <f t="shared" si="2"/>
        <v>4</v>
      </c>
      <c r="AB32" s="814"/>
      <c r="AC32" s="814"/>
      <c r="AD32" s="814"/>
      <c r="AE32" s="815"/>
      <c r="AF32" s="816">
        <v>4527</v>
      </c>
      <c r="AG32" s="814"/>
      <c r="AH32" s="814"/>
      <c r="AI32" s="814"/>
      <c r="AJ32" s="815"/>
      <c r="AK32" s="861">
        <v>968</v>
      </c>
      <c r="AL32" s="857"/>
      <c r="AM32" s="857"/>
      <c r="AN32" s="857"/>
      <c r="AO32" s="857"/>
      <c r="AP32" s="857">
        <v>12527</v>
      </c>
      <c r="AQ32" s="857"/>
      <c r="AR32" s="857"/>
      <c r="AS32" s="857"/>
      <c r="AT32" s="857"/>
      <c r="AU32" s="857">
        <v>1265</v>
      </c>
      <c r="AV32" s="857"/>
      <c r="AW32" s="857"/>
      <c r="AX32" s="857"/>
      <c r="AY32" s="857"/>
      <c r="AZ32" s="858" t="s">
        <v>587</v>
      </c>
      <c r="BA32" s="858"/>
      <c r="BB32" s="858"/>
      <c r="BC32" s="858"/>
      <c r="BD32" s="858"/>
      <c r="BE32" s="859" t="s">
        <v>421</v>
      </c>
      <c r="BF32" s="859"/>
      <c r="BG32" s="859"/>
      <c r="BH32" s="859"/>
      <c r="BI32" s="860"/>
      <c r="BJ32" s="235"/>
      <c r="BK32" s="235"/>
      <c r="BL32" s="235"/>
      <c r="BM32" s="235"/>
      <c r="BN32" s="235"/>
      <c r="BO32" s="244"/>
      <c r="BP32" s="244"/>
      <c r="BQ32" s="241">
        <v>26</v>
      </c>
      <c r="BR32" s="242"/>
      <c r="BS32" s="801"/>
      <c r="BT32" s="802"/>
      <c r="BU32" s="802"/>
      <c r="BV32" s="802"/>
      <c r="BW32" s="802"/>
      <c r="BX32" s="802"/>
      <c r="BY32" s="802"/>
      <c r="BZ32" s="802"/>
      <c r="CA32" s="802"/>
      <c r="CB32" s="802"/>
      <c r="CC32" s="802"/>
      <c r="CD32" s="802"/>
      <c r="CE32" s="802"/>
      <c r="CF32" s="802"/>
      <c r="CG32" s="803"/>
      <c r="CH32" s="804"/>
      <c r="CI32" s="805"/>
      <c r="CJ32" s="805"/>
      <c r="CK32" s="805"/>
      <c r="CL32" s="806"/>
      <c r="CM32" s="804"/>
      <c r="CN32" s="805"/>
      <c r="CO32" s="805"/>
      <c r="CP32" s="805"/>
      <c r="CQ32" s="806"/>
      <c r="CR32" s="804"/>
      <c r="CS32" s="805"/>
      <c r="CT32" s="805"/>
      <c r="CU32" s="805"/>
      <c r="CV32" s="806"/>
      <c r="CW32" s="804"/>
      <c r="CX32" s="805"/>
      <c r="CY32" s="805"/>
      <c r="CZ32" s="805"/>
      <c r="DA32" s="806"/>
      <c r="DB32" s="804"/>
      <c r="DC32" s="805"/>
      <c r="DD32" s="805"/>
      <c r="DE32" s="805"/>
      <c r="DF32" s="806"/>
      <c r="DG32" s="804"/>
      <c r="DH32" s="805"/>
      <c r="DI32" s="805"/>
      <c r="DJ32" s="805"/>
      <c r="DK32" s="806"/>
      <c r="DL32" s="804"/>
      <c r="DM32" s="805"/>
      <c r="DN32" s="805"/>
      <c r="DO32" s="805"/>
      <c r="DP32" s="806"/>
      <c r="DQ32" s="804"/>
      <c r="DR32" s="805"/>
      <c r="DS32" s="805"/>
      <c r="DT32" s="805"/>
      <c r="DU32" s="806"/>
      <c r="DV32" s="801"/>
      <c r="DW32" s="802"/>
      <c r="DX32" s="802"/>
      <c r="DY32" s="802"/>
      <c r="DZ32" s="807"/>
      <c r="EA32" s="233"/>
    </row>
    <row r="33" spans="1:131" ht="26.25" customHeight="1" x14ac:dyDescent="0.15">
      <c r="A33" s="245">
        <v>6</v>
      </c>
      <c r="B33" s="808"/>
      <c r="C33" s="809"/>
      <c r="D33" s="809"/>
      <c r="E33" s="809"/>
      <c r="F33" s="809"/>
      <c r="G33" s="809"/>
      <c r="H33" s="809"/>
      <c r="I33" s="809"/>
      <c r="J33" s="809"/>
      <c r="K33" s="809"/>
      <c r="L33" s="809"/>
      <c r="M33" s="809"/>
      <c r="N33" s="809"/>
      <c r="O33" s="809"/>
      <c r="P33" s="810"/>
      <c r="Q33" s="811"/>
      <c r="R33" s="812"/>
      <c r="S33" s="812"/>
      <c r="T33" s="812"/>
      <c r="U33" s="812"/>
      <c r="V33" s="812"/>
      <c r="W33" s="812"/>
      <c r="X33" s="812"/>
      <c r="Y33" s="812"/>
      <c r="Z33" s="812"/>
      <c r="AA33" s="812"/>
      <c r="AB33" s="812"/>
      <c r="AC33" s="812"/>
      <c r="AD33" s="812"/>
      <c r="AE33" s="813"/>
      <c r="AF33" s="816"/>
      <c r="AG33" s="814"/>
      <c r="AH33" s="814"/>
      <c r="AI33" s="814"/>
      <c r="AJ33" s="815"/>
      <c r="AK33" s="861"/>
      <c r="AL33" s="857"/>
      <c r="AM33" s="857"/>
      <c r="AN33" s="857"/>
      <c r="AO33" s="857"/>
      <c r="AP33" s="857"/>
      <c r="AQ33" s="857"/>
      <c r="AR33" s="857"/>
      <c r="AS33" s="857"/>
      <c r="AT33" s="857"/>
      <c r="AU33" s="857"/>
      <c r="AV33" s="857"/>
      <c r="AW33" s="857"/>
      <c r="AX33" s="857"/>
      <c r="AY33" s="857"/>
      <c r="AZ33" s="858"/>
      <c r="BA33" s="858"/>
      <c r="BB33" s="858"/>
      <c r="BC33" s="858"/>
      <c r="BD33" s="858"/>
      <c r="BE33" s="859"/>
      <c r="BF33" s="859"/>
      <c r="BG33" s="859"/>
      <c r="BH33" s="859"/>
      <c r="BI33" s="860"/>
      <c r="BJ33" s="235"/>
      <c r="BK33" s="235"/>
      <c r="BL33" s="235"/>
      <c r="BM33" s="235"/>
      <c r="BN33" s="235"/>
      <c r="BO33" s="244"/>
      <c r="BP33" s="244"/>
      <c r="BQ33" s="241">
        <v>27</v>
      </c>
      <c r="BR33" s="242"/>
      <c r="BS33" s="801"/>
      <c r="BT33" s="802"/>
      <c r="BU33" s="802"/>
      <c r="BV33" s="802"/>
      <c r="BW33" s="802"/>
      <c r="BX33" s="802"/>
      <c r="BY33" s="802"/>
      <c r="BZ33" s="802"/>
      <c r="CA33" s="802"/>
      <c r="CB33" s="802"/>
      <c r="CC33" s="802"/>
      <c r="CD33" s="802"/>
      <c r="CE33" s="802"/>
      <c r="CF33" s="802"/>
      <c r="CG33" s="803"/>
      <c r="CH33" s="804"/>
      <c r="CI33" s="805"/>
      <c r="CJ33" s="805"/>
      <c r="CK33" s="805"/>
      <c r="CL33" s="806"/>
      <c r="CM33" s="804"/>
      <c r="CN33" s="805"/>
      <c r="CO33" s="805"/>
      <c r="CP33" s="805"/>
      <c r="CQ33" s="806"/>
      <c r="CR33" s="804"/>
      <c r="CS33" s="805"/>
      <c r="CT33" s="805"/>
      <c r="CU33" s="805"/>
      <c r="CV33" s="806"/>
      <c r="CW33" s="804"/>
      <c r="CX33" s="805"/>
      <c r="CY33" s="805"/>
      <c r="CZ33" s="805"/>
      <c r="DA33" s="806"/>
      <c r="DB33" s="804"/>
      <c r="DC33" s="805"/>
      <c r="DD33" s="805"/>
      <c r="DE33" s="805"/>
      <c r="DF33" s="806"/>
      <c r="DG33" s="804"/>
      <c r="DH33" s="805"/>
      <c r="DI33" s="805"/>
      <c r="DJ33" s="805"/>
      <c r="DK33" s="806"/>
      <c r="DL33" s="804"/>
      <c r="DM33" s="805"/>
      <c r="DN33" s="805"/>
      <c r="DO33" s="805"/>
      <c r="DP33" s="806"/>
      <c r="DQ33" s="804"/>
      <c r="DR33" s="805"/>
      <c r="DS33" s="805"/>
      <c r="DT33" s="805"/>
      <c r="DU33" s="806"/>
      <c r="DV33" s="801"/>
      <c r="DW33" s="802"/>
      <c r="DX33" s="802"/>
      <c r="DY33" s="802"/>
      <c r="DZ33" s="807"/>
      <c r="EA33" s="233"/>
    </row>
    <row r="34" spans="1:131" ht="26.25" customHeight="1" x14ac:dyDescent="0.15">
      <c r="A34" s="245">
        <v>7</v>
      </c>
      <c r="B34" s="808"/>
      <c r="C34" s="809"/>
      <c r="D34" s="809"/>
      <c r="E34" s="809"/>
      <c r="F34" s="809"/>
      <c r="G34" s="809"/>
      <c r="H34" s="809"/>
      <c r="I34" s="809"/>
      <c r="J34" s="809"/>
      <c r="K34" s="809"/>
      <c r="L34" s="809"/>
      <c r="M34" s="809"/>
      <c r="N34" s="809"/>
      <c r="O34" s="809"/>
      <c r="P34" s="810"/>
      <c r="Q34" s="811"/>
      <c r="R34" s="812"/>
      <c r="S34" s="812"/>
      <c r="T34" s="812"/>
      <c r="U34" s="812"/>
      <c r="V34" s="812"/>
      <c r="W34" s="812"/>
      <c r="X34" s="812"/>
      <c r="Y34" s="812"/>
      <c r="Z34" s="812"/>
      <c r="AA34" s="812"/>
      <c r="AB34" s="812"/>
      <c r="AC34" s="812"/>
      <c r="AD34" s="812"/>
      <c r="AE34" s="813"/>
      <c r="AF34" s="816"/>
      <c r="AG34" s="814"/>
      <c r="AH34" s="814"/>
      <c r="AI34" s="814"/>
      <c r="AJ34" s="815"/>
      <c r="AK34" s="861"/>
      <c r="AL34" s="857"/>
      <c r="AM34" s="857"/>
      <c r="AN34" s="857"/>
      <c r="AO34" s="857"/>
      <c r="AP34" s="857"/>
      <c r="AQ34" s="857"/>
      <c r="AR34" s="857"/>
      <c r="AS34" s="857"/>
      <c r="AT34" s="857"/>
      <c r="AU34" s="857"/>
      <c r="AV34" s="857"/>
      <c r="AW34" s="857"/>
      <c r="AX34" s="857"/>
      <c r="AY34" s="857"/>
      <c r="AZ34" s="858"/>
      <c r="BA34" s="858"/>
      <c r="BB34" s="858"/>
      <c r="BC34" s="858"/>
      <c r="BD34" s="858"/>
      <c r="BE34" s="859"/>
      <c r="BF34" s="859"/>
      <c r="BG34" s="859"/>
      <c r="BH34" s="859"/>
      <c r="BI34" s="860"/>
      <c r="BJ34" s="235"/>
      <c r="BK34" s="235"/>
      <c r="BL34" s="235"/>
      <c r="BM34" s="235"/>
      <c r="BN34" s="235"/>
      <c r="BO34" s="244"/>
      <c r="BP34" s="244"/>
      <c r="BQ34" s="241">
        <v>28</v>
      </c>
      <c r="BR34" s="242"/>
      <c r="BS34" s="801"/>
      <c r="BT34" s="802"/>
      <c r="BU34" s="802"/>
      <c r="BV34" s="802"/>
      <c r="BW34" s="802"/>
      <c r="BX34" s="802"/>
      <c r="BY34" s="802"/>
      <c r="BZ34" s="802"/>
      <c r="CA34" s="802"/>
      <c r="CB34" s="802"/>
      <c r="CC34" s="802"/>
      <c r="CD34" s="802"/>
      <c r="CE34" s="802"/>
      <c r="CF34" s="802"/>
      <c r="CG34" s="803"/>
      <c r="CH34" s="804"/>
      <c r="CI34" s="805"/>
      <c r="CJ34" s="805"/>
      <c r="CK34" s="805"/>
      <c r="CL34" s="806"/>
      <c r="CM34" s="804"/>
      <c r="CN34" s="805"/>
      <c r="CO34" s="805"/>
      <c r="CP34" s="805"/>
      <c r="CQ34" s="806"/>
      <c r="CR34" s="804"/>
      <c r="CS34" s="805"/>
      <c r="CT34" s="805"/>
      <c r="CU34" s="805"/>
      <c r="CV34" s="806"/>
      <c r="CW34" s="804"/>
      <c r="CX34" s="805"/>
      <c r="CY34" s="805"/>
      <c r="CZ34" s="805"/>
      <c r="DA34" s="806"/>
      <c r="DB34" s="804"/>
      <c r="DC34" s="805"/>
      <c r="DD34" s="805"/>
      <c r="DE34" s="805"/>
      <c r="DF34" s="806"/>
      <c r="DG34" s="804"/>
      <c r="DH34" s="805"/>
      <c r="DI34" s="805"/>
      <c r="DJ34" s="805"/>
      <c r="DK34" s="806"/>
      <c r="DL34" s="804"/>
      <c r="DM34" s="805"/>
      <c r="DN34" s="805"/>
      <c r="DO34" s="805"/>
      <c r="DP34" s="806"/>
      <c r="DQ34" s="804"/>
      <c r="DR34" s="805"/>
      <c r="DS34" s="805"/>
      <c r="DT34" s="805"/>
      <c r="DU34" s="806"/>
      <c r="DV34" s="801"/>
      <c r="DW34" s="802"/>
      <c r="DX34" s="802"/>
      <c r="DY34" s="802"/>
      <c r="DZ34" s="807"/>
      <c r="EA34" s="233"/>
    </row>
    <row r="35" spans="1:131" ht="26.25" customHeight="1" x14ac:dyDescent="0.15">
      <c r="A35" s="245">
        <v>8</v>
      </c>
      <c r="B35" s="808"/>
      <c r="C35" s="809"/>
      <c r="D35" s="809"/>
      <c r="E35" s="809"/>
      <c r="F35" s="809"/>
      <c r="G35" s="809"/>
      <c r="H35" s="809"/>
      <c r="I35" s="809"/>
      <c r="J35" s="809"/>
      <c r="K35" s="809"/>
      <c r="L35" s="809"/>
      <c r="M35" s="809"/>
      <c r="N35" s="809"/>
      <c r="O35" s="809"/>
      <c r="P35" s="810"/>
      <c r="Q35" s="811"/>
      <c r="R35" s="812"/>
      <c r="S35" s="812"/>
      <c r="T35" s="812"/>
      <c r="U35" s="812"/>
      <c r="V35" s="812"/>
      <c r="W35" s="812"/>
      <c r="X35" s="812"/>
      <c r="Y35" s="812"/>
      <c r="Z35" s="812"/>
      <c r="AA35" s="812"/>
      <c r="AB35" s="812"/>
      <c r="AC35" s="812"/>
      <c r="AD35" s="812"/>
      <c r="AE35" s="813"/>
      <c r="AF35" s="816"/>
      <c r="AG35" s="814"/>
      <c r="AH35" s="814"/>
      <c r="AI35" s="814"/>
      <c r="AJ35" s="815"/>
      <c r="AK35" s="861"/>
      <c r="AL35" s="857"/>
      <c r="AM35" s="857"/>
      <c r="AN35" s="857"/>
      <c r="AO35" s="857"/>
      <c r="AP35" s="857"/>
      <c r="AQ35" s="857"/>
      <c r="AR35" s="857"/>
      <c r="AS35" s="857"/>
      <c r="AT35" s="857"/>
      <c r="AU35" s="857"/>
      <c r="AV35" s="857"/>
      <c r="AW35" s="857"/>
      <c r="AX35" s="857"/>
      <c r="AY35" s="857"/>
      <c r="AZ35" s="858"/>
      <c r="BA35" s="858"/>
      <c r="BB35" s="858"/>
      <c r="BC35" s="858"/>
      <c r="BD35" s="858"/>
      <c r="BE35" s="859"/>
      <c r="BF35" s="859"/>
      <c r="BG35" s="859"/>
      <c r="BH35" s="859"/>
      <c r="BI35" s="860"/>
      <c r="BJ35" s="235"/>
      <c r="BK35" s="235"/>
      <c r="BL35" s="235"/>
      <c r="BM35" s="235"/>
      <c r="BN35" s="235"/>
      <c r="BO35" s="244"/>
      <c r="BP35" s="244"/>
      <c r="BQ35" s="241">
        <v>29</v>
      </c>
      <c r="BR35" s="242"/>
      <c r="BS35" s="801"/>
      <c r="BT35" s="802"/>
      <c r="BU35" s="802"/>
      <c r="BV35" s="802"/>
      <c r="BW35" s="802"/>
      <c r="BX35" s="802"/>
      <c r="BY35" s="802"/>
      <c r="BZ35" s="802"/>
      <c r="CA35" s="802"/>
      <c r="CB35" s="802"/>
      <c r="CC35" s="802"/>
      <c r="CD35" s="802"/>
      <c r="CE35" s="802"/>
      <c r="CF35" s="802"/>
      <c r="CG35" s="803"/>
      <c r="CH35" s="804"/>
      <c r="CI35" s="805"/>
      <c r="CJ35" s="805"/>
      <c r="CK35" s="805"/>
      <c r="CL35" s="806"/>
      <c r="CM35" s="804"/>
      <c r="CN35" s="805"/>
      <c r="CO35" s="805"/>
      <c r="CP35" s="805"/>
      <c r="CQ35" s="806"/>
      <c r="CR35" s="804"/>
      <c r="CS35" s="805"/>
      <c r="CT35" s="805"/>
      <c r="CU35" s="805"/>
      <c r="CV35" s="806"/>
      <c r="CW35" s="804"/>
      <c r="CX35" s="805"/>
      <c r="CY35" s="805"/>
      <c r="CZ35" s="805"/>
      <c r="DA35" s="806"/>
      <c r="DB35" s="804"/>
      <c r="DC35" s="805"/>
      <c r="DD35" s="805"/>
      <c r="DE35" s="805"/>
      <c r="DF35" s="806"/>
      <c r="DG35" s="804"/>
      <c r="DH35" s="805"/>
      <c r="DI35" s="805"/>
      <c r="DJ35" s="805"/>
      <c r="DK35" s="806"/>
      <c r="DL35" s="804"/>
      <c r="DM35" s="805"/>
      <c r="DN35" s="805"/>
      <c r="DO35" s="805"/>
      <c r="DP35" s="806"/>
      <c r="DQ35" s="804"/>
      <c r="DR35" s="805"/>
      <c r="DS35" s="805"/>
      <c r="DT35" s="805"/>
      <c r="DU35" s="806"/>
      <c r="DV35" s="801"/>
      <c r="DW35" s="802"/>
      <c r="DX35" s="802"/>
      <c r="DY35" s="802"/>
      <c r="DZ35" s="807"/>
      <c r="EA35" s="233"/>
    </row>
    <row r="36" spans="1:131" ht="26.25" customHeight="1" x14ac:dyDescent="0.15">
      <c r="A36" s="245">
        <v>9</v>
      </c>
      <c r="B36" s="808"/>
      <c r="C36" s="809"/>
      <c r="D36" s="809"/>
      <c r="E36" s="809"/>
      <c r="F36" s="809"/>
      <c r="G36" s="809"/>
      <c r="H36" s="809"/>
      <c r="I36" s="809"/>
      <c r="J36" s="809"/>
      <c r="K36" s="809"/>
      <c r="L36" s="809"/>
      <c r="M36" s="809"/>
      <c r="N36" s="809"/>
      <c r="O36" s="809"/>
      <c r="P36" s="810"/>
      <c r="Q36" s="811"/>
      <c r="R36" s="812"/>
      <c r="S36" s="812"/>
      <c r="T36" s="812"/>
      <c r="U36" s="812"/>
      <c r="V36" s="812"/>
      <c r="W36" s="812"/>
      <c r="X36" s="812"/>
      <c r="Y36" s="812"/>
      <c r="Z36" s="812"/>
      <c r="AA36" s="812"/>
      <c r="AB36" s="812"/>
      <c r="AC36" s="812"/>
      <c r="AD36" s="812"/>
      <c r="AE36" s="813"/>
      <c r="AF36" s="816"/>
      <c r="AG36" s="814"/>
      <c r="AH36" s="814"/>
      <c r="AI36" s="814"/>
      <c r="AJ36" s="815"/>
      <c r="AK36" s="861"/>
      <c r="AL36" s="857"/>
      <c r="AM36" s="857"/>
      <c r="AN36" s="857"/>
      <c r="AO36" s="857"/>
      <c r="AP36" s="857"/>
      <c r="AQ36" s="857"/>
      <c r="AR36" s="857"/>
      <c r="AS36" s="857"/>
      <c r="AT36" s="857"/>
      <c r="AU36" s="857"/>
      <c r="AV36" s="857"/>
      <c r="AW36" s="857"/>
      <c r="AX36" s="857"/>
      <c r="AY36" s="857"/>
      <c r="AZ36" s="858"/>
      <c r="BA36" s="858"/>
      <c r="BB36" s="858"/>
      <c r="BC36" s="858"/>
      <c r="BD36" s="858"/>
      <c r="BE36" s="859"/>
      <c r="BF36" s="859"/>
      <c r="BG36" s="859"/>
      <c r="BH36" s="859"/>
      <c r="BI36" s="860"/>
      <c r="BJ36" s="235"/>
      <c r="BK36" s="235"/>
      <c r="BL36" s="235"/>
      <c r="BM36" s="235"/>
      <c r="BN36" s="235"/>
      <c r="BO36" s="244"/>
      <c r="BP36" s="244"/>
      <c r="BQ36" s="241">
        <v>30</v>
      </c>
      <c r="BR36" s="242"/>
      <c r="BS36" s="801"/>
      <c r="BT36" s="802"/>
      <c r="BU36" s="802"/>
      <c r="BV36" s="802"/>
      <c r="BW36" s="802"/>
      <c r="BX36" s="802"/>
      <c r="BY36" s="802"/>
      <c r="BZ36" s="802"/>
      <c r="CA36" s="802"/>
      <c r="CB36" s="802"/>
      <c r="CC36" s="802"/>
      <c r="CD36" s="802"/>
      <c r="CE36" s="802"/>
      <c r="CF36" s="802"/>
      <c r="CG36" s="803"/>
      <c r="CH36" s="804"/>
      <c r="CI36" s="805"/>
      <c r="CJ36" s="805"/>
      <c r="CK36" s="805"/>
      <c r="CL36" s="806"/>
      <c r="CM36" s="804"/>
      <c r="CN36" s="805"/>
      <c r="CO36" s="805"/>
      <c r="CP36" s="805"/>
      <c r="CQ36" s="806"/>
      <c r="CR36" s="804"/>
      <c r="CS36" s="805"/>
      <c r="CT36" s="805"/>
      <c r="CU36" s="805"/>
      <c r="CV36" s="806"/>
      <c r="CW36" s="804"/>
      <c r="CX36" s="805"/>
      <c r="CY36" s="805"/>
      <c r="CZ36" s="805"/>
      <c r="DA36" s="806"/>
      <c r="DB36" s="804"/>
      <c r="DC36" s="805"/>
      <c r="DD36" s="805"/>
      <c r="DE36" s="805"/>
      <c r="DF36" s="806"/>
      <c r="DG36" s="804"/>
      <c r="DH36" s="805"/>
      <c r="DI36" s="805"/>
      <c r="DJ36" s="805"/>
      <c r="DK36" s="806"/>
      <c r="DL36" s="804"/>
      <c r="DM36" s="805"/>
      <c r="DN36" s="805"/>
      <c r="DO36" s="805"/>
      <c r="DP36" s="806"/>
      <c r="DQ36" s="804"/>
      <c r="DR36" s="805"/>
      <c r="DS36" s="805"/>
      <c r="DT36" s="805"/>
      <c r="DU36" s="806"/>
      <c r="DV36" s="801"/>
      <c r="DW36" s="802"/>
      <c r="DX36" s="802"/>
      <c r="DY36" s="802"/>
      <c r="DZ36" s="807"/>
      <c r="EA36" s="233"/>
    </row>
    <row r="37" spans="1:131" ht="26.25" customHeight="1" x14ac:dyDescent="0.15">
      <c r="A37" s="245">
        <v>10</v>
      </c>
      <c r="B37" s="808"/>
      <c r="C37" s="809"/>
      <c r="D37" s="809"/>
      <c r="E37" s="809"/>
      <c r="F37" s="809"/>
      <c r="G37" s="809"/>
      <c r="H37" s="809"/>
      <c r="I37" s="809"/>
      <c r="J37" s="809"/>
      <c r="K37" s="809"/>
      <c r="L37" s="809"/>
      <c r="M37" s="809"/>
      <c r="N37" s="809"/>
      <c r="O37" s="809"/>
      <c r="P37" s="810"/>
      <c r="Q37" s="811"/>
      <c r="R37" s="812"/>
      <c r="S37" s="812"/>
      <c r="T37" s="812"/>
      <c r="U37" s="812"/>
      <c r="V37" s="812"/>
      <c r="W37" s="812"/>
      <c r="X37" s="812"/>
      <c r="Y37" s="812"/>
      <c r="Z37" s="812"/>
      <c r="AA37" s="812"/>
      <c r="AB37" s="812"/>
      <c r="AC37" s="812"/>
      <c r="AD37" s="812"/>
      <c r="AE37" s="813"/>
      <c r="AF37" s="816"/>
      <c r="AG37" s="814"/>
      <c r="AH37" s="814"/>
      <c r="AI37" s="814"/>
      <c r="AJ37" s="815"/>
      <c r="AK37" s="861"/>
      <c r="AL37" s="857"/>
      <c r="AM37" s="857"/>
      <c r="AN37" s="857"/>
      <c r="AO37" s="857"/>
      <c r="AP37" s="857"/>
      <c r="AQ37" s="857"/>
      <c r="AR37" s="857"/>
      <c r="AS37" s="857"/>
      <c r="AT37" s="857"/>
      <c r="AU37" s="857"/>
      <c r="AV37" s="857"/>
      <c r="AW37" s="857"/>
      <c r="AX37" s="857"/>
      <c r="AY37" s="857"/>
      <c r="AZ37" s="858"/>
      <c r="BA37" s="858"/>
      <c r="BB37" s="858"/>
      <c r="BC37" s="858"/>
      <c r="BD37" s="858"/>
      <c r="BE37" s="859"/>
      <c r="BF37" s="859"/>
      <c r="BG37" s="859"/>
      <c r="BH37" s="859"/>
      <c r="BI37" s="860"/>
      <c r="BJ37" s="235"/>
      <c r="BK37" s="235"/>
      <c r="BL37" s="235"/>
      <c r="BM37" s="235"/>
      <c r="BN37" s="235"/>
      <c r="BO37" s="244"/>
      <c r="BP37" s="244"/>
      <c r="BQ37" s="241">
        <v>31</v>
      </c>
      <c r="BR37" s="242"/>
      <c r="BS37" s="801"/>
      <c r="BT37" s="802"/>
      <c r="BU37" s="802"/>
      <c r="BV37" s="802"/>
      <c r="BW37" s="802"/>
      <c r="BX37" s="802"/>
      <c r="BY37" s="802"/>
      <c r="BZ37" s="802"/>
      <c r="CA37" s="802"/>
      <c r="CB37" s="802"/>
      <c r="CC37" s="802"/>
      <c r="CD37" s="802"/>
      <c r="CE37" s="802"/>
      <c r="CF37" s="802"/>
      <c r="CG37" s="803"/>
      <c r="CH37" s="804"/>
      <c r="CI37" s="805"/>
      <c r="CJ37" s="805"/>
      <c r="CK37" s="805"/>
      <c r="CL37" s="806"/>
      <c r="CM37" s="804"/>
      <c r="CN37" s="805"/>
      <c r="CO37" s="805"/>
      <c r="CP37" s="805"/>
      <c r="CQ37" s="806"/>
      <c r="CR37" s="804"/>
      <c r="CS37" s="805"/>
      <c r="CT37" s="805"/>
      <c r="CU37" s="805"/>
      <c r="CV37" s="806"/>
      <c r="CW37" s="804"/>
      <c r="CX37" s="805"/>
      <c r="CY37" s="805"/>
      <c r="CZ37" s="805"/>
      <c r="DA37" s="806"/>
      <c r="DB37" s="804"/>
      <c r="DC37" s="805"/>
      <c r="DD37" s="805"/>
      <c r="DE37" s="805"/>
      <c r="DF37" s="806"/>
      <c r="DG37" s="804"/>
      <c r="DH37" s="805"/>
      <c r="DI37" s="805"/>
      <c r="DJ37" s="805"/>
      <c r="DK37" s="806"/>
      <c r="DL37" s="804"/>
      <c r="DM37" s="805"/>
      <c r="DN37" s="805"/>
      <c r="DO37" s="805"/>
      <c r="DP37" s="806"/>
      <c r="DQ37" s="804"/>
      <c r="DR37" s="805"/>
      <c r="DS37" s="805"/>
      <c r="DT37" s="805"/>
      <c r="DU37" s="806"/>
      <c r="DV37" s="801"/>
      <c r="DW37" s="802"/>
      <c r="DX37" s="802"/>
      <c r="DY37" s="802"/>
      <c r="DZ37" s="807"/>
      <c r="EA37" s="233"/>
    </row>
    <row r="38" spans="1:131" ht="26.25" customHeight="1" x14ac:dyDescent="0.15">
      <c r="A38" s="245">
        <v>11</v>
      </c>
      <c r="B38" s="808"/>
      <c r="C38" s="809"/>
      <c r="D38" s="809"/>
      <c r="E38" s="809"/>
      <c r="F38" s="809"/>
      <c r="G38" s="809"/>
      <c r="H38" s="809"/>
      <c r="I38" s="809"/>
      <c r="J38" s="809"/>
      <c r="K38" s="809"/>
      <c r="L38" s="809"/>
      <c r="M38" s="809"/>
      <c r="N38" s="809"/>
      <c r="O38" s="809"/>
      <c r="P38" s="810"/>
      <c r="Q38" s="811"/>
      <c r="R38" s="812"/>
      <c r="S38" s="812"/>
      <c r="T38" s="812"/>
      <c r="U38" s="812"/>
      <c r="V38" s="812"/>
      <c r="W38" s="812"/>
      <c r="X38" s="812"/>
      <c r="Y38" s="812"/>
      <c r="Z38" s="812"/>
      <c r="AA38" s="812"/>
      <c r="AB38" s="812"/>
      <c r="AC38" s="812"/>
      <c r="AD38" s="812"/>
      <c r="AE38" s="813"/>
      <c r="AF38" s="816"/>
      <c r="AG38" s="814"/>
      <c r="AH38" s="814"/>
      <c r="AI38" s="814"/>
      <c r="AJ38" s="815"/>
      <c r="AK38" s="861"/>
      <c r="AL38" s="857"/>
      <c r="AM38" s="857"/>
      <c r="AN38" s="857"/>
      <c r="AO38" s="857"/>
      <c r="AP38" s="857"/>
      <c r="AQ38" s="857"/>
      <c r="AR38" s="857"/>
      <c r="AS38" s="857"/>
      <c r="AT38" s="857"/>
      <c r="AU38" s="857"/>
      <c r="AV38" s="857"/>
      <c r="AW38" s="857"/>
      <c r="AX38" s="857"/>
      <c r="AY38" s="857"/>
      <c r="AZ38" s="858"/>
      <c r="BA38" s="858"/>
      <c r="BB38" s="858"/>
      <c r="BC38" s="858"/>
      <c r="BD38" s="858"/>
      <c r="BE38" s="859"/>
      <c r="BF38" s="859"/>
      <c r="BG38" s="859"/>
      <c r="BH38" s="859"/>
      <c r="BI38" s="860"/>
      <c r="BJ38" s="235"/>
      <c r="BK38" s="235"/>
      <c r="BL38" s="235"/>
      <c r="BM38" s="235"/>
      <c r="BN38" s="235"/>
      <c r="BO38" s="244"/>
      <c r="BP38" s="244"/>
      <c r="BQ38" s="241">
        <v>32</v>
      </c>
      <c r="BR38" s="242"/>
      <c r="BS38" s="801"/>
      <c r="BT38" s="802"/>
      <c r="BU38" s="802"/>
      <c r="BV38" s="802"/>
      <c r="BW38" s="802"/>
      <c r="BX38" s="802"/>
      <c r="BY38" s="802"/>
      <c r="BZ38" s="802"/>
      <c r="CA38" s="802"/>
      <c r="CB38" s="802"/>
      <c r="CC38" s="802"/>
      <c r="CD38" s="802"/>
      <c r="CE38" s="802"/>
      <c r="CF38" s="802"/>
      <c r="CG38" s="803"/>
      <c r="CH38" s="804"/>
      <c r="CI38" s="805"/>
      <c r="CJ38" s="805"/>
      <c r="CK38" s="805"/>
      <c r="CL38" s="806"/>
      <c r="CM38" s="804"/>
      <c r="CN38" s="805"/>
      <c r="CO38" s="805"/>
      <c r="CP38" s="805"/>
      <c r="CQ38" s="806"/>
      <c r="CR38" s="804"/>
      <c r="CS38" s="805"/>
      <c r="CT38" s="805"/>
      <c r="CU38" s="805"/>
      <c r="CV38" s="806"/>
      <c r="CW38" s="804"/>
      <c r="CX38" s="805"/>
      <c r="CY38" s="805"/>
      <c r="CZ38" s="805"/>
      <c r="DA38" s="806"/>
      <c r="DB38" s="804"/>
      <c r="DC38" s="805"/>
      <c r="DD38" s="805"/>
      <c r="DE38" s="805"/>
      <c r="DF38" s="806"/>
      <c r="DG38" s="804"/>
      <c r="DH38" s="805"/>
      <c r="DI38" s="805"/>
      <c r="DJ38" s="805"/>
      <c r="DK38" s="806"/>
      <c r="DL38" s="804"/>
      <c r="DM38" s="805"/>
      <c r="DN38" s="805"/>
      <c r="DO38" s="805"/>
      <c r="DP38" s="806"/>
      <c r="DQ38" s="804"/>
      <c r="DR38" s="805"/>
      <c r="DS38" s="805"/>
      <c r="DT38" s="805"/>
      <c r="DU38" s="806"/>
      <c r="DV38" s="801"/>
      <c r="DW38" s="802"/>
      <c r="DX38" s="802"/>
      <c r="DY38" s="802"/>
      <c r="DZ38" s="807"/>
      <c r="EA38" s="233"/>
    </row>
    <row r="39" spans="1:131" ht="26.25" customHeight="1" x14ac:dyDescent="0.15">
      <c r="A39" s="245">
        <v>12</v>
      </c>
      <c r="B39" s="808"/>
      <c r="C39" s="809"/>
      <c r="D39" s="809"/>
      <c r="E39" s="809"/>
      <c r="F39" s="809"/>
      <c r="G39" s="809"/>
      <c r="H39" s="809"/>
      <c r="I39" s="809"/>
      <c r="J39" s="809"/>
      <c r="K39" s="809"/>
      <c r="L39" s="809"/>
      <c r="M39" s="809"/>
      <c r="N39" s="809"/>
      <c r="O39" s="809"/>
      <c r="P39" s="810"/>
      <c r="Q39" s="811"/>
      <c r="R39" s="812"/>
      <c r="S39" s="812"/>
      <c r="T39" s="812"/>
      <c r="U39" s="812"/>
      <c r="V39" s="812"/>
      <c r="W39" s="812"/>
      <c r="X39" s="812"/>
      <c r="Y39" s="812"/>
      <c r="Z39" s="812"/>
      <c r="AA39" s="812"/>
      <c r="AB39" s="812"/>
      <c r="AC39" s="812"/>
      <c r="AD39" s="812"/>
      <c r="AE39" s="813"/>
      <c r="AF39" s="816"/>
      <c r="AG39" s="814"/>
      <c r="AH39" s="814"/>
      <c r="AI39" s="814"/>
      <c r="AJ39" s="815"/>
      <c r="AK39" s="861"/>
      <c r="AL39" s="857"/>
      <c r="AM39" s="857"/>
      <c r="AN39" s="857"/>
      <c r="AO39" s="857"/>
      <c r="AP39" s="857"/>
      <c r="AQ39" s="857"/>
      <c r="AR39" s="857"/>
      <c r="AS39" s="857"/>
      <c r="AT39" s="857"/>
      <c r="AU39" s="857"/>
      <c r="AV39" s="857"/>
      <c r="AW39" s="857"/>
      <c r="AX39" s="857"/>
      <c r="AY39" s="857"/>
      <c r="AZ39" s="858"/>
      <c r="BA39" s="858"/>
      <c r="BB39" s="858"/>
      <c r="BC39" s="858"/>
      <c r="BD39" s="858"/>
      <c r="BE39" s="859"/>
      <c r="BF39" s="859"/>
      <c r="BG39" s="859"/>
      <c r="BH39" s="859"/>
      <c r="BI39" s="860"/>
      <c r="BJ39" s="235"/>
      <c r="BK39" s="235"/>
      <c r="BL39" s="235"/>
      <c r="BM39" s="235"/>
      <c r="BN39" s="235"/>
      <c r="BO39" s="244"/>
      <c r="BP39" s="244"/>
      <c r="BQ39" s="241">
        <v>33</v>
      </c>
      <c r="BR39" s="242"/>
      <c r="BS39" s="801"/>
      <c r="BT39" s="802"/>
      <c r="BU39" s="802"/>
      <c r="BV39" s="802"/>
      <c r="BW39" s="802"/>
      <c r="BX39" s="802"/>
      <c r="BY39" s="802"/>
      <c r="BZ39" s="802"/>
      <c r="CA39" s="802"/>
      <c r="CB39" s="802"/>
      <c r="CC39" s="802"/>
      <c r="CD39" s="802"/>
      <c r="CE39" s="802"/>
      <c r="CF39" s="802"/>
      <c r="CG39" s="803"/>
      <c r="CH39" s="804"/>
      <c r="CI39" s="805"/>
      <c r="CJ39" s="805"/>
      <c r="CK39" s="805"/>
      <c r="CL39" s="806"/>
      <c r="CM39" s="804"/>
      <c r="CN39" s="805"/>
      <c r="CO39" s="805"/>
      <c r="CP39" s="805"/>
      <c r="CQ39" s="806"/>
      <c r="CR39" s="804"/>
      <c r="CS39" s="805"/>
      <c r="CT39" s="805"/>
      <c r="CU39" s="805"/>
      <c r="CV39" s="806"/>
      <c r="CW39" s="804"/>
      <c r="CX39" s="805"/>
      <c r="CY39" s="805"/>
      <c r="CZ39" s="805"/>
      <c r="DA39" s="806"/>
      <c r="DB39" s="804"/>
      <c r="DC39" s="805"/>
      <c r="DD39" s="805"/>
      <c r="DE39" s="805"/>
      <c r="DF39" s="806"/>
      <c r="DG39" s="804"/>
      <c r="DH39" s="805"/>
      <c r="DI39" s="805"/>
      <c r="DJ39" s="805"/>
      <c r="DK39" s="806"/>
      <c r="DL39" s="804"/>
      <c r="DM39" s="805"/>
      <c r="DN39" s="805"/>
      <c r="DO39" s="805"/>
      <c r="DP39" s="806"/>
      <c r="DQ39" s="804"/>
      <c r="DR39" s="805"/>
      <c r="DS39" s="805"/>
      <c r="DT39" s="805"/>
      <c r="DU39" s="806"/>
      <c r="DV39" s="801"/>
      <c r="DW39" s="802"/>
      <c r="DX39" s="802"/>
      <c r="DY39" s="802"/>
      <c r="DZ39" s="807"/>
      <c r="EA39" s="233"/>
    </row>
    <row r="40" spans="1:131" ht="26.25" customHeight="1" x14ac:dyDescent="0.15">
      <c r="A40" s="241">
        <v>13</v>
      </c>
      <c r="B40" s="808"/>
      <c r="C40" s="809"/>
      <c r="D40" s="809"/>
      <c r="E40" s="809"/>
      <c r="F40" s="809"/>
      <c r="G40" s="809"/>
      <c r="H40" s="809"/>
      <c r="I40" s="809"/>
      <c r="J40" s="809"/>
      <c r="K40" s="809"/>
      <c r="L40" s="809"/>
      <c r="M40" s="809"/>
      <c r="N40" s="809"/>
      <c r="O40" s="809"/>
      <c r="P40" s="810"/>
      <c r="Q40" s="811"/>
      <c r="R40" s="812"/>
      <c r="S40" s="812"/>
      <c r="T40" s="812"/>
      <c r="U40" s="812"/>
      <c r="V40" s="812"/>
      <c r="W40" s="812"/>
      <c r="X40" s="812"/>
      <c r="Y40" s="812"/>
      <c r="Z40" s="812"/>
      <c r="AA40" s="812"/>
      <c r="AB40" s="812"/>
      <c r="AC40" s="812"/>
      <c r="AD40" s="812"/>
      <c r="AE40" s="813"/>
      <c r="AF40" s="816"/>
      <c r="AG40" s="814"/>
      <c r="AH40" s="814"/>
      <c r="AI40" s="814"/>
      <c r="AJ40" s="815"/>
      <c r="AK40" s="861"/>
      <c r="AL40" s="857"/>
      <c r="AM40" s="857"/>
      <c r="AN40" s="857"/>
      <c r="AO40" s="857"/>
      <c r="AP40" s="857"/>
      <c r="AQ40" s="857"/>
      <c r="AR40" s="857"/>
      <c r="AS40" s="857"/>
      <c r="AT40" s="857"/>
      <c r="AU40" s="857"/>
      <c r="AV40" s="857"/>
      <c r="AW40" s="857"/>
      <c r="AX40" s="857"/>
      <c r="AY40" s="857"/>
      <c r="AZ40" s="858"/>
      <c r="BA40" s="858"/>
      <c r="BB40" s="858"/>
      <c r="BC40" s="858"/>
      <c r="BD40" s="858"/>
      <c r="BE40" s="859"/>
      <c r="BF40" s="859"/>
      <c r="BG40" s="859"/>
      <c r="BH40" s="859"/>
      <c r="BI40" s="860"/>
      <c r="BJ40" s="235"/>
      <c r="BK40" s="235"/>
      <c r="BL40" s="235"/>
      <c r="BM40" s="235"/>
      <c r="BN40" s="235"/>
      <c r="BO40" s="244"/>
      <c r="BP40" s="244"/>
      <c r="BQ40" s="241">
        <v>34</v>
      </c>
      <c r="BR40" s="242"/>
      <c r="BS40" s="801"/>
      <c r="BT40" s="802"/>
      <c r="BU40" s="802"/>
      <c r="BV40" s="802"/>
      <c r="BW40" s="802"/>
      <c r="BX40" s="802"/>
      <c r="BY40" s="802"/>
      <c r="BZ40" s="802"/>
      <c r="CA40" s="802"/>
      <c r="CB40" s="802"/>
      <c r="CC40" s="802"/>
      <c r="CD40" s="802"/>
      <c r="CE40" s="802"/>
      <c r="CF40" s="802"/>
      <c r="CG40" s="803"/>
      <c r="CH40" s="804"/>
      <c r="CI40" s="805"/>
      <c r="CJ40" s="805"/>
      <c r="CK40" s="805"/>
      <c r="CL40" s="806"/>
      <c r="CM40" s="804"/>
      <c r="CN40" s="805"/>
      <c r="CO40" s="805"/>
      <c r="CP40" s="805"/>
      <c r="CQ40" s="806"/>
      <c r="CR40" s="804"/>
      <c r="CS40" s="805"/>
      <c r="CT40" s="805"/>
      <c r="CU40" s="805"/>
      <c r="CV40" s="806"/>
      <c r="CW40" s="804"/>
      <c r="CX40" s="805"/>
      <c r="CY40" s="805"/>
      <c r="CZ40" s="805"/>
      <c r="DA40" s="806"/>
      <c r="DB40" s="804"/>
      <c r="DC40" s="805"/>
      <c r="DD40" s="805"/>
      <c r="DE40" s="805"/>
      <c r="DF40" s="806"/>
      <c r="DG40" s="804"/>
      <c r="DH40" s="805"/>
      <c r="DI40" s="805"/>
      <c r="DJ40" s="805"/>
      <c r="DK40" s="806"/>
      <c r="DL40" s="804"/>
      <c r="DM40" s="805"/>
      <c r="DN40" s="805"/>
      <c r="DO40" s="805"/>
      <c r="DP40" s="806"/>
      <c r="DQ40" s="804"/>
      <c r="DR40" s="805"/>
      <c r="DS40" s="805"/>
      <c r="DT40" s="805"/>
      <c r="DU40" s="806"/>
      <c r="DV40" s="801"/>
      <c r="DW40" s="802"/>
      <c r="DX40" s="802"/>
      <c r="DY40" s="802"/>
      <c r="DZ40" s="807"/>
      <c r="EA40" s="233"/>
    </row>
    <row r="41" spans="1:131" ht="26.25" customHeight="1" x14ac:dyDescent="0.15">
      <c r="A41" s="241">
        <v>14</v>
      </c>
      <c r="B41" s="808"/>
      <c r="C41" s="809"/>
      <c r="D41" s="809"/>
      <c r="E41" s="809"/>
      <c r="F41" s="809"/>
      <c r="G41" s="809"/>
      <c r="H41" s="809"/>
      <c r="I41" s="809"/>
      <c r="J41" s="809"/>
      <c r="K41" s="809"/>
      <c r="L41" s="809"/>
      <c r="M41" s="809"/>
      <c r="N41" s="809"/>
      <c r="O41" s="809"/>
      <c r="P41" s="810"/>
      <c r="Q41" s="811"/>
      <c r="R41" s="812"/>
      <c r="S41" s="812"/>
      <c r="T41" s="812"/>
      <c r="U41" s="812"/>
      <c r="V41" s="812"/>
      <c r="W41" s="812"/>
      <c r="X41" s="812"/>
      <c r="Y41" s="812"/>
      <c r="Z41" s="812"/>
      <c r="AA41" s="812"/>
      <c r="AB41" s="812"/>
      <c r="AC41" s="812"/>
      <c r="AD41" s="812"/>
      <c r="AE41" s="813"/>
      <c r="AF41" s="816"/>
      <c r="AG41" s="814"/>
      <c r="AH41" s="814"/>
      <c r="AI41" s="814"/>
      <c r="AJ41" s="815"/>
      <c r="AK41" s="861"/>
      <c r="AL41" s="857"/>
      <c r="AM41" s="857"/>
      <c r="AN41" s="857"/>
      <c r="AO41" s="857"/>
      <c r="AP41" s="857"/>
      <c r="AQ41" s="857"/>
      <c r="AR41" s="857"/>
      <c r="AS41" s="857"/>
      <c r="AT41" s="857"/>
      <c r="AU41" s="857"/>
      <c r="AV41" s="857"/>
      <c r="AW41" s="857"/>
      <c r="AX41" s="857"/>
      <c r="AY41" s="857"/>
      <c r="AZ41" s="858"/>
      <c r="BA41" s="858"/>
      <c r="BB41" s="858"/>
      <c r="BC41" s="858"/>
      <c r="BD41" s="858"/>
      <c r="BE41" s="859"/>
      <c r="BF41" s="859"/>
      <c r="BG41" s="859"/>
      <c r="BH41" s="859"/>
      <c r="BI41" s="860"/>
      <c r="BJ41" s="235"/>
      <c r="BK41" s="235"/>
      <c r="BL41" s="235"/>
      <c r="BM41" s="235"/>
      <c r="BN41" s="235"/>
      <c r="BO41" s="244"/>
      <c r="BP41" s="244"/>
      <c r="BQ41" s="241">
        <v>35</v>
      </c>
      <c r="BR41" s="242"/>
      <c r="BS41" s="801"/>
      <c r="BT41" s="802"/>
      <c r="BU41" s="802"/>
      <c r="BV41" s="802"/>
      <c r="BW41" s="802"/>
      <c r="BX41" s="802"/>
      <c r="BY41" s="802"/>
      <c r="BZ41" s="802"/>
      <c r="CA41" s="802"/>
      <c r="CB41" s="802"/>
      <c r="CC41" s="802"/>
      <c r="CD41" s="802"/>
      <c r="CE41" s="802"/>
      <c r="CF41" s="802"/>
      <c r="CG41" s="803"/>
      <c r="CH41" s="804"/>
      <c r="CI41" s="805"/>
      <c r="CJ41" s="805"/>
      <c r="CK41" s="805"/>
      <c r="CL41" s="806"/>
      <c r="CM41" s="804"/>
      <c r="CN41" s="805"/>
      <c r="CO41" s="805"/>
      <c r="CP41" s="805"/>
      <c r="CQ41" s="806"/>
      <c r="CR41" s="804"/>
      <c r="CS41" s="805"/>
      <c r="CT41" s="805"/>
      <c r="CU41" s="805"/>
      <c r="CV41" s="806"/>
      <c r="CW41" s="804"/>
      <c r="CX41" s="805"/>
      <c r="CY41" s="805"/>
      <c r="CZ41" s="805"/>
      <c r="DA41" s="806"/>
      <c r="DB41" s="804"/>
      <c r="DC41" s="805"/>
      <c r="DD41" s="805"/>
      <c r="DE41" s="805"/>
      <c r="DF41" s="806"/>
      <c r="DG41" s="804"/>
      <c r="DH41" s="805"/>
      <c r="DI41" s="805"/>
      <c r="DJ41" s="805"/>
      <c r="DK41" s="806"/>
      <c r="DL41" s="804"/>
      <c r="DM41" s="805"/>
      <c r="DN41" s="805"/>
      <c r="DO41" s="805"/>
      <c r="DP41" s="806"/>
      <c r="DQ41" s="804"/>
      <c r="DR41" s="805"/>
      <c r="DS41" s="805"/>
      <c r="DT41" s="805"/>
      <c r="DU41" s="806"/>
      <c r="DV41" s="801"/>
      <c r="DW41" s="802"/>
      <c r="DX41" s="802"/>
      <c r="DY41" s="802"/>
      <c r="DZ41" s="807"/>
      <c r="EA41" s="233"/>
    </row>
    <row r="42" spans="1:131" ht="26.25" customHeight="1" x14ac:dyDescent="0.15">
      <c r="A42" s="241">
        <v>15</v>
      </c>
      <c r="B42" s="808"/>
      <c r="C42" s="809"/>
      <c r="D42" s="809"/>
      <c r="E42" s="809"/>
      <c r="F42" s="809"/>
      <c r="G42" s="809"/>
      <c r="H42" s="809"/>
      <c r="I42" s="809"/>
      <c r="J42" s="809"/>
      <c r="K42" s="809"/>
      <c r="L42" s="809"/>
      <c r="M42" s="809"/>
      <c r="N42" s="809"/>
      <c r="O42" s="809"/>
      <c r="P42" s="810"/>
      <c r="Q42" s="811"/>
      <c r="R42" s="812"/>
      <c r="S42" s="812"/>
      <c r="T42" s="812"/>
      <c r="U42" s="812"/>
      <c r="V42" s="812"/>
      <c r="W42" s="812"/>
      <c r="X42" s="812"/>
      <c r="Y42" s="812"/>
      <c r="Z42" s="812"/>
      <c r="AA42" s="812"/>
      <c r="AB42" s="812"/>
      <c r="AC42" s="812"/>
      <c r="AD42" s="812"/>
      <c r="AE42" s="813"/>
      <c r="AF42" s="816"/>
      <c r="AG42" s="814"/>
      <c r="AH42" s="814"/>
      <c r="AI42" s="814"/>
      <c r="AJ42" s="815"/>
      <c r="AK42" s="861"/>
      <c r="AL42" s="857"/>
      <c r="AM42" s="857"/>
      <c r="AN42" s="857"/>
      <c r="AO42" s="857"/>
      <c r="AP42" s="857"/>
      <c r="AQ42" s="857"/>
      <c r="AR42" s="857"/>
      <c r="AS42" s="857"/>
      <c r="AT42" s="857"/>
      <c r="AU42" s="857"/>
      <c r="AV42" s="857"/>
      <c r="AW42" s="857"/>
      <c r="AX42" s="857"/>
      <c r="AY42" s="857"/>
      <c r="AZ42" s="858"/>
      <c r="BA42" s="858"/>
      <c r="BB42" s="858"/>
      <c r="BC42" s="858"/>
      <c r="BD42" s="858"/>
      <c r="BE42" s="859"/>
      <c r="BF42" s="859"/>
      <c r="BG42" s="859"/>
      <c r="BH42" s="859"/>
      <c r="BI42" s="860"/>
      <c r="BJ42" s="235"/>
      <c r="BK42" s="235"/>
      <c r="BL42" s="235"/>
      <c r="BM42" s="235"/>
      <c r="BN42" s="235"/>
      <c r="BO42" s="244"/>
      <c r="BP42" s="244"/>
      <c r="BQ42" s="241">
        <v>36</v>
      </c>
      <c r="BR42" s="242"/>
      <c r="BS42" s="801"/>
      <c r="BT42" s="802"/>
      <c r="BU42" s="802"/>
      <c r="BV42" s="802"/>
      <c r="BW42" s="802"/>
      <c r="BX42" s="802"/>
      <c r="BY42" s="802"/>
      <c r="BZ42" s="802"/>
      <c r="CA42" s="802"/>
      <c r="CB42" s="802"/>
      <c r="CC42" s="802"/>
      <c r="CD42" s="802"/>
      <c r="CE42" s="802"/>
      <c r="CF42" s="802"/>
      <c r="CG42" s="803"/>
      <c r="CH42" s="804"/>
      <c r="CI42" s="805"/>
      <c r="CJ42" s="805"/>
      <c r="CK42" s="805"/>
      <c r="CL42" s="806"/>
      <c r="CM42" s="804"/>
      <c r="CN42" s="805"/>
      <c r="CO42" s="805"/>
      <c r="CP42" s="805"/>
      <c r="CQ42" s="806"/>
      <c r="CR42" s="804"/>
      <c r="CS42" s="805"/>
      <c r="CT42" s="805"/>
      <c r="CU42" s="805"/>
      <c r="CV42" s="806"/>
      <c r="CW42" s="804"/>
      <c r="CX42" s="805"/>
      <c r="CY42" s="805"/>
      <c r="CZ42" s="805"/>
      <c r="DA42" s="806"/>
      <c r="DB42" s="804"/>
      <c r="DC42" s="805"/>
      <c r="DD42" s="805"/>
      <c r="DE42" s="805"/>
      <c r="DF42" s="806"/>
      <c r="DG42" s="804"/>
      <c r="DH42" s="805"/>
      <c r="DI42" s="805"/>
      <c r="DJ42" s="805"/>
      <c r="DK42" s="806"/>
      <c r="DL42" s="804"/>
      <c r="DM42" s="805"/>
      <c r="DN42" s="805"/>
      <c r="DO42" s="805"/>
      <c r="DP42" s="806"/>
      <c r="DQ42" s="804"/>
      <c r="DR42" s="805"/>
      <c r="DS42" s="805"/>
      <c r="DT42" s="805"/>
      <c r="DU42" s="806"/>
      <c r="DV42" s="801"/>
      <c r="DW42" s="802"/>
      <c r="DX42" s="802"/>
      <c r="DY42" s="802"/>
      <c r="DZ42" s="807"/>
      <c r="EA42" s="233"/>
    </row>
    <row r="43" spans="1:131" ht="26.25" customHeight="1" x14ac:dyDescent="0.15">
      <c r="A43" s="241">
        <v>16</v>
      </c>
      <c r="B43" s="808"/>
      <c r="C43" s="809"/>
      <c r="D43" s="809"/>
      <c r="E43" s="809"/>
      <c r="F43" s="809"/>
      <c r="G43" s="809"/>
      <c r="H43" s="809"/>
      <c r="I43" s="809"/>
      <c r="J43" s="809"/>
      <c r="K43" s="809"/>
      <c r="L43" s="809"/>
      <c r="M43" s="809"/>
      <c r="N43" s="809"/>
      <c r="O43" s="809"/>
      <c r="P43" s="810"/>
      <c r="Q43" s="811"/>
      <c r="R43" s="812"/>
      <c r="S43" s="812"/>
      <c r="T43" s="812"/>
      <c r="U43" s="812"/>
      <c r="V43" s="812"/>
      <c r="W43" s="812"/>
      <c r="X43" s="812"/>
      <c r="Y43" s="812"/>
      <c r="Z43" s="812"/>
      <c r="AA43" s="812"/>
      <c r="AB43" s="812"/>
      <c r="AC43" s="812"/>
      <c r="AD43" s="812"/>
      <c r="AE43" s="813"/>
      <c r="AF43" s="816"/>
      <c r="AG43" s="814"/>
      <c r="AH43" s="814"/>
      <c r="AI43" s="814"/>
      <c r="AJ43" s="815"/>
      <c r="AK43" s="861"/>
      <c r="AL43" s="857"/>
      <c r="AM43" s="857"/>
      <c r="AN43" s="857"/>
      <c r="AO43" s="857"/>
      <c r="AP43" s="857"/>
      <c r="AQ43" s="857"/>
      <c r="AR43" s="857"/>
      <c r="AS43" s="857"/>
      <c r="AT43" s="857"/>
      <c r="AU43" s="857"/>
      <c r="AV43" s="857"/>
      <c r="AW43" s="857"/>
      <c r="AX43" s="857"/>
      <c r="AY43" s="857"/>
      <c r="AZ43" s="858"/>
      <c r="BA43" s="858"/>
      <c r="BB43" s="858"/>
      <c r="BC43" s="858"/>
      <c r="BD43" s="858"/>
      <c r="BE43" s="859"/>
      <c r="BF43" s="859"/>
      <c r="BG43" s="859"/>
      <c r="BH43" s="859"/>
      <c r="BI43" s="860"/>
      <c r="BJ43" s="235"/>
      <c r="BK43" s="235"/>
      <c r="BL43" s="235"/>
      <c r="BM43" s="235"/>
      <c r="BN43" s="235"/>
      <c r="BO43" s="244"/>
      <c r="BP43" s="244"/>
      <c r="BQ43" s="241">
        <v>37</v>
      </c>
      <c r="BR43" s="242"/>
      <c r="BS43" s="801"/>
      <c r="BT43" s="802"/>
      <c r="BU43" s="802"/>
      <c r="BV43" s="802"/>
      <c r="BW43" s="802"/>
      <c r="BX43" s="802"/>
      <c r="BY43" s="802"/>
      <c r="BZ43" s="802"/>
      <c r="CA43" s="802"/>
      <c r="CB43" s="802"/>
      <c r="CC43" s="802"/>
      <c r="CD43" s="802"/>
      <c r="CE43" s="802"/>
      <c r="CF43" s="802"/>
      <c r="CG43" s="803"/>
      <c r="CH43" s="804"/>
      <c r="CI43" s="805"/>
      <c r="CJ43" s="805"/>
      <c r="CK43" s="805"/>
      <c r="CL43" s="806"/>
      <c r="CM43" s="804"/>
      <c r="CN43" s="805"/>
      <c r="CO43" s="805"/>
      <c r="CP43" s="805"/>
      <c r="CQ43" s="806"/>
      <c r="CR43" s="804"/>
      <c r="CS43" s="805"/>
      <c r="CT43" s="805"/>
      <c r="CU43" s="805"/>
      <c r="CV43" s="806"/>
      <c r="CW43" s="804"/>
      <c r="CX43" s="805"/>
      <c r="CY43" s="805"/>
      <c r="CZ43" s="805"/>
      <c r="DA43" s="806"/>
      <c r="DB43" s="804"/>
      <c r="DC43" s="805"/>
      <c r="DD43" s="805"/>
      <c r="DE43" s="805"/>
      <c r="DF43" s="806"/>
      <c r="DG43" s="804"/>
      <c r="DH43" s="805"/>
      <c r="DI43" s="805"/>
      <c r="DJ43" s="805"/>
      <c r="DK43" s="806"/>
      <c r="DL43" s="804"/>
      <c r="DM43" s="805"/>
      <c r="DN43" s="805"/>
      <c r="DO43" s="805"/>
      <c r="DP43" s="806"/>
      <c r="DQ43" s="804"/>
      <c r="DR43" s="805"/>
      <c r="DS43" s="805"/>
      <c r="DT43" s="805"/>
      <c r="DU43" s="806"/>
      <c r="DV43" s="801"/>
      <c r="DW43" s="802"/>
      <c r="DX43" s="802"/>
      <c r="DY43" s="802"/>
      <c r="DZ43" s="807"/>
      <c r="EA43" s="233"/>
    </row>
    <row r="44" spans="1:131" ht="26.25" customHeight="1" x14ac:dyDescent="0.15">
      <c r="A44" s="241">
        <v>17</v>
      </c>
      <c r="B44" s="808"/>
      <c r="C44" s="809"/>
      <c r="D44" s="809"/>
      <c r="E44" s="809"/>
      <c r="F44" s="809"/>
      <c r="G44" s="809"/>
      <c r="H44" s="809"/>
      <c r="I44" s="809"/>
      <c r="J44" s="809"/>
      <c r="K44" s="809"/>
      <c r="L44" s="809"/>
      <c r="M44" s="809"/>
      <c r="N44" s="809"/>
      <c r="O44" s="809"/>
      <c r="P44" s="810"/>
      <c r="Q44" s="811"/>
      <c r="R44" s="812"/>
      <c r="S44" s="812"/>
      <c r="T44" s="812"/>
      <c r="U44" s="812"/>
      <c r="V44" s="812"/>
      <c r="W44" s="812"/>
      <c r="X44" s="812"/>
      <c r="Y44" s="812"/>
      <c r="Z44" s="812"/>
      <c r="AA44" s="812"/>
      <c r="AB44" s="812"/>
      <c r="AC44" s="812"/>
      <c r="AD44" s="812"/>
      <c r="AE44" s="813"/>
      <c r="AF44" s="816"/>
      <c r="AG44" s="814"/>
      <c r="AH44" s="814"/>
      <c r="AI44" s="814"/>
      <c r="AJ44" s="815"/>
      <c r="AK44" s="861"/>
      <c r="AL44" s="857"/>
      <c r="AM44" s="857"/>
      <c r="AN44" s="857"/>
      <c r="AO44" s="857"/>
      <c r="AP44" s="857"/>
      <c r="AQ44" s="857"/>
      <c r="AR44" s="857"/>
      <c r="AS44" s="857"/>
      <c r="AT44" s="857"/>
      <c r="AU44" s="857"/>
      <c r="AV44" s="857"/>
      <c r="AW44" s="857"/>
      <c r="AX44" s="857"/>
      <c r="AY44" s="857"/>
      <c r="AZ44" s="858"/>
      <c r="BA44" s="858"/>
      <c r="BB44" s="858"/>
      <c r="BC44" s="858"/>
      <c r="BD44" s="858"/>
      <c r="BE44" s="859"/>
      <c r="BF44" s="859"/>
      <c r="BG44" s="859"/>
      <c r="BH44" s="859"/>
      <c r="BI44" s="860"/>
      <c r="BJ44" s="235"/>
      <c r="BK44" s="235"/>
      <c r="BL44" s="235"/>
      <c r="BM44" s="235"/>
      <c r="BN44" s="235"/>
      <c r="BO44" s="244"/>
      <c r="BP44" s="244"/>
      <c r="BQ44" s="241">
        <v>38</v>
      </c>
      <c r="BR44" s="242"/>
      <c r="BS44" s="801"/>
      <c r="BT44" s="802"/>
      <c r="BU44" s="802"/>
      <c r="BV44" s="802"/>
      <c r="BW44" s="802"/>
      <c r="BX44" s="802"/>
      <c r="BY44" s="802"/>
      <c r="BZ44" s="802"/>
      <c r="CA44" s="802"/>
      <c r="CB44" s="802"/>
      <c r="CC44" s="802"/>
      <c r="CD44" s="802"/>
      <c r="CE44" s="802"/>
      <c r="CF44" s="802"/>
      <c r="CG44" s="803"/>
      <c r="CH44" s="804"/>
      <c r="CI44" s="805"/>
      <c r="CJ44" s="805"/>
      <c r="CK44" s="805"/>
      <c r="CL44" s="806"/>
      <c r="CM44" s="804"/>
      <c r="CN44" s="805"/>
      <c r="CO44" s="805"/>
      <c r="CP44" s="805"/>
      <c r="CQ44" s="806"/>
      <c r="CR44" s="804"/>
      <c r="CS44" s="805"/>
      <c r="CT44" s="805"/>
      <c r="CU44" s="805"/>
      <c r="CV44" s="806"/>
      <c r="CW44" s="804"/>
      <c r="CX44" s="805"/>
      <c r="CY44" s="805"/>
      <c r="CZ44" s="805"/>
      <c r="DA44" s="806"/>
      <c r="DB44" s="804"/>
      <c r="DC44" s="805"/>
      <c r="DD44" s="805"/>
      <c r="DE44" s="805"/>
      <c r="DF44" s="806"/>
      <c r="DG44" s="804"/>
      <c r="DH44" s="805"/>
      <c r="DI44" s="805"/>
      <c r="DJ44" s="805"/>
      <c r="DK44" s="806"/>
      <c r="DL44" s="804"/>
      <c r="DM44" s="805"/>
      <c r="DN44" s="805"/>
      <c r="DO44" s="805"/>
      <c r="DP44" s="806"/>
      <c r="DQ44" s="804"/>
      <c r="DR44" s="805"/>
      <c r="DS44" s="805"/>
      <c r="DT44" s="805"/>
      <c r="DU44" s="806"/>
      <c r="DV44" s="801"/>
      <c r="DW44" s="802"/>
      <c r="DX44" s="802"/>
      <c r="DY44" s="802"/>
      <c r="DZ44" s="807"/>
      <c r="EA44" s="233"/>
    </row>
    <row r="45" spans="1:131" ht="26.25" customHeight="1" x14ac:dyDescent="0.15">
      <c r="A45" s="241">
        <v>18</v>
      </c>
      <c r="B45" s="808"/>
      <c r="C45" s="809"/>
      <c r="D45" s="809"/>
      <c r="E45" s="809"/>
      <c r="F45" s="809"/>
      <c r="G45" s="809"/>
      <c r="H45" s="809"/>
      <c r="I45" s="809"/>
      <c r="J45" s="809"/>
      <c r="K45" s="809"/>
      <c r="L45" s="809"/>
      <c r="M45" s="809"/>
      <c r="N45" s="809"/>
      <c r="O45" s="809"/>
      <c r="P45" s="810"/>
      <c r="Q45" s="811"/>
      <c r="R45" s="812"/>
      <c r="S45" s="812"/>
      <c r="T45" s="812"/>
      <c r="U45" s="812"/>
      <c r="V45" s="812"/>
      <c r="W45" s="812"/>
      <c r="X45" s="812"/>
      <c r="Y45" s="812"/>
      <c r="Z45" s="812"/>
      <c r="AA45" s="812"/>
      <c r="AB45" s="812"/>
      <c r="AC45" s="812"/>
      <c r="AD45" s="812"/>
      <c r="AE45" s="813"/>
      <c r="AF45" s="816"/>
      <c r="AG45" s="814"/>
      <c r="AH45" s="814"/>
      <c r="AI45" s="814"/>
      <c r="AJ45" s="815"/>
      <c r="AK45" s="861"/>
      <c r="AL45" s="857"/>
      <c r="AM45" s="857"/>
      <c r="AN45" s="857"/>
      <c r="AO45" s="857"/>
      <c r="AP45" s="857"/>
      <c r="AQ45" s="857"/>
      <c r="AR45" s="857"/>
      <c r="AS45" s="857"/>
      <c r="AT45" s="857"/>
      <c r="AU45" s="857"/>
      <c r="AV45" s="857"/>
      <c r="AW45" s="857"/>
      <c r="AX45" s="857"/>
      <c r="AY45" s="857"/>
      <c r="AZ45" s="858"/>
      <c r="BA45" s="858"/>
      <c r="BB45" s="858"/>
      <c r="BC45" s="858"/>
      <c r="BD45" s="858"/>
      <c r="BE45" s="859"/>
      <c r="BF45" s="859"/>
      <c r="BG45" s="859"/>
      <c r="BH45" s="859"/>
      <c r="BI45" s="860"/>
      <c r="BJ45" s="235"/>
      <c r="BK45" s="235"/>
      <c r="BL45" s="235"/>
      <c r="BM45" s="235"/>
      <c r="BN45" s="235"/>
      <c r="BO45" s="244"/>
      <c r="BP45" s="244"/>
      <c r="BQ45" s="241">
        <v>39</v>
      </c>
      <c r="BR45" s="242"/>
      <c r="BS45" s="801"/>
      <c r="BT45" s="802"/>
      <c r="BU45" s="802"/>
      <c r="BV45" s="802"/>
      <c r="BW45" s="802"/>
      <c r="BX45" s="802"/>
      <c r="BY45" s="802"/>
      <c r="BZ45" s="802"/>
      <c r="CA45" s="802"/>
      <c r="CB45" s="802"/>
      <c r="CC45" s="802"/>
      <c r="CD45" s="802"/>
      <c r="CE45" s="802"/>
      <c r="CF45" s="802"/>
      <c r="CG45" s="803"/>
      <c r="CH45" s="804"/>
      <c r="CI45" s="805"/>
      <c r="CJ45" s="805"/>
      <c r="CK45" s="805"/>
      <c r="CL45" s="806"/>
      <c r="CM45" s="804"/>
      <c r="CN45" s="805"/>
      <c r="CO45" s="805"/>
      <c r="CP45" s="805"/>
      <c r="CQ45" s="806"/>
      <c r="CR45" s="804"/>
      <c r="CS45" s="805"/>
      <c r="CT45" s="805"/>
      <c r="CU45" s="805"/>
      <c r="CV45" s="806"/>
      <c r="CW45" s="804"/>
      <c r="CX45" s="805"/>
      <c r="CY45" s="805"/>
      <c r="CZ45" s="805"/>
      <c r="DA45" s="806"/>
      <c r="DB45" s="804"/>
      <c r="DC45" s="805"/>
      <c r="DD45" s="805"/>
      <c r="DE45" s="805"/>
      <c r="DF45" s="806"/>
      <c r="DG45" s="804"/>
      <c r="DH45" s="805"/>
      <c r="DI45" s="805"/>
      <c r="DJ45" s="805"/>
      <c r="DK45" s="806"/>
      <c r="DL45" s="804"/>
      <c r="DM45" s="805"/>
      <c r="DN45" s="805"/>
      <c r="DO45" s="805"/>
      <c r="DP45" s="806"/>
      <c r="DQ45" s="804"/>
      <c r="DR45" s="805"/>
      <c r="DS45" s="805"/>
      <c r="DT45" s="805"/>
      <c r="DU45" s="806"/>
      <c r="DV45" s="801"/>
      <c r="DW45" s="802"/>
      <c r="DX45" s="802"/>
      <c r="DY45" s="802"/>
      <c r="DZ45" s="807"/>
      <c r="EA45" s="233"/>
    </row>
    <row r="46" spans="1:131" ht="26.25" customHeight="1" x14ac:dyDescent="0.15">
      <c r="A46" s="241">
        <v>19</v>
      </c>
      <c r="B46" s="808"/>
      <c r="C46" s="809"/>
      <c r="D46" s="809"/>
      <c r="E46" s="809"/>
      <c r="F46" s="809"/>
      <c r="G46" s="809"/>
      <c r="H46" s="809"/>
      <c r="I46" s="809"/>
      <c r="J46" s="809"/>
      <c r="K46" s="809"/>
      <c r="L46" s="809"/>
      <c r="M46" s="809"/>
      <c r="N46" s="809"/>
      <c r="O46" s="809"/>
      <c r="P46" s="810"/>
      <c r="Q46" s="811"/>
      <c r="R46" s="812"/>
      <c r="S46" s="812"/>
      <c r="T46" s="812"/>
      <c r="U46" s="812"/>
      <c r="V46" s="812"/>
      <c r="W46" s="812"/>
      <c r="X46" s="812"/>
      <c r="Y46" s="812"/>
      <c r="Z46" s="812"/>
      <c r="AA46" s="812"/>
      <c r="AB46" s="812"/>
      <c r="AC46" s="812"/>
      <c r="AD46" s="812"/>
      <c r="AE46" s="813"/>
      <c r="AF46" s="816"/>
      <c r="AG46" s="814"/>
      <c r="AH46" s="814"/>
      <c r="AI46" s="814"/>
      <c r="AJ46" s="815"/>
      <c r="AK46" s="861"/>
      <c r="AL46" s="857"/>
      <c r="AM46" s="857"/>
      <c r="AN46" s="857"/>
      <c r="AO46" s="857"/>
      <c r="AP46" s="857"/>
      <c r="AQ46" s="857"/>
      <c r="AR46" s="857"/>
      <c r="AS46" s="857"/>
      <c r="AT46" s="857"/>
      <c r="AU46" s="857"/>
      <c r="AV46" s="857"/>
      <c r="AW46" s="857"/>
      <c r="AX46" s="857"/>
      <c r="AY46" s="857"/>
      <c r="AZ46" s="858"/>
      <c r="BA46" s="858"/>
      <c r="BB46" s="858"/>
      <c r="BC46" s="858"/>
      <c r="BD46" s="858"/>
      <c r="BE46" s="859"/>
      <c r="BF46" s="859"/>
      <c r="BG46" s="859"/>
      <c r="BH46" s="859"/>
      <c r="BI46" s="860"/>
      <c r="BJ46" s="235"/>
      <c r="BK46" s="235"/>
      <c r="BL46" s="235"/>
      <c r="BM46" s="235"/>
      <c r="BN46" s="235"/>
      <c r="BO46" s="244"/>
      <c r="BP46" s="244"/>
      <c r="BQ46" s="241">
        <v>40</v>
      </c>
      <c r="BR46" s="242"/>
      <c r="BS46" s="801"/>
      <c r="BT46" s="802"/>
      <c r="BU46" s="802"/>
      <c r="BV46" s="802"/>
      <c r="BW46" s="802"/>
      <c r="BX46" s="802"/>
      <c r="BY46" s="802"/>
      <c r="BZ46" s="802"/>
      <c r="CA46" s="802"/>
      <c r="CB46" s="802"/>
      <c r="CC46" s="802"/>
      <c r="CD46" s="802"/>
      <c r="CE46" s="802"/>
      <c r="CF46" s="802"/>
      <c r="CG46" s="803"/>
      <c r="CH46" s="804"/>
      <c r="CI46" s="805"/>
      <c r="CJ46" s="805"/>
      <c r="CK46" s="805"/>
      <c r="CL46" s="806"/>
      <c r="CM46" s="804"/>
      <c r="CN46" s="805"/>
      <c r="CO46" s="805"/>
      <c r="CP46" s="805"/>
      <c r="CQ46" s="806"/>
      <c r="CR46" s="804"/>
      <c r="CS46" s="805"/>
      <c r="CT46" s="805"/>
      <c r="CU46" s="805"/>
      <c r="CV46" s="806"/>
      <c r="CW46" s="804"/>
      <c r="CX46" s="805"/>
      <c r="CY46" s="805"/>
      <c r="CZ46" s="805"/>
      <c r="DA46" s="806"/>
      <c r="DB46" s="804"/>
      <c r="DC46" s="805"/>
      <c r="DD46" s="805"/>
      <c r="DE46" s="805"/>
      <c r="DF46" s="806"/>
      <c r="DG46" s="804"/>
      <c r="DH46" s="805"/>
      <c r="DI46" s="805"/>
      <c r="DJ46" s="805"/>
      <c r="DK46" s="806"/>
      <c r="DL46" s="804"/>
      <c r="DM46" s="805"/>
      <c r="DN46" s="805"/>
      <c r="DO46" s="805"/>
      <c r="DP46" s="806"/>
      <c r="DQ46" s="804"/>
      <c r="DR46" s="805"/>
      <c r="DS46" s="805"/>
      <c r="DT46" s="805"/>
      <c r="DU46" s="806"/>
      <c r="DV46" s="801"/>
      <c r="DW46" s="802"/>
      <c r="DX46" s="802"/>
      <c r="DY46" s="802"/>
      <c r="DZ46" s="807"/>
      <c r="EA46" s="233"/>
    </row>
    <row r="47" spans="1:131" ht="26.25" customHeight="1" x14ac:dyDescent="0.15">
      <c r="A47" s="241">
        <v>20</v>
      </c>
      <c r="B47" s="808"/>
      <c r="C47" s="809"/>
      <c r="D47" s="809"/>
      <c r="E47" s="809"/>
      <c r="F47" s="809"/>
      <c r="G47" s="809"/>
      <c r="H47" s="809"/>
      <c r="I47" s="809"/>
      <c r="J47" s="809"/>
      <c r="K47" s="809"/>
      <c r="L47" s="809"/>
      <c r="M47" s="809"/>
      <c r="N47" s="809"/>
      <c r="O47" s="809"/>
      <c r="P47" s="810"/>
      <c r="Q47" s="811"/>
      <c r="R47" s="812"/>
      <c r="S47" s="812"/>
      <c r="T47" s="812"/>
      <c r="U47" s="812"/>
      <c r="V47" s="812"/>
      <c r="W47" s="812"/>
      <c r="X47" s="812"/>
      <c r="Y47" s="812"/>
      <c r="Z47" s="812"/>
      <c r="AA47" s="812"/>
      <c r="AB47" s="812"/>
      <c r="AC47" s="812"/>
      <c r="AD47" s="812"/>
      <c r="AE47" s="813"/>
      <c r="AF47" s="816"/>
      <c r="AG47" s="814"/>
      <c r="AH47" s="814"/>
      <c r="AI47" s="814"/>
      <c r="AJ47" s="815"/>
      <c r="AK47" s="861"/>
      <c r="AL47" s="857"/>
      <c r="AM47" s="857"/>
      <c r="AN47" s="857"/>
      <c r="AO47" s="857"/>
      <c r="AP47" s="857"/>
      <c r="AQ47" s="857"/>
      <c r="AR47" s="857"/>
      <c r="AS47" s="857"/>
      <c r="AT47" s="857"/>
      <c r="AU47" s="857"/>
      <c r="AV47" s="857"/>
      <c r="AW47" s="857"/>
      <c r="AX47" s="857"/>
      <c r="AY47" s="857"/>
      <c r="AZ47" s="858"/>
      <c r="BA47" s="858"/>
      <c r="BB47" s="858"/>
      <c r="BC47" s="858"/>
      <c r="BD47" s="858"/>
      <c r="BE47" s="859"/>
      <c r="BF47" s="859"/>
      <c r="BG47" s="859"/>
      <c r="BH47" s="859"/>
      <c r="BI47" s="860"/>
      <c r="BJ47" s="235"/>
      <c r="BK47" s="235"/>
      <c r="BL47" s="235"/>
      <c r="BM47" s="235"/>
      <c r="BN47" s="235"/>
      <c r="BO47" s="244"/>
      <c r="BP47" s="244"/>
      <c r="BQ47" s="241">
        <v>41</v>
      </c>
      <c r="BR47" s="242"/>
      <c r="BS47" s="801"/>
      <c r="BT47" s="802"/>
      <c r="BU47" s="802"/>
      <c r="BV47" s="802"/>
      <c r="BW47" s="802"/>
      <c r="BX47" s="802"/>
      <c r="BY47" s="802"/>
      <c r="BZ47" s="802"/>
      <c r="CA47" s="802"/>
      <c r="CB47" s="802"/>
      <c r="CC47" s="802"/>
      <c r="CD47" s="802"/>
      <c r="CE47" s="802"/>
      <c r="CF47" s="802"/>
      <c r="CG47" s="803"/>
      <c r="CH47" s="804"/>
      <c r="CI47" s="805"/>
      <c r="CJ47" s="805"/>
      <c r="CK47" s="805"/>
      <c r="CL47" s="806"/>
      <c r="CM47" s="804"/>
      <c r="CN47" s="805"/>
      <c r="CO47" s="805"/>
      <c r="CP47" s="805"/>
      <c r="CQ47" s="806"/>
      <c r="CR47" s="804"/>
      <c r="CS47" s="805"/>
      <c r="CT47" s="805"/>
      <c r="CU47" s="805"/>
      <c r="CV47" s="806"/>
      <c r="CW47" s="804"/>
      <c r="CX47" s="805"/>
      <c r="CY47" s="805"/>
      <c r="CZ47" s="805"/>
      <c r="DA47" s="806"/>
      <c r="DB47" s="804"/>
      <c r="DC47" s="805"/>
      <c r="DD47" s="805"/>
      <c r="DE47" s="805"/>
      <c r="DF47" s="806"/>
      <c r="DG47" s="804"/>
      <c r="DH47" s="805"/>
      <c r="DI47" s="805"/>
      <c r="DJ47" s="805"/>
      <c r="DK47" s="806"/>
      <c r="DL47" s="804"/>
      <c r="DM47" s="805"/>
      <c r="DN47" s="805"/>
      <c r="DO47" s="805"/>
      <c r="DP47" s="806"/>
      <c r="DQ47" s="804"/>
      <c r="DR47" s="805"/>
      <c r="DS47" s="805"/>
      <c r="DT47" s="805"/>
      <c r="DU47" s="806"/>
      <c r="DV47" s="801"/>
      <c r="DW47" s="802"/>
      <c r="DX47" s="802"/>
      <c r="DY47" s="802"/>
      <c r="DZ47" s="807"/>
      <c r="EA47" s="233"/>
    </row>
    <row r="48" spans="1:131" ht="26.25" customHeight="1" x14ac:dyDescent="0.15">
      <c r="A48" s="241">
        <v>21</v>
      </c>
      <c r="B48" s="808"/>
      <c r="C48" s="809"/>
      <c r="D48" s="809"/>
      <c r="E48" s="809"/>
      <c r="F48" s="809"/>
      <c r="G48" s="809"/>
      <c r="H48" s="809"/>
      <c r="I48" s="809"/>
      <c r="J48" s="809"/>
      <c r="K48" s="809"/>
      <c r="L48" s="809"/>
      <c r="M48" s="809"/>
      <c r="N48" s="809"/>
      <c r="O48" s="809"/>
      <c r="P48" s="810"/>
      <c r="Q48" s="811"/>
      <c r="R48" s="812"/>
      <c r="S48" s="812"/>
      <c r="T48" s="812"/>
      <c r="U48" s="812"/>
      <c r="V48" s="812"/>
      <c r="W48" s="812"/>
      <c r="X48" s="812"/>
      <c r="Y48" s="812"/>
      <c r="Z48" s="812"/>
      <c r="AA48" s="812"/>
      <c r="AB48" s="812"/>
      <c r="AC48" s="812"/>
      <c r="AD48" s="812"/>
      <c r="AE48" s="813"/>
      <c r="AF48" s="816"/>
      <c r="AG48" s="814"/>
      <c r="AH48" s="814"/>
      <c r="AI48" s="814"/>
      <c r="AJ48" s="815"/>
      <c r="AK48" s="861"/>
      <c r="AL48" s="857"/>
      <c r="AM48" s="857"/>
      <c r="AN48" s="857"/>
      <c r="AO48" s="857"/>
      <c r="AP48" s="857"/>
      <c r="AQ48" s="857"/>
      <c r="AR48" s="857"/>
      <c r="AS48" s="857"/>
      <c r="AT48" s="857"/>
      <c r="AU48" s="857"/>
      <c r="AV48" s="857"/>
      <c r="AW48" s="857"/>
      <c r="AX48" s="857"/>
      <c r="AY48" s="857"/>
      <c r="AZ48" s="858"/>
      <c r="BA48" s="858"/>
      <c r="BB48" s="858"/>
      <c r="BC48" s="858"/>
      <c r="BD48" s="858"/>
      <c r="BE48" s="859"/>
      <c r="BF48" s="859"/>
      <c r="BG48" s="859"/>
      <c r="BH48" s="859"/>
      <c r="BI48" s="860"/>
      <c r="BJ48" s="235"/>
      <c r="BK48" s="235"/>
      <c r="BL48" s="235"/>
      <c r="BM48" s="235"/>
      <c r="BN48" s="235"/>
      <c r="BO48" s="244"/>
      <c r="BP48" s="244"/>
      <c r="BQ48" s="241">
        <v>42</v>
      </c>
      <c r="BR48" s="242"/>
      <c r="BS48" s="801"/>
      <c r="BT48" s="802"/>
      <c r="BU48" s="802"/>
      <c r="BV48" s="802"/>
      <c r="BW48" s="802"/>
      <c r="BX48" s="802"/>
      <c r="BY48" s="802"/>
      <c r="BZ48" s="802"/>
      <c r="CA48" s="802"/>
      <c r="CB48" s="802"/>
      <c r="CC48" s="802"/>
      <c r="CD48" s="802"/>
      <c r="CE48" s="802"/>
      <c r="CF48" s="802"/>
      <c r="CG48" s="803"/>
      <c r="CH48" s="804"/>
      <c r="CI48" s="805"/>
      <c r="CJ48" s="805"/>
      <c r="CK48" s="805"/>
      <c r="CL48" s="806"/>
      <c r="CM48" s="804"/>
      <c r="CN48" s="805"/>
      <c r="CO48" s="805"/>
      <c r="CP48" s="805"/>
      <c r="CQ48" s="806"/>
      <c r="CR48" s="804"/>
      <c r="CS48" s="805"/>
      <c r="CT48" s="805"/>
      <c r="CU48" s="805"/>
      <c r="CV48" s="806"/>
      <c r="CW48" s="804"/>
      <c r="CX48" s="805"/>
      <c r="CY48" s="805"/>
      <c r="CZ48" s="805"/>
      <c r="DA48" s="806"/>
      <c r="DB48" s="804"/>
      <c r="DC48" s="805"/>
      <c r="DD48" s="805"/>
      <c r="DE48" s="805"/>
      <c r="DF48" s="806"/>
      <c r="DG48" s="804"/>
      <c r="DH48" s="805"/>
      <c r="DI48" s="805"/>
      <c r="DJ48" s="805"/>
      <c r="DK48" s="806"/>
      <c r="DL48" s="804"/>
      <c r="DM48" s="805"/>
      <c r="DN48" s="805"/>
      <c r="DO48" s="805"/>
      <c r="DP48" s="806"/>
      <c r="DQ48" s="804"/>
      <c r="DR48" s="805"/>
      <c r="DS48" s="805"/>
      <c r="DT48" s="805"/>
      <c r="DU48" s="806"/>
      <c r="DV48" s="801"/>
      <c r="DW48" s="802"/>
      <c r="DX48" s="802"/>
      <c r="DY48" s="802"/>
      <c r="DZ48" s="807"/>
      <c r="EA48" s="233"/>
    </row>
    <row r="49" spans="1:131" ht="26.25" customHeight="1" x14ac:dyDescent="0.15">
      <c r="A49" s="241">
        <v>22</v>
      </c>
      <c r="B49" s="808"/>
      <c r="C49" s="809"/>
      <c r="D49" s="809"/>
      <c r="E49" s="809"/>
      <c r="F49" s="809"/>
      <c r="G49" s="809"/>
      <c r="H49" s="809"/>
      <c r="I49" s="809"/>
      <c r="J49" s="809"/>
      <c r="K49" s="809"/>
      <c r="L49" s="809"/>
      <c r="M49" s="809"/>
      <c r="N49" s="809"/>
      <c r="O49" s="809"/>
      <c r="P49" s="810"/>
      <c r="Q49" s="811"/>
      <c r="R49" s="812"/>
      <c r="S49" s="812"/>
      <c r="T49" s="812"/>
      <c r="U49" s="812"/>
      <c r="V49" s="812"/>
      <c r="W49" s="812"/>
      <c r="X49" s="812"/>
      <c r="Y49" s="812"/>
      <c r="Z49" s="812"/>
      <c r="AA49" s="812"/>
      <c r="AB49" s="812"/>
      <c r="AC49" s="812"/>
      <c r="AD49" s="812"/>
      <c r="AE49" s="813"/>
      <c r="AF49" s="816"/>
      <c r="AG49" s="814"/>
      <c r="AH49" s="814"/>
      <c r="AI49" s="814"/>
      <c r="AJ49" s="815"/>
      <c r="AK49" s="861"/>
      <c r="AL49" s="857"/>
      <c r="AM49" s="857"/>
      <c r="AN49" s="857"/>
      <c r="AO49" s="857"/>
      <c r="AP49" s="857"/>
      <c r="AQ49" s="857"/>
      <c r="AR49" s="857"/>
      <c r="AS49" s="857"/>
      <c r="AT49" s="857"/>
      <c r="AU49" s="857"/>
      <c r="AV49" s="857"/>
      <c r="AW49" s="857"/>
      <c r="AX49" s="857"/>
      <c r="AY49" s="857"/>
      <c r="AZ49" s="858"/>
      <c r="BA49" s="858"/>
      <c r="BB49" s="858"/>
      <c r="BC49" s="858"/>
      <c r="BD49" s="858"/>
      <c r="BE49" s="859"/>
      <c r="BF49" s="859"/>
      <c r="BG49" s="859"/>
      <c r="BH49" s="859"/>
      <c r="BI49" s="860"/>
      <c r="BJ49" s="235"/>
      <c r="BK49" s="235"/>
      <c r="BL49" s="235"/>
      <c r="BM49" s="235"/>
      <c r="BN49" s="235"/>
      <c r="BO49" s="244"/>
      <c r="BP49" s="244"/>
      <c r="BQ49" s="241">
        <v>43</v>
      </c>
      <c r="BR49" s="242"/>
      <c r="BS49" s="801"/>
      <c r="BT49" s="802"/>
      <c r="BU49" s="802"/>
      <c r="BV49" s="802"/>
      <c r="BW49" s="802"/>
      <c r="BX49" s="802"/>
      <c r="BY49" s="802"/>
      <c r="BZ49" s="802"/>
      <c r="CA49" s="802"/>
      <c r="CB49" s="802"/>
      <c r="CC49" s="802"/>
      <c r="CD49" s="802"/>
      <c r="CE49" s="802"/>
      <c r="CF49" s="802"/>
      <c r="CG49" s="803"/>
      <c r="CH49" s="804"/>
      <c r="CI49" s="805"/>
      <c r="CJ49" s="805"/>
      <c r="CK49" s="805"/>
      <c r="CL49" s="806"/>
      <c r="CM49" s="804"/>
      <c r="CN49" s="805"/>
      <c r="CO49" s="805"/>
      <c r="CP49" s="805"/>
      <c r="CQ49" s="806"/>
      <c r="CR49" s="804"/>
      <c r="CS49" s="805"/>
      <c r="CT49" s="805"/>
      <c r="CU49" s="805"/>
      <c r="CV49" s="806"/>
      <c r="CW49" s="804"/>
      <c r="CX49" s="805"/>
      <c r="CY49" s="805"/>
      <c r="CZ49" s="805"/>
      <c r="DA49" s="806"/>
      <c r="DB49" s="804"/>
      <c r="DC49" s="805"/>
      <c r="DD49" s="805"/>
      <c r="DE49" s="805"/>
      <c r="DF49" s="806"/>
      <c r="DG49" s="804"/>
      <c r="DH49" s="805"/>
      <c r="DI49" s="805"/>
      <c r="DJ49" s="805"/>
      <c r="DK49" s="806"/>
      <c r="DL49" s="804"/>
      <c r="DM49" s="805"/>
      <c r="DN49" s="805"/>
      <c r="DO49" s="805"/>
      <c r="DP49" s="806"/>
      <c r="DQ49" s="804"/>
      <c r="DR49" s="805"/>
      <c r="DS49" s="805"/>
      <c r="DT49" s="805"/>
      <c r="DU49" s="806"/>
      <c r="DV49" s="801"/>
      <c r="DW49" s="802"/>
      <c r="DX49" s="802"/>
      <c r="DY49" s="802"/>
      <c r="DZ49" s="807"/>
      <c r="EA49" s="233"/>
    </row>
    <row r="50" spans="1:131" ht="26.25" customHeight="1" x14ac:dyDescent="0.15">
      <c r="A50" s="241">
        <v>23</v>
      </c>
      <c r="B50" s="808"/>
      <c r="C50" s="809"/>
      <c r="D50" s="809"/>
      <c r="E50" s="809"/>
      <c r="F50" s="809"/>
      <c r="G50" s="809"/>
      <c r="H50" s="809"/>
      <c r="I50" s="809"/>
      <c r="J50" s="809"/>
      <c r="K50" s="809"/>
      <c r="L50" s="809"/>
      <c r="M50" s="809"/>
      <c r="N50" s="809"/>
      <c r="O50" s="809"/>
      <c r="P50" s="810"/>
      <c r="Q50" s="862"/>
      <c r="R50" s="863"/>
      <c r="S50" s="863"/>
      <c r="T50" s="863"/>
      <c r="U50" s="863"/>
      <c r="V50" s="863"/>
      <c r="W50" s="863"/>
      <c r="X50" s="863"/>
      <c r="Y50" s="863"/>
      <c r="Z50" s="863"/>
      <c r="AA50" s="863"/>
      <c r="AB50" s="863"/>
      <c r="AC50" s="863"/>
      <c r="AD50" s="863"/>
      <c r="AE50" s="864"/>
      <c r="AF50" s="816"/>
      <c r="AG50" s="814"/>
      <c r="AH50" s="814"/>
      <c r="AI50" s="814"/>
      <c r="AJ50" s="815"/>
      <c r="AK50" s="866"/>
      <c r="AL50" s="863"/>
      <c r="AM50" s="863"/>
      <c r="AN50" s="863"/>
      <c r="AO50" s="863"/>
      <c r="AP50" s="863"/>
      <c r="AQ50" s="863"/>
      <c r="AR50" s="863"/>
      <c r="AS50" s="863"/>
      <c r="AT50" s="863"/>
      <c r="AU50" s="863"/>
      <c r="AV50" s="863"/>
      <c r="AW50" s="863"/>
      <c r="AX50" s="863"/>
      <c r="AY50" s="863"/>
      <c r="AZ50" s="865"/>
      <c r="BA50" s="865"/>
      <c r="BB50" s="865"/>
      <c r="BC50" s="865"/>
      <c r="BD50" s="865"/>
      <c r="BE50" s="859"/>
      <c r="BF50" s="859"/>
      <c r="BG50" s="859"/>
      <c r="BH50" s="859"/>
      <c r="BI50" s="860"/>
      <c r="BJ50" s="235"/>
      <c r="BK50" s="235"/>
      <c r="BL50" s="235"/>
      <c r="BM50" s="235"/>
      <c r="BN50" s="235"/>
      <c r="BO50" s="244"/>
      <c r="BP50" s="244"/>
      <c r="BQ50" s="241">
        <v>44</v>
      </c>
      <c r="BR50" s="242"/>
      <c r="BS50" s="801"/>
      <c r="BT50" s="802"/>
      <c r="BU50" s="802"/>
      <c r="BV50" s="802"/>
      <c r="BW50" s="802"/>
      <c r="BX50" s="802"/>
      <c r="BY50" s="802"/>
      <c r="BZ50" s="802"/>
      <c r="CA50" s="802"/>
      <c r="CB50" s="802"/>
      <c r="CC50" s="802"/>
      <c r="CD50" s="802"/>
      <c r="CE50" s="802"/>
      <c r="CF50" s="802"/>
      <c r="CG50" s="803"/>
      <c r="CH50" s="804"/>
      <c r="CI50" s="805"/>
      <c r="CJ50" s="805"/>
      <c r="CK50" s="805"/>
      <c r="CL50" s="806"/>
      <c r="CM50" s="804"/>
      <c r="CN50" s="805"/>
      <c r="CO50" s="805"/>
      <c r="CP50" s="805"/>
      <c r="CQ50" s="806"/>
      <c r="CR50" s="804"/>
      <c r="CS50" s="805"/>
      <c r="CT50" s="805"/>
      <c r="CU50" s="805"/>
      <c r="CV50" s="806"/>
      <c r="CW50" s="804"/>
      <c r="CX50" s="805"/>
      <c r="CY50" s="805"/>
      <c r="CZ50" s="805"/>
      <c r="DA50" s="806"/>
      <c r="DB50" s="804"/>
      <c r="DC50" s="805"/>
      <c r="DD50" s="805"/>
      <c r="DE50" s="805"/>
      <c r="DF50" s="806"/>
      <c r="DG50" s="804"/>
      <c r="DH50" s="805"/>
      <c r="DI50" s="805"/>
      <c r="DJ50" s="805"/>
      <c r="DK50" s="806"/>
      <c r="DL50" s="804"/>
      <c r="DM50" s="805"/>
      <c r="DN50" s="805"/>
      <c r="DO50" s="805"/>
      <c r="DP50" s="806"/>
      <c r="DQ50" s="804"/>
      <c r="DR50" s="805"/>
      <c r="DS50" s="805"/>
      <c r="DT50" s="805"/>
      <c r="DU50" s="806"/>
      <c r="DV50" s="801"/>
      <c r="DW50" s="802"/>
      <c r="DX50" s="802"/>
      <c r="DY50" s="802"/>
      <c r="DZ50" s="807"/>
      <c r="EA50" s="233"/>
    </row>
    <row r="51" spans="1:131" ht="26.25" customHeight="1" x14ac:dyDescent="0.15">
      <c r="A51" s="241">
        <v>24</v>
      </c>
      <c r="B51" s="808"/>
      <c r="C51" s="809"/>
      <c r="D51" s="809"/>
      <c r="E51" s="809"/>
      <c r="F51" s="809"/>
      <c r="G51" s="809"/>
      <c r="H51" s="809"/>
      <c r="I51" s="809"/>
      <c r="J51" s="809"/>
      <c r="K51" s="809"/>
      <c r="L51" s="809"/>
      <c r="M51" s="809"/>
      <c r="N51" s="809"/>
      <c r="O51" s="809"/>
      <c r="P51" s="810"/>
      <c r="Q51" s="862"/>
      <c r="R51" s="863"/>
      <c r="S51" s="863"/>
      <c r="T51" s="863"/>
      <c r="U51" s="863"/>
      <c r="V51" s="863"/>
      <c r="W51" s="863"/>
      <c r="X51" s="863"/>
      <c r="Y51" s="863"/>
      <c r="Z51" s="863"/>
      <c r="AA51" s="863"/>
      <c r="AB51" s="863"/>
      <c r="AC51" s="863"/>
      <c r="AD51" s="863"/>
      <c r="AE51" s="864"/>
      <c r="AF51" s="816"/>
      <c r="AG51" s="814"/>
      <c r="AH51" s="814"/>
      <c r="AI51" s="814"/>
      <c r="AJ51" s="815"/>
      <c r="AK51" s="866"/>
      <c r="AL51" s="863"/>
      <c r="AM51" s="863"/>
      <c r="AN51" s="863"/>
      <c r="AO51" s="863"/>
      <c r="AP51" s="863"/>
      <c r="AQ51" s="863"/>
      <c r="AR51" s="863"/>
      <c r="AS51" s="863"/>
      <c r="AT51" s="863"/>
      <c r="AU51" s="863"/>
      <c r="AV51" s="863"/>
      <c r="AW51" s="863"/>
      <c r="AX51" s="863"/>
      <c r="AY51" s="863"/>
      <c r="AZ51" s="865"/>
      <c r="BA51" s="865"/>
      <c r="BB51" s="865"/>
      <c r="BC51" s="865"/>
      <c r="BD51" s="865"/>
      <c r="BE51" s="859"/>
      <c r="BF51" s="859"/>
      <c r="BG51" s="859"/>
      <c r="BH51" s="859"/>
      <c r="BI51" s="860"/>
      <c r="BJ51" s="235"/>
      <c r="BK51" s="235"/>
      <c r="BL51" s="235"/>
      <c r="BM51" s="235"/>
      <c r="BN51" s="235"/>
      <c r="BO51" s="244"/>
      <c r="BP51" s="244"/>
      <c r="BQ51" s="241">
        <v>45</v>
      </c>
      <c r="BR51" s="242"/>
      <c r="BS51" s="801"/>
      <c r="BT51" s="802"/>
      <c r="BU51" s="802"/>
      <c r="BV51" s="802"/>
      <c r="BW51" s="802"/>
      <c r="BX51" s="802"/>
      <c r="BY51" s="802"/>
      <c r="BZ51" s="802"/>
      <c r="CA51" s="802"/>
      <c r="CB51" s="802"/>
      <c r="CC51" s="802"/>
      <c r="CD51" s="802"/>
      <c r="CE51" s="802"/>
      <c r="CF51" s="802"/>
      <c r="CG51" s="803"/>
      <c r="CH51" s="804"/>
      <c r="CI51" s="805"/>
      <c r="CJ51" s="805"/>
      <c r="CK51" s="805"/>
      <c r="CL51" s="806"/>
      <c r="CM51" s="804"/>
      <c r="CN51" s="805"/>
      <c r="CO51" s="805"/>
      <c r="CP51" s="805"/>
      <c r="CQ51" s="806"/>
      <c r="CR51" s="804"/>
      <c r="CS51" s="805"/>
      <c r="CT51" s="805"/>
      <c r="CU51" s="805"/>
      <c r="CV51" s="806"/>
      <c r="CW51" s="804"/>
      <c r="CX51" s="805"/>
      <c r="CY51" s="805"/>
      <c r="CZ51" s="805"/>
      <c r="DA51" s="806"/>
      <c r="DB51" s="804"/>
      <c r="DC51" s="805"/>
      <c r="DD51" s="805"/>
      <c r="DE51" s="805"/>
      <c r="DF51" s="806"/>
      <c r="DG51" s="804"/>
      <c r="DH51" s="805"/>
      <c r="DI51" s="805"/>
      <c r="DJ51" s="805"/>
      <c r="DK51" s="806"/>
      <c r="DL51" s="804"/>
      <c r="DM51" s="805"/>
      <c r="DN51" s="805"/>
      <c r="DO51" s="805"/>
      <c r="DP51" s="806"/>
      <c r="DQ51" s="804"/>
      <c r="DR51" s="805"/>
      <c r="DS51" s="805"/>
      <c r="DT51" s="805"/>
      <c r="DU51" s="806"/>
      <c r="DV51" s="801"/>
      <c r="DW51" s="802"/>
      <c r="DX51" s="802"/>
      <c r="DY51" s="802"/>
      <c r="DZ51" s="807"/>
      <c r="EA51" s="233"/>
    </row>
    <row r="52" spans="1:131" ht="26.25" customHeight="1" x14ac:dyDescent="0.15">
      <c r="A52" s="241">
        <v>25</v>
      </c>
      <c r="B52" s="808"/>
      <c r="C52" s="809"/>
      <c r="D52" s="809"/>
      <c r="E52" s="809"/>
      <c r="F52" s="809"/>
      <c r="G52" s="809"/>
      <c r="H52" s="809"/>
      <c r="I52" s="809"/>
      <c r="J52" s="809"/>
      <c r="K52" s="809"/>
      <c r="L52" s="809"/>
      <c r="M52" s="809"/>
      <c r="N52" s="809"/>
      <c r="O52" s="809"/>
      <c r="P52" s="810"/>
      <c r="Q52" s="862"/>
      <c r="R52" s="863"/>
      <c r="S52" s="863"/>
      <c r="T52" s="863"/>
      <c r="U52" s="863"/>
      <c r="V52" s="863"/>
      <c r="W52" s="863"/>
      <c r="X52" s="863"/>
      <c r="Y52" s="863"/>
      <c r="Z52" s="863"/>
      <c r="AA52" s="863"/>
      <c r="AB52" s="863"/>
      <c r="AC52" s="863"/>
      <c r="AD52" s="863"/>
      <c r="AE52" s="864"/>
      <c r="AF52" s="816"/>
      <c r="AG52" s="814"/>
      <c r="AH52" s="814"/>
      <c r="AI52" s="814"/>
      <c r="AJ52" s="815"/>
      <c r="AK52" s="866"/>
      <c r="AL52" s="863"/>
      <c r="AM52" s="863"/>
      <c r="AN52" s="863"/>
      <c r="AO52" s="863"/>
      <c r="AP52" s="863"/>
      <c r="AQ52" s="863"/>
      <c r="AR52" s="863"/>
      <c r="AS52" s="863"/>
      <c r="AT52" s="863"/>
      <c r="AU52" s="863"/>
      <c r="AV52" s="863"/>
      <c r="AW52" s="863"/>
      <c r="AX52" s="863"/>
      <c r="AY52" s="863"/>
      <c r="AZ52" s="865"/>
      <c r="BA52" s="865"/>
      <c r="BB52" s="865"/>
      <c r="BC52" s="865"/>
      <c r="BD52" s="865"/>
      <c r="BE52" s="859"/>
      <c r="BF52" s="859"/>
      <c r="BG52" s="859"/>
      <c r="BH52" s="859"/>
      <c r="BI52" s="860"/>
      <c r="BJ52" s="235"/>
      <c r="BK52" s="235"/>
      <c r="BL52" s="235"/>
      <c r="BM52" s="235"/>
      <c r="BN52" s="235"/>
      <c r="BO52" s="244"/>
      <c r="BP52" s="244"/>
      <c r="BQ52" s="241">
        <v>46</v>
      </c>
      <c r="BR52" s="242"/>
      <c r="BS52" s="801"/>
      <c r="BT52" s="802"/>
      <c r="BU52" s="802"/>
      <c r="BV52" s="802"/>
      <c r="BW52" s="802"/>
      <c r="BX52" s="802"/>
      <c r="BY52" s="802"/>
      <c r="BZ52" s="802"/>
      <c r="CA52" s="802"/>
      <c r="CB52" s="802"/>
      <c r="CC52" s="802"/>
      <c r="CD52" s="802"/>
      <c r="CE52" s="802"/>
      <c r="CF52" s="802"/>
      <c r="CG52" s="803"/>
      <c r="CH52" s="804"/>
      <c r="CI52" s="805"/>
      <c r="CJ52" s="805"/>
      <c r="CK52" s="805"/>
      <c r="CL52" s="806"/>
      <c r="CM52" s="804"/>
      <c r="CN52" s="805"/>
      <c r="CO52" s="805"/>
      <c r="CP52" s="805"/>
      <c r="CQ52" s="806"/>
      <c r="CR52" s="804"/>
      <c r="CS52" s="805"/>
      <c r="CT52" s="805"/>
      <c r="CU52" s="805"/>
      <c r="CV52" s="806"/>
      <c r="CW52" s="804"/>
      <c r="CX52" s="805"/>
      <c r="CY52" s="805"/>
      <c r="CZ52" s="805"/>
      <c r="DA52" s="806"/>
      <c r="DB52" s="804"/>
      <c r="DC52" s="805"/>
      <c r="DD52" s="805"/>
      <c r="DE52" s="805"/>
      <c r="DF52" s="806"/>
      <c r="DG52" s="804"/>
      <c r="DH52" s="805"/>
      <c r="DI52" s="805"/>
      <c r="DJ52" s="805"/>
      <c r="DK52" s="806"/>
      <c r="DL52" s="804"/>
      <c r="DM52" s="805"/>
      <c r="DN52" s="805"/>
      <c r="DO52" s="805"/>
      <c r="DP52" s="806"/>
      <c r="DQ52" s="804"/>
      <c r="DR52" s="805"/>
      <c r="DS52" s="805"/>
      <c r="DT52" s="805"/>
      <c r="DU52" s="806"/>
      <c r="DV52" s="801"/>
      <c r="DW52" s="802"/>
      <c r="DX52" s="802"/>
      <c r="DY52" s="802"/>
      <c r="DZ52" s="807"/>
      <c r="EA52" s="233"/>
    </row>
    <row r="53" spans="1:131" ht="26.25" customHeight="1" x14ac:dyDescent="0.15">
      <c r="A53" s="241">
        <v>26</v>
      </c>
      <c r="B53" s="808"/>
      <c r="C53" s="809"/>
      <c r="D53" s="809"/>
      <c r="E53" s="809"/>
      <c r="F53" s="809"/>
      <c r="G53" s="809"/>
      <c r="H53" s="809"/>
      <c r="I53" s="809"/>
      <c r="J53" s="809"/>
      <c r="K53" s="809"/>
      <c r="L53" s="809"/>
      <c r="M53" s="809"/>
      <c r="N53" s="809"/>
      <c r="O53" s="809"/>
      <c r="P53" s="810"/>
      <c r="Q53" s="862"/>
      <c r="R53" s="863"/>
      <c r="S53" s="863"/>
      <c r="T53" s="863"/>
      <c r="U53" s="863"/>
      <c r="V53" s="863"/>
      <c r="W53" s="863"/>
      <c r="X53" s="863"/>
      <c r="Y53" s="863"/>
      <c r="Z53" s="863"/>
      <c r="AA53" s="863"/>
      <c r="AB53" s="863"/>
      <c r="AC53" s="863"/>
      <c r="AD53" s="863"/>
      <c r="AE53" s="864"/>
      <c r="AF53" s="816"/>
      <c r="AG53" s="814"/>
      <c r="AH53" s="814"/>
      <c r="AI53" s="814"/>
      <c r="AJ53" s="815"/>
      <c r="AK53" s="866"/>
      <c r="AL53" s="863"/>
      <c r="AM53" s="863"/>
      <c r="AN53" s="863"/>
      <c r="AO53" s="863"/>
      <c r="AP53" s="863"/>
      <c r="AQ53" s="863"/>
      <c r="AR53" s="863"/>
      <c r="AS53" s="863"/>
      <c r="AT53" s="863"/>
      <c r="AU53" s="863"/>
      <c r="AV53" s="863"/>
      <c r="AW53" s="863"/>
      <c r="AX53" s="863"/>
      <c r="AY53" s="863"/>
      <c r="AZ53" s="865"/>
      <c r="BA53" s="865"/>
      <c r="BB53" s="865"/>
      <c r="BC53" s="865"/>
      <c r="BD53" s="865"/>
      <c r="BE53" s="859"/>
      <c r="BF53" s="859"/>
      <c r="BG53" s="859"/>
      <c r="BH53" s="859"/>
      <c r="BI53" s="860"/>
      <c r="BJ53" s="235"/>
      <c r="BK53" s="235"/>
      <c r="BL53" s="235"/>
      <c r="BM53" s="235"/>
      <c r="BN53" s="235"/>
      <c r="BO53" s="244"/>
      <c r="BP53" s="244"/>
      <c r="BQ53" s="241">
        <v>47</v>
      </c>
      <c r="BR53" s="242"/>
      <c r="BS53" s="801"/>
      <c r="BT53" s="802"/>
      <c r="BU53" s="802"/>
      <c r="BV53" s="802"/>
      <c r="BW53" s="802"/>
      <c r="BX53" s="802"/>
      <c r="BY53" s="802"/>
      <c r="BZ53" s="802"/>
      <c r="CA53" s="802"/>
      <c r="CB53" s="802"/>
      <c r="CC53" s="802"/>
      <c r="CD53" s="802"/>
      <c r="CE53" s="802"/>
      <c r="CF53" s="802"/>
      <c r="CG53" s="803"/>
      <c r="CH53" s="804"/>
      <c r="CI53" s="805"/>
      <c r="CJ53" s="805"/>
      <c r="CK53" s="805"/>
      <c r="CL53" s="806"/>
      <c r="CM53" s="804"/>
      <c r="CN53" s="805"/>
      <c r="CO53" s="805"/>
      <c r="CP53" s="805"/>
      <c r="CQ53" s="806"/>
      <c r="CR53" s="804"/>
      <c r="CS53" s="805"/>
      <c r="CT53" s="805"/>
      <c r="CU53" s="805"/>
      <c r="CV53" s="806"/>
      <c r="CW53" s="804"/>
      <c r="CX53" s="805"/>
      <c r="CY53" s="805"/>
      <c r="CZ53" s="805"/>
      <c r="DA53" s="806"/>
      <c r="DB53" s="804"/>
      <c r="DC53" s="805"/>
      <c r="DD53" s="805"/>
      <c r="DE53" s="805"/>
      <c r="DF53" s="806"/>
      <c r="DG53" s="804"/>
      <c r="DH53" s="805"/>
      <c r="DI53" s="805"/>
      <c r="DJ53" s="805"/>
      <c r="DK53" s="806"/>
      <c r="DL53" s="804"/>
      <c r="DM53" s="805"/>
      <c r="DN53" s="805"/>
      <c r="DO53" s="805"/>
      <c r="DP53" s="806"/>
      <c r="DQ53" s="804"/>
      <c r="DR53" s="805"/>
      <c r="DS53" s="805"/>
      <c r="DT53" s="805"/>
      <c r="DU53" s="806"/>
      <c r="DV53" s="801"/>
      <c r="DW53" s="802"/>
      <c r="DX53" s="802"/>
      <c r="DY53" s="802"/>
      <c r="DZ53" s="807"/>
      <c r="EA53" s="233"/>
    </row>
    <row r="54" spans="1:131" ht="26.25" customHeight="1" x14ac:dyDescent="0.15">
      <c r="A54" s="241">
        <v>27</v>
      </c>
      <c r="B54" s="808"/>
      <c r="C54" s="809"/>
      <c r="D54" s="809"/>
      <c r="E54" s="809"/>
      <c r="F54" s="809"/>
      <c r="G54" s="809"/>
      <c r="H54" s="809"/>
      <c r="I54" s="809"/>
      <c r="J54" s="809"/>
      <c r="K54" s="809"/>
      <c r="L54" s="809"/>
      <c r="M54" s="809"/>
      <c r="N54" s="809"/>
      <c r="O54" s="809"/>
      <c r="P54" s="810"/>
      <c r="Q54" s="862"/>
      <c r="R54" s="863"/>
      <c r="S54" s="863"/>
      <c r="T54" s="863"/>
      <c r="U54" s="863"/>
      <c r="V54" s="863"/>
      <c r="W54" s="863"/>
      <c r="X54" s="863"/>
      <c r="Y54" s="863"/>
      <c r="Z54" s="863"/>
      <c r="AA54" s="863"/>
      <c r="AB54" s="863"/>
      <c r="AC54" s="863"/>
      <c r="AD54" s="863"/>
      <c r="AE54" s="864"/>
      <c r="AF54" s="816"/>
      <c r="AG54" s="814"/>
      <c r="AH54" s="814"/>
      <c r="AI54" s="814"/>
      <c r="AJ54" s="815"/>
      <c r="AK54" s="866"/>
      <c r="AL54" s="863"/>
      <c r="AM54" s="863"/>
      <c r="AN54" s="863"/>
      <c r="AO54" s="863"/>
      <c r="AP54" s="863"/>
      <c r="AQ54" s="863"/>
      <c r="AR54" s="863"/>
      <c r="AS54" s="863"/>
      <c r="AT54" s="863"/>
      <c r="AU54" s="863"/>
      <c r="AV54" s="863"/>
      <c r="AW54" s="863"/>
      <c r="AX54" s="863"/>
      <c r="AY54" s="863"/>
      <c r="AZ54" s="865"/>
      <c r="BA54" s="865"/>
      <c r="BB54" s="865"/>
      <c r="BC54" s="865"/>
      <c r="BD54" s="865"/>
      <c r="BE54" s="859"/>
      <c r="BF54" s="859"/>
      <c r="BG54" s="859"/>
      <c r="BH54" s="859"/>
      <c r="BI54" s="860"/>
      <c r="BJ54" s="235"/>
      <c r="BK54" s="235"/>
      <c r="BL54" s="235"/>
      <c r="BM54" s="235"/>
      <c r="BN54" s="235"/>
      <c r="BO54" s="244"/>
      <c r="BP54" s="244"/>
      <c r="BQ54" s="241">
        <v>48</v>
      </c>
      <c r="BR54" s="242"/>
      <c r="BS54" s="801"/>
      <c r="BT54" s="802"/>
      <c r="BU54" s="802"/>
      <c r="BV54" s="802"/>
      <c r="BW54" s="802"/>
      <c r="BX54" s="802"/>
      <c r="BY54" s="802"/>
      <c r="BZ54" s="802"/>
      <c r="CA54" s="802"/>
      <c r="CB54" s="802"/>
      <c r="CC54" s="802"/>
      <c r="CD54" s="802"/>
      <c r="CE54" s="802"/>
      <c r="CF54" s="802"/>
      <c r="CG54" s="803"/>
      <c r="CH54" s="804"/>
      <c r="CI54" s="805"/>
      <c r="CJ54" s="805"/>
      <c r="CK54" s="805"/>
      <c r="CL54" s="806"/>
      <c r="CM54" s="804"/>
      <c r="CN54" s="805"/>
      <c r="CO54" s="805"/>
      <c r="CP54" s="805"/>
      <c r="CQ54" s="806"/>
      <c r="CR54" s="804"/>
      <c r="CS54" s="805"/>
      <c r="CT54" s="805"/>
      <c r="CU54" s="805"/>
      <c r="CV54" s="806"/>
      <c r="CW54" s="804"/>
      <c r="CX54" s="805"/>
      <c r="CY54" s="805"/>
      <c r="CZ54" s="805"/>
      <c r="DA54" s="806"/>
      <c r="DB54" s="804"/>
      <c r="DC54" s="805"/>
      <c r="DD54" s="805"/>
      <c r="DE54" s="805"/>
      <c r="DF54" s="806"/>
      <c r="DG54" s="804"/>
      <c r="DH54" s="805"/>
      <c r="DI54" s="805"/>
      <c r="DJ54" s="805"/>
      <c r="DK54" s="806"/>
      <c r="DL54" s="804"/>
      <c r="DM54" s="805"/>
      <c r="DN54" s="805"/>
      <c r="DO54" s="805"/>
      <c r="DP54" s="806"/>
      <c r="DQ54" s="804"/>
      <c r="DR54" s="805"/>
      <c r="DS54" s="805"/>
      <c r="DT54" s="805"/>
      <c r="DU54" s="806"/>
      <c r="DV54" s="801"/>
      <c r="DW54" s="802"/>
      <c r="DX54" s="802"/>
      <c r="DY54" s="802"/>
      <c r="DZ54" s="807"/>
      <c r="EA54" s="233"/>
    </row>
    <row r="55" spans="1:131" ht="26.25" customHeight="1" x14ac:dyDescent="0.15">
      <c r="A55" s="241">
        <v>28</v>
      </c>
      <c r="B55" s="808"/>
      <c r="C55" s="809"/>
      <c r="D55" s="809"/>
      <c r="E55" s="809"/>
      <c r="F55" s="809"/>
      <c r="G55" s="809"/>
      <c r="H55" s="809"/>
      <c r="I55" s="809"/>
      <c r="J55" s="809"/>
      <c r="K55" s="809"/>
      <c r="L55" s="809"/>
      <c r="M55" s="809"/>
      <c r="N55" s="809"/>
      <c r="O55" s="809"/>
      <c r="P55" s="810"/>
      <c r="Q55" s="862"/>
      <c r="R55" s="863"/>
      <c r="S55" s="863"/>
      <c r="T55" s="863"/>
      <c r="U55" s="863"/>
      <c r="V55" s="863"/>
      <c r="W55" s="863"/>
      <c r="X55" s="863"/>
      <c r="Y55" s="863"/>
      <c r="Z55" s="863"/>
      <c r="AA55" s="863"/>
      <c r="AB55" s="863"/>
      <c r="AC55" s="863"/>
      <c r="AD55" s="863"/>
      <c r="AE55" s="864"/>
      <c r="AF55" s="816"/>
      <c r="AG55" s="814"/>
      <c r="AH55" s="814"/>
      <c r="AI55" s="814"/>
      <c r="AJ55" s="815"/>
      <c r="AK55" s="866"/>
      <c r="AL55" s="863"/>
      <c r="AM55" s="863"/>
      <c r="AN55" s="863"/>
      <c r="AO55" s="863"/>
      <c r="AP55" s="863"/>
      <c r="AQ55" s="863"/>
      <c r="AR55" s="863"/>
      <c r="AS55" s="863"/>
      <c r="AT55" s="863"/>
      <c r="AU55" s="863"/>
      <c r="AV55" s="863"/>
      <c r="AW55" s="863"/>
      <c r="AX55" s="863"/>
      <c r="AY55" s="863"/>
      <c r="AZ55" s="865"/>
      <c r="BA55" s="865"/>
      <c r="BB55" s="865"/>
      <c r="BC55" s="865"/>
      <c r="BD55" s="865"/>
      <c r="BE55" s="859"/>
      <c r="BF55" s="859"/>
      <c r="BG55" s="859"/>
      <c r="BH55" s="859"/>
      <c r="BI55" s="860"/>
      <c r="BJ55" s="235"/>
      <c r="BK55" s="235"/>
      <c r="BL55" s="235"/>
      <c r="BM55" s="235"/>
      <c r="BN55" s="235"/>
      <c r="BO55" s="244"/>
      <c r="BP55" s="244"/>
      <c r="BQ55" s="241">
        <v>49</v>
      </c>
      <c r="BR55" s="242"/>
      <c r="BS55" s="801"/>
      <c r="BT55" s="802"/>
      <c r="BU55" s="802"/>
      <c r="BV55" s="802"/>
      <c r="BW55" s="802"/>
      <c r="BX55" s="802"/>
      <c r="BY55" s="802"/>
      <c r="BZ55" s="802"/>
      <c r="CA55" s="802"/>
      <c r="CB55" s="802"/>
      <c r="CC55" s="802"/>
      <c r="CD55" s="802"/>
      <c r="CE55" s="802"/>
      <c r="CF55" s="802"/>
      <c r="CG55" s="803"/>
      <c r="CH55" s="804"/>
      <c r="CI55" s="805"/>
      <c r="CJ55" s="805"/>
      <c r="CK55" s="805"/>
      <c r="CL55" s="806"/>
      <c r="CM55" s="804"/>
      <c r="CN55" s="805"/>
      <c r="CO55" s="805"/>
      <c r="CP55" s="805"/>
      <c r="CQ55" s="806"/>
      <c r="CR55" s="804"/>
      <c r="CS55" s="805"/>
      <c r="CT55" s="805"/>
      <c r="CU55" s="805"/>
      <c r="CV55" s="806"/>
      <c r="CW55" s="804"/>
      <c r="CX55" s="805"/>
      <c r="CY55" s="805"/>
      <c r="CZ55" s="805"/>
      <c r="DA55" s="806"/>
      <c r="DB55" s="804"/>
      <c r="DC55" s="805"/>
      <c r="DD55" s="805"/>
      <c r="DE55" s="805"/>
      <c r="DF55" s="806"/>
      <c r="DG55" s="804"/>
      <c r="DH55" s="805"/>
      <c r="DI55" s="805"/>
      <c r="DJ55" s="805"/>
      <c r="DK55" s="806"/>
      <c r="DL55" s="804"/>
      <c r="DM55" s="805"/>
      <c r="DN55" s="805"/>
      <c r="DO55" s="805"/>
      <c r="DP55" s="806"/>
      <c r="DQ55" s="804"/>
      <c r="DR55" s="805"/>
      <c r="DS55" s="805"/>
      <c r="DT55" s="805"/>
      <c r="DU55" s="806"/>
      <c r="DV55" s="801"/>
      <c r="DW55" s="802"/>
      <c r="DX55" s="802"/>
      <c r="DY55" s="802"/>
      <c r="DZ55" s="807"/>
      <c r="EA55" s="233"/>
    </row>
    <row r="56" spans="1:131" ht="26.25" customHeight="1" x14ac:dyDescent="0.15">
      <c r="A56" s="241">
        <v>29</v>
      </c>
      <c r="B56" s="808"/>
      <c r="C56" s="809"/>
      <c r="D56" s="809"/>
      <c r="E56" s="809"/>
      <c r="F56" s="809"/>
      <c r="G56" s="809"/>
      <c r="H56" s="809"/>
      <c r="I56" s="809"/>
      <c r="J56" s="809"/>
      <c r="K56" s="809"/>
      <c r="L56" s="809"/>
      <c r="M56" s="809"/>
      <c r="N56" s="809"/>
      <c r="O56" s="809"/>
      <c r="P56" s="810"/>
      <c r="Q56" s="862"/>
      <c r="R56" s="863"/>
      <c r="S56" s="863"/>
      <c r="T56" s="863"/>
      <c r="U56" s="863"/>
      <c r="V56" s="863"/>
      <c r="W56" s="863"/>
      <c r="X56" s="863"/>
      <c r="Y56" s="863"/>
      <c r="Z56" s="863"/>
      <c r="AA56" s="863"/>
      <c r="AB56" s="863"/>
      <c r="AC56" s="863"/>
      <c r="AD56" s="863"/>
      <c r="AE56" s="864"/>
      <c r="AF56" s="816"/>
      <c r="AG56" s="814"/>
      <c r="AH56" s="814"/>
      <c r="AI56" s="814"/>
      <c r="AJ56" s="815"/>
      <c r="AK56" s="866"/>
      <c r="AL56" s="863"/>
      <c r="AM56" s="863"/>
      <c r="AN56" s="863"/>
      <c r="AO56" s="863"/>
      <c r="AP56" s="863"/>
      <c r="AQ56" s="863"/>
      <c r="AR56" s="863"/>
      <c r="AS56" s="863"/>
      <c r="AT56" s="863"/>
      <c r="AU56" s="863"/>
      <c r="AV56" s="863"/>
      <c r="AW56" s="863"/>
      <c r="AX56" s="863"/>
      <c r="AY56" s="863"/>
      <c r="AZ56" s="865"/>
      <c r="BA56" s="865"/>
      <c r="BB56" s="865"/>
      <c r="BC56" s="865"/>
      <c r="BD56" s="865"/>
      <c r="BE56" s="859"/>
      <c r="BF56" s="859"/>
      <c r="BG56" s="859"/>
      <c r="BH56" s="859"/>
      <c r="BI56" s="860"/>
      <c r="BJ56" s="235"/>
      <c r="BK56" s="235"/>
      <c r="BL56" s="235"/>
      <c r="BM56" s="235"/>
      <c r="BN56" s="235"/>
      <c r="BO56" s="244"/>
      <c r="BP56" s="244"/>
      <c r="BQ56" s="241">
        <v>50</v>
      </c>
      <c r="BR56" s="242"/>
      <c r="BS56" s="801"/>
      <c r="BT56" s="802"/>
      <c r="BU56" s="802"/>
      <c r="BV56" s="802"/>
      <c r="BW56" s="802"/>
      <c r="BX56" s="802"/>
      <c r="BY56" s="802"/>
      <c r="BZ56" s="802"/>
      <c r="CA56" s="802"/>
      <c r="CB56" s="802"/>
      <c r="CC56" s="802"/>
      <c r="CD56" s="802"/>
      <c r="CE56" s="802"/>
      <c r="CF56" s="802"/>
      <c r="CG56" s="803"/>
      <c r="CH56" s="804"/>
      <c r="CI56" s="805"/>
      <c r="CJ56" s="805"/>
      <c r="CK56" s="805"/>
      <c r="CL56" s="806"/>
      <c r="CM56" s="804"/>
      <c r="CN56" s="805"/>
      <c r="CO56" s="805"/>
      <c r="CP56" s="805"/>
      <c r="CQ56" s="806"/>
      <c r="CR56" s="804"/>
      <c r="CS56" s="805"/>
      <c r="CT56" s="805"/>
      <c r="CU56" s="805"/>
      <c r="CV56" s="806"/>
      <c r="CW56" s="804"/>
      <c r="CX56" s="805"/>
      <c r="CY56" s="805"/>
      <c r="CZ56" s="805"/>
      <c r="DA56" s="806"/>
      <c r="DB56" s="804"/>
      <c r="DC56" s="805"/>
      <c r="DD56" s="805"/>
      <c r="DE56" s="805"/>
      <c r="DF56" s="806"/>
      <c r="DG56" s="804"/>
      <c r="DH56" s="805"/>
      <c r="DI56" s="805"/>
      <c r="DJ56" s="805"/>
      <c r="DK56" s="806"/>
      <c r="DL56" s="804"/>
      <c r="DM56" s="805"/>
      <c r="DN56" s="805"/>
      <c r="DO56" s="805"/>
      <c r="DP56" s="806"/>
      <c r="DQ56" s="804"/>
      <c r="DR56" s="805"/>
      <c r="DS56" s="805"/>
      <c r="DT56" s="805"/>
      <c r="DU56" s="806"/>
      <c r="DV56" s="801"/>
      <c r="DW56" s="802"/>
      <c r="DX56" s="802"/>
      <c r="DY56" s="802"/>
      <c r="DZ56" s="807"/>
      <c r="EA56" s="233"/>
    </row>
    <row r="57" spans="1:131" ht="26.25" customHeight="1" x14ac:dyDescent="0.15">
      <c r="A57" s="241">
        <v>30</v>
      </c>
      <c r="B57" s="808"/>
      <c r="C57" s="809"/>
      <c r="D57" s="809"/>
      <c r="E57" s="809"/>
      <c r="F57" s="809"/>
      <c r="G57" s="809"/>
      <c r="H57" s="809"/>
      <c r="I57" s="809"/>
      <c r="J57" s="809"/>
      <c r="K57" s="809"/>
      <c r="L57" s="809"/>
      <c r="M57" s="809"/>
      <c r="N57" s="809"/>
      <c r="O57" s="809"/>
      <c r="P57" s="810"/>
      <c r="Q57" s="862"/>
      <c r="R57" s="863"/>
      <c r="S57" s="863"/>
      <c r="T57" s="863"/>
      <c r="U57" s="863"/>
      <c r="V57" s="863"/>
      <c r="W57" s="863"/>
      <c r="X57" s="863"/>
      <c r="Y57" s="863"/>
      <c r="Z57" s="863"/>
      <c r="AA57" s="863"/>
      <c r="AB57" s="863"/>
      <c r="AC57" s="863"/>
      <c r="AD57" s="863"/>
      <c r="AE57" s="864"/>
      <c r="AF57" s="816"/>
      <c r="AG57" s="814"/>
      <c r="AH57" s="814"/>
      <c r="AI57" s="814"/>
      <c r="AJ57" s="815"/>
      <c r="AK57" s="866"/>
      <c r="AL57" s="863"/>
      <c r="AM57" s="863"/>
      <c r="AN57" s="863"/>
      <c r="AO57" s="863"/>
      <c r="AP57" s="863"/>
      <c r="AQ57" s="863"/>
      <c r="AR57" s="863"/>
      <c r="AS57" s="863"/>
      <c r="AT57" s="863"/>
      <c r="AU57" s="863"/>
      <c r="AV57" s="863"/>
      <c r="AW57" s="863"/>
      <c r="AX57" s="863"/>
      <c r="AY57" s="863"/>
      <c r="AZ57" s="865"/>
      <c r="BA57" s="865"/>
      <c r="BB57" s="865"/>
      <c r="BC57" s="865"/>
      <c r="BD57" s="865"/>
      <c r="BE57" s="859"/>
      <c r="BF57" s="859"/>
      <c r="BG57" s="859"/>
      <c r="BH57" s="859"/>
      <c r="BI57" s="860"/>
      <c r="BJ57" s="235"/>
      <c r="BK57" s="235"/>
      <c r="BL57" s="235"/>
      <c r="BM57" s="235"/>
      <c r="BN57" s="235"/>
      <c r="BO57" s="244"/>
      <c r="BP57" s="244"/>
      <c r="BQ57" s="241">
        <v>51</v>
      </c>
      <c r="BR57" s="242"/>
      <c r="BS57" s="801"/>
      <c r="BT57" s="802"/>
      <c r="BU57" s="802"/>
      <c r="BV57" s="802"/>
      <c r="BW57" s="802"/>
      <c r="BX57" s="802"/>
      <c r="BY57" s="802"/>
      <c r="BZ57" s="802"/>
      <c r="CA57" s="802"/>
      <c r="CB57" s="802"/>
      <c r="CC57" s="802"/>
      <c r="CD57" s="802"/>
      <c r="CE57" s="802"/>
      <c r="CF57" s="802"/>
      <c r="CG57" s="803"/>
      <c r="CH57" s="804"/>
      <c r="CI57" s="805"/>
      <c r="CJ57" s="805"/>
      <c r="CK57" s="805"/>
      <c r="CL57" s="806"/>
      <c r="CM57" s="804"/>
      <c r="CN57" s="805"/>
      <c r="CO57" s="805"/>
      <c r="CP57" s="805"/>
      <c r="CQ57" s="806"/>
      <c r="CR57" s="804"/>
      <c r="CS57" s="805"/>
      <c r="CT57" s="805"/>
      <c r="CU57" s="805"/>
      <c r="CV57" s="806"/>
      <c r="CW57" s="804"/>
      <c r="CX57" s="805"/>
      <c r="CY57" s="805"/>
      <c r="CZ57" s="805"/>
      <c r="DA57" s="806"/>
      <c r="DB57" s="804"/>
      <c r="DC57" s="805"/>
      <c r="DD57" s="805"/>
      <c r="DE57" s="805"/>
      <c r="DF57" s="806"/>
      <c r="DG57" s="804"/>
      <c r="DH57" s="805"/>
      <c r="DI57" s="805"/>
      <c r="DJ57" s="805"/>
      <c r="DK57" s="806"/>
      <c r="DL57" s="804"/>
      <c r="DM57" s="805"/>
      <c r="DN57" s="805"/>
      <c r="DO57" s="805"/>
      <c r="DP57" s="806"/>
      <c r="DQ57" s="804"/>
      <c r="DR57" s="805"/>
      <c r="DS57" s="805"/>
      <c r="DT57" s="805"/>
      <c r="DU57" s="806"/>
      <c r="DV57" s="801"/>
      <c r="DW57" s="802"/>
      <c r="DX57" s="802"/>
      <c r="DY57" s="802"/>
      <c r="DZ57" s="807"/>
      <c r="EA57" s="233"/>
    </row>
    <row r="58" spans="1:131" ht="26.25" customHeight="1" x14ac:dyDescent="0.15">
      <c r="A58" s="241">
        <v>31</v>
      </c>
      <c r="B58" s="808"/>
      <c r="C58" s="809"/>
      <c r="D58" s="809"/>
      <c r="E58" s="809"/>
      <c r="F58" s="809"/>
      <c r="G58" s="809"/>
      <c r="H58" s="809"/>
      <c r="I58" s="809"/>
      <c r="J58" s="809"/>
      <c r="K58" s="809"/>
      <c r="L58" s="809"/>
      <c r="M58" s="809"/>
      <c r="N58" s="809"/>
      <c r="O58" s="809"/>
      <c r="P58" s="810"/>
      <c r="Q58" s="862"/>
      <c r="R58" s="863"/>
      <c r="S58" s="863"/>
      <c r="T58" s="863"/>
      <c r="U58" s="863"/>
      <c r="V58" s="863"/>
      <c r="W58" s="863"/>
      <c r="X58" s="863"/>
      <c r="Y58" s="863"/>
      <c r="Z58" s="863"/>
      <c r="AA58" s="863"/>
      <c r="AB58" s="863"/>
      <c r="AC58" s="863"/>
      <c r="AD58" s="863"/>
      <c r="AE58" s="864"/>
      <c r="AF58" s="816"/>
      <c r="AG58" s="814"/>
      <c r="AH58" s="814"/>
      <c r="AI58" s="814"/>
      <c r="AJ58" s="815"/>
      <c r="AK58" s="866"/>
      <c r="AL58" s="863"/>
      <c r="AM58" s="863"/>
      <c r="AN58" s="863"/>
      <c r="AO58" s="863"/>
      <c r="AP58" s="863"/>
      <c r="AQ58" s="863"/>
      <c r="AR58" s="863"/>
      <c r="AS58" s="863"/>
      <c r="AT58" s="863"/>
      <c r="AU58" s="863"/>
      <c r="AV58" s="863"/>
      <c r="AW58" s="863"/>
      <c r="AX58" s="863"/>
      <c r="AY58" s="863"/>
      <c r="AZ58" s="865"/>
      <c r="BA58" s="865"/>
      <c r="BB58" s="865"/>
      <c r="BC58" s="865"/>
      <c r="BD58" s="865"/>
      <c r="BE58" s="859"/>
      <c r="BF58" s="859"/>
      <c r="BG58" s="859"/>
      <c r="BH58" s="859"/>
      <c r="BI58" s="860"/>
      <c r="BJ58" s="235"/>
      <c r="BK58" s="235"/>
      <c r="BL58" s="235"/>
      <c r="BM58" s="235"/>
      <c r="BN58" s="235"/>
      <c r="BO58" s="244"/>
      <c r="BP58" s="244"/>
      <c r="BQ58" s="241">
        <v>52</v>
      </c>
      <c r="BR58" s="242"/>
      <c r="BS58" s="801"/>
      <c r="BT58" s="802"/>
      <c r="BU58" s="802"/>
      <c r="BV58" s="802"/>
      <c r="BW58" s="802"/>
      <c r="BX58" s="802"/>
      <c r="BY58" s="802"/>
      <c r="BZ58" s="802"/>
      <c r="CA58" s="802"/>
      <c r="CB58" s="802"/>
      <c r="CC58" s="802"/>
      <c r="CD58" s="802"/>
      <c r="CE58" s="802"/>
      <c r="CF58" s="802"/>
      <c r="CG58" s="803"/>
      <c r="CH58" s="804"/>
      <c r="CI58" s="805"/>
      <c r="CJ58" s="805"/>
      <c r="CK58" s="805"/>
      <c r="CL58" s="806"/>
      <c r="CM58" s="804"/>
      <c r="CN58" s="805"/>
      <c r="CO58" s="805"/>
      <c r="CP58" s="805"/>
      <c r="CQ58" s="806"/>
      <c r="CR58" s="804"/>
      <c r="CS58" s="805"/>
      <c r="CT58" s="805"/>
      <c r="CU58" s="805"/>
      <c r="CV58" s="806"/>
      <c r="CW58" s="804"/>
      <c r="CX58" s="805"/>
      <c r="CY58" s="805"/>
      <c r="CZ58" s="805"/>
      <c r="DA58" s="806"/>
      <c r="DB58" s="804"/>
      <c r="DC58" s="805"/>
      <c r="DD58" s="805"/>
      <c r="DE58" s="805"/>
      <c r="DF58" s="806"/>
      <c r="DG58" s="804"/>
      <c r="DH58" s="805"/>
      <c r="DI58" s="805"/>
      <c r="DJ58" s="805"/>
      <c r="DK58" s="806"/>
      <c r="DL58" s="804"/>
      <c r="DM58" s="805"/>
      <c r="DN58" s="805"/>
      <c r="DO58" s="805"/>
      <c r="DP58" s="806"/>
      <c r="DQ58" s="804"/>
      <c r="DR58" s="805"/>
      <c r="DS58" s="805"/>
      <c r="DT58" s="805"/>
      <c r="DU58" s="806"/>
      <c r="DV58" s="801"/>
      <c r="DW58" s="802"/>
      <c r="DX58" s="802"/>
      <c r="DY58" s="802"/>
      <c r="DZ58" s="807"/>
      <c r="EA58" s="233"/>
    </row>
    <row r="59" spans="1:131" ht="26.25" customHeight="1" x14ac:dyDescent="0.15">
      <c r="A59" s="241">
        <v>32</v>
      </c>
      <c r="B59" s="808"/>
      <c r="C59" s="809"/>
      <c r="D59" s="809"/>
      <c r="E59" s="809"/>
      <c r="F59" s="809"/>
      <c r="G59" s="809"/>
      <c r="H59" s="809"/>
      <c r="I59" s="809"/>
      <c r="J59" s="809"/>
      <c r="K59" s="809"/>
      <c r="L59" s="809"/>
      <c r="M59" s="809"/>
      <c r="N59" s="809"/>
      <c r="O59" s="809"/>
      <c r="P59" s="810"/>
      <c r="Q59" s="862"/>
      <c r="R59" s="863"/>
      <c r="S59" s="863"/>
      <c r="T59" s="863"/>
      <c r="U59" s="863"/>
      <c r="V59" s="863"/>
      <c r="W59" s="863"/>
      <c r="X59" s="863"/>
      <c r="Y59" s="863"/>
      <c r="Z59" s="863"/>
      <c r="AA59" s="863"/>
      <c r="AB59" s="863"/>
      <c r="AC59" s="863"/>
      <c r="AD59" s="863"/>
      <c r="AE59" s="864"/>
      <c r="AF59" s="816"/>
      <c r="AG59" s="814"/>
      <c r="AH59" s="814"/>
      <c r="AI59" s="814"/>
      <c r="AJ59" s="815"/>
      <c r="AK59" s="866"/>
      <c r="AL59" s="863"/>
      <c r="AM59" s="863"/>
      <c r="AN59" s="863"/>
      <c r="AO59" s="863"/>
      <c r="AP59" s="863"/>
      <c r="AQ59" s="863"/>
      <c r="AR59" s="863"/>
      <c r="AS59" s="863"/>
      <c r="AT59" s="863"/>
      <c r="AU59" s="863"/>
      <c r="AV59" s="863"/>
      <c r="AW59" s="863"/>
      <c r="AX59" s="863"/>
      <c r="AY59" s="863"/>
      <c r="AZ59" s="865"/>
      <c r="BA59" s="865"/>
      <c r="BB59" s="865"/>
      <c r="BC59" s="865"/>
      <c r="BD59" s="865"/>
      <c r="BE59" s="859"/>
      <c r="BF59" s="859"/>
      <c r="BG59" s="859"/>
      <c r="BH59" s="859"/>
      <c r="BI59" s="860"/>
      <c r="BJ59" s="235"/>
      <c r="BK59" s="235"/>
      <c r="BL59" s="235"/>
      <c r="BM59" s="235"/>
      <c r="BN59" s="235"/>
      <c r="BO59" s="244"/>
      <c r="BP59" s="244"/>
      <c r="BQ59" s="241">
        <v>53</v>
      </c>
      <c r="BR59" s="242"/>
      <c r="BS59" s="801"/>
      <c r="BT59" s="802"/>
      <c r="BU59" s="802"/>
      <c r="BV59" s="802"/>
      <c r="BW59" s="802"/>
      <c r="BX59" s="802"/>
      <c r="BY59" s="802"/>
      <c r="BZ59" s="802"/>
      <c r="CA59" s="802"/>
      <c r="CB59" s="802"/>
      <c r="CC59" s="802"/>
      <c r="CD59" s="802"/>
      <c r="CE59" s="802"/>
      <c r="CF59" s="802"/>
      <c r="CG59" s="803"/>
      <c r="CH59" s="804"/>
      <c r="CI59" s="805"/>
      <c r="CJ59" s="805"/>
      <c r="CK59" s="805"/>
      <c r="CL59" s="806"/>
      <c r="CM59" s="804"/>
      <c r="CN59" s="805"/>
      <c r="CO59" s="805"/>
      <c r="CP59" s="805"/>
      <c r="CQ59" s="806"/>
      <c r="CR59" s="804"/>
      <c r="CS59" s="805"/>
      <c r="CT59" s="805"/>
      <c r="CU59" s="805"/>
      <c r="CV59" s="806"/>
      <c r="CW59" s="804"/>
      <c r="CX59" s="805"/>
      <c r="CY59" s="805"/>
      <c r="CZ59" s="805"/>
      <c r="DA59" s="806"/>
      <c r="DB59" s="804"/>
      <c r="DC59" s="805"/>
      <c r="DD59" s="805"/>
      <c r="DE59" s="805"/>
      <c r="DF59" s="806"/>
      <c r="DG59" s="804"/>
      <c r="DH59" s="805"/>
      <c r="DI59" s="805"/>
      <c r="DJ59" s="805"/>
      <c r="DK59" s="806"/>
      <c r="DL59" s="804"/>
      <c r="DM59" s="805"/>
      <c r="DN59" s="805"/>
      <c r="DO59" s="805"/>
      <c r="DP59" s="806"/>
      <c r="DQ59" s="804"/>
      <c r="DR59" s="805"/>
      <c r="DS59" s="805"/>
      <c r="DT59" s="805"/>
      <c r="DU59" s="806"/>
      <c r="DV59" s="801"/>
      <c r="DW59" s="802"/>
      <c r="DX59" s="802"/>
      <c r="DY59" s="802"/>
      <c r="DZ59" s="807"/>
      <c r="EA59" s="233"/>
    </row>
    <row r="60" spans="1:131" ht="26.25" customHeight="1" x14ac:dyDescent="0.15">
      <c r="A60" s="241">
        <v>33</v>
      </c>
      <c r="B60" s="808"/>
      <c r="C60" s="809"/>
      <c r="D60" s="809"/>
      <c r="E60" s="809"/>
      <c r="F60" s="809"/>
      <c r="G60" s="809"/>
      <c r="H60" s="809"/>
      <c r="I60" s="809"/>
      <c r="J60" s="809"/>
      <c r="K60" s="809"/>
      <c r="L60" s="809"/>
      <c r="M60" s="809"/>
      <c r="N60" s="809"/>
      <c r="O60" s="809"/>
      <c r="P60" s="810"/>
      <c r="Q60" s="862"/>
      <c r="R60" s="863"/>
      <c r="S60" s="863"/>
      <c r="T60" s="863"/>
      <c r="U60" s="863"/>
      <c r="V60" s="863"/>
      <c r="W60" s="863"/>
      <c r="X60" s="863"/>
      <c r="Y60" s="863"/>
      <c r="Z60" s="863"/>
      <c r="AA60" s="863"/>
      <c r="AB60" s="863"/>
      <c r="AC60" s="863"/>
      <c r="AD60" s="863"/>
      <c r="AE60" s="864"/>
      <c r="AF60" s="816"/>
      <c r="AG60" s="814"/>
      <c r="AH60" s="814"/>
      <c r="AI60" s="814"/>
      <c r="AJ60" s="815"/>
      <c r="AK60" s="866"/>
      <c r="AL60" s="863"/>
      <c r="AM60" s="863"/>
      <c r="AN60" s="863"/>
      <c r="AO60" s="863"/>
      <c r="AP60" s="863"/>
      <c r="AQ60" s="863"/>
      <c r="AR60" s="863"/>
      <c r="AS60" s="863"/>
      <c r="AT60" s="863"/>
      <c r="AU60" s="863"/>
      <c r="AV60" s="863"/>
      <c r="AW60" s="863"/>
      <c r="AX60" s="863"/>
      <c r="AY60" s="863"/>
      <c r="AZ60" s="865"/>
      <c r="BA60" s="865"/>
      <c r="BB60" s="865"/>
      <c r="BC60" s="865"/>
      <c r="BD60" s="865"/>
      <c r="BE60" s="859"/>
      <c r="BF60" s="859"/>
      <c r="BG60" s="859"/>
      <c r="BH60" s="859"/>
      <c r="BI60" s="860"/>
      <c r="BJ60" s="235"/>
      <c r="BK60" s="235"/>
      <c r="BL60" s="235"/>
      <c r="BM60" s="235"/>
      <c r="BN60" s="235"/>
      <c r="BO60" s="244"/>
      <c r="BP60" s="244"/>
      <c r="BQ60" s="241">
        <v>54</v>
      </c>
      <c r="BR60" s="242"/>
      <c r="BS60" s="801"/>
      <c r="BT60" s="802"/>
      <c r="BU60" s="802"/>
      <c r="BV60" s="802"/>
      <c r="BW60" s="802"/>
      <c r="BX60" s="802"/>
      <c r="BY60" s="802"/>
      <c r="BZ60" s="802"/>
      <c r="CA60" s="802"/>
      <c r="CB60" s="802"/>
      <c r="CC60" s="802"/>
      <c r="CD60" s="802"/>
      <c r="CE60" s="802"/>
      <c r="CF60" s="802"/>
      <c r="CG60" s="803"/>
      <c r="CH60" s="804"/>
      <c r="CI60" s="805"/>
      <c r="CJ60" s="805"/>
      <c r="CK60" s="805"/>
      <c r="CL60" s="806"/>
      <c r="CM60" s="804"/>
      <c r="CN60" s="805"/>
      <c r="CO60" s="805"/>
      <c r="CP60" s="805"/>
      <c r="CQ60" s="806"/>
      <c r="CR60" s="804"/>
      <c r="CS60" s="805"/>
      <c r="CT60" s="805"/>
      <c r="CU60" s="805"/>
      <c r="CV60" s="806"/>
      <c r="CW60" s="804"/>
      <c r="CX60" s="805"/>
      <c r="CY60" s="805"/>
      <c r="CZ60" s="805"/>
      <c r="DA60" s="806"/>
      <c r="DB60" s="804"/>
      <c r="DC60" s="805"/>
      <c r="DD60" s="805"/>
      <c r="DE60" s="805"/>
      <c r="DF60" s="806"/>
      <c r="DG60" s="804"/>
      <c r="DH60" s="805"/>
      <c r="DI60" s="805"/>
      <c r="DJ60" s="805"/>
      <c r="DK60" s="806"/>
      <c r="DL60" s="804"/>
      <c r="DM60" s="805"/>
      <c r="DN60" s="805"/>
      <c r="DO60" s="805"/>
      <c r="DP60" s="806"/>
      <c r="DQ60" s="804"/>
      <c r="DR60" s="805"/>
      <c r="DS60" s="805"/>
      <c r="DT60" s="805"/>
      <c r="DU60" s="806"/>
      <c r="DV60" s="801"/>
      <c r="DW60" s="802"/>
      <c r="DX60" s="802"/>
      <c r="DY60" s="802"/>
      <c r="DZ60" s="807"/>
      <c r="EA60" s="233"/>
    </row>
    <row r="61" spans="1:131" ht="26.25" customHeight="1" thickBot="1" x14ac:dyDescent="0.2">
      <c r="A61" s="241">
        <v>34</v>
      </c>
      <c r="B61" s="808"/>
      <c r="C61" s="809"/>
      <c r="D61" s="809"/>
      <c r="E61" s="809"/>
      <c r="F61" s="809"/>
      <c r="G61" s="809"/>
      <c r="H61" s="809"/>
      <c r="I61" s="809"/>
      <c r="J61" s="809"/>
      <c r="K61" s="809"/>
      <c r="L61" s="809"/>
      <c r="M61" s="809"/>
      <c r="N61" s="809"/>
      <c r="O61" s="809"/>
      <c r="P61" s="810"/>
      <c r="Q61" s="862"/>
      <c r="R61" s="863"/>
      <c r="S61" s="863"/>
      <c r="T61" s="863"/>
      <c r="U61" s="863"/>
      <c r="V61" s="863"/>
      <c r="W61" s="863"/>
      <c r="X61" s="863"/>
      <c r="Y61" s="863"/>
      <c r="Z61" s="863"/>
      <c r="AA61" s="863"/>
      <c r="AB61" s="863"/>
      <c r="AC61" s="863"/>
      <c r="AD61" s="863"/>
      <c r="AE61" s="864"/>
      <c r="AF61" s="816"/>
      <c r="AG61" s="814"/>
      <c r="AH61" s="814"/>
      <c r="AI61" s="814"/>
      <c r="AJ61" s="815"/>
      <c r="AK61" s="866"/>
      <c r="AL61" s="863"/>
      <c r="AM61" s="863"/>
      <c r="AN61" s="863"/>
      <c r="AO61" s="863"/>
      <c r="AP61" s="863"/>
      <c r="AQ61" s="863"/>
      <c r="AR61" s="863"/>
      <c r="AS61" s="863"/>
      <c r="AT61" s="863"/>
      <c r="AU61" s="863"/>
      <c r="AV61" s="863"/>
      <c r="AW61" s="863"/>
      <c r="AX61" s="863"/>
      <c r="AY61" s="863"/>
      <c r="AZ61" s="865"/>
      <c r="BA61" s="865"/>
      <c r="BB61" s="865"/>
      <c r="BC61" s="865"/>
      <c r="BD61" s="865"/>
      <c r="BE61" s="859"/>
      <c r="BF61" s="859"/>
      <c r="BG61" s="859"/>
      <c r="BH61" s="859"/>
      <c r="BI61" s="860"/>
      <c r="BJ61" s="235"/>
      <c r="BK61" s="235"/>
      <c r="BL61" s="235"/>
      <c r="BM61" s="235"/>
      <c r="BN61" s="235"/>
      <c r="BO61" s="244"/>
      <c r="BP61" s="244"/>
      <c r="BQ61" s="241">
        <v>55</v>
      </c>
      <c r="BR61" s="242"/>
      <c r="BS61" s="801"/>
      <c r="BT61" s="802"/>
      <c r="BU61" s="802"/>
      <c r="BV61" s="802"/>
      <c r="BW61" s="802"/>
      <c r="BX61" s="802"/>
      <c r="BY61" s="802"/>
      <c r="BZ61" s="802"/>
      <c r="CA61" s="802"/>
      <c r="CB61" s="802"/>
      <c r="CC61" s="802"/>
      <c r="CD61" s="802"/>
      <c r="CE61" s="802"/>
      <c r="CF61" s="802"/>
      <c r="CG61" s="803"/>
      <c r="CH61" s="804"/>
      <c r="CI61" s="805"/>
      <c r="CJ61" s="805"/>
      <c r="CK61" s="805"/>
      <c r="CL61" s="806"/>
      <c r="CM61" s="804"/>
      <c r="CN61" s="805"/>
      <c r="CO61" s="805"/>
      <c r="CP61" s="805"/>
      <c r="CQ61" s="806"/>
      <c r="CR61" s="804"/>
      <c r="CS61" s="805"/>
      <c r="CT61" s="805"/>
      <c r="CU61" s="805"/>
      <c r="CV61" s="806"/>
      <c r="CW61" s="804"/>
      <c r="CX61" s="805"/>
      <c r="CY61" s="805"/>
      <c r="CZ61" s="805"/>
      <c r="DA61" s="806"/>
      <c r="DB61" s="804"/>
      <c r="DC61" s="805"/>
      <c r="DD61" s="805"/>
      <c r="DE61" s="805"/>
      <c r="DF61" s="806"/>
      <c r="DG61" s="804"/>
      <c r="DH61" s="805"/>
      <c r="DI61" s="805"/>
      <c r="DJ61" s="805"/>
      <c r="DK61" s="806"/>
      <c r="DL61" s="804"/>
      <c r="DM61" s="805"/>
      <c r="DN61" s="805"/>
      <c r="DO61" s="805"/>
      <c r="DP61" s="806"/>
      <c r="DQ61" s="804"/>
      <c r="DR61" s="805"/>
      <c r="DS61" s="805"/>
      <c r="DT61" s="805"/>
      <c r="DU61" s="806"/>
      <c r="DV61" s="801"/>
      <c r="DW61" s="802"/>
      <c r="DX61" s="802"/>
      <c r="DY61" s="802"/>
      <c r="DZ61" s="807"/>
      <c r="EA61" s="233"/>
    </row>
    <row r="62" spans="1:131" ht="26.25" customHeight="1" x14ac:dyDescent="0.15">
      <c r="A62" s="241">
        <v>35</v>
      </c>
      <c r="B62" s="808"/>
      <c r="C62" s="809"/>
      <c r="D62" s="809"/>
      <c r="E62" s="809"/>
      <c r="F62" s="809"/>
      <c r="G62" s="809"/>
      <c r="H62" s="809"/>
      <c r="I62" s="809"/>
      <c r="J62" s="809"/>
      <c r="K62" s="809"/>
      <c r="L62" s="809"/>
      <c r="M62" s="809"/>
      <c r="N62" s="809"/>
      <c r="O62" s="809"/>
      <c r="P62" s="810"/>
      <c r="Q62" s="862"/>
      <c r="R62" s="863"/>
      <c r="S62" s="863"/>
      <c r="T62" s="863"/>
      <c r="U62" s="863"/>
      <c r="V62" s="863"/>
      <c r="W62" s="863"/>
      <c r="X62" s="863"/>
      <c r="Y62" s="863"/>
      <c r="Z62" s="863"/>
      <c r="AA62" s="863"/>
      <c r="AB62" s="863"/>
      <c r="AC62" s="863"/>
      <c r="AD62" s="863"/>
      <c r="AE62" s="864"/>
      <c r="AF62" s="816"/>
      <c r="AG62" s="814"/>
      <c r="AH62" s="814"/>
      <c r="AI62" s="814"/>
      <c r="AJ62" s="815"/>
      <c r="AK62" s="866"/>
      <c r="AL62" s="863"/>
      <c r="AM62" s="863"/>
      <c r="AN62" s="863"/>
      <c r="AO62" s="863"/>
      <c r="AP62" s="863"/>
      <c r="AQ62" s="863"/>
      <c r="AR62" s="863"/>
      <c r="AS62" s="863"/>
      <c r="AT62" s="863"/>
      <c r="AU62" s="863"/>
      <c r="AV62" s="863"/>
      <c r="AW62" s="863"/>
      <c r="AX62" s="863"/>
      <c r="AY62" s="863"/>
      <c r="AZ62" s="865"/>
      <c r="BA62" s="865"/>
      <c r="BB62" s="865"/>
      <c r="BC62" s="865"/>
      <c r="BD62" s="865"/>
      <c r="BE62" s="859"/>
      <c r="BF62" s="859"/>
      <c r="BG62" s="859"/>
      <c r="BH62" s="859"/>
      <c r="BI62" s="860"/>
      <c r="BJ62" s="874" t="s">
        <v>422</v>
      </c>
      <c r="BK62" s="833"/>
      <c r="BL62" s="833"/>
      <c r="BM62" s="833"/>
      <c r="BN62" s="834"/>
      <c r="BO62" s="244"/>
      <c r="BP62" s="244"/>
      <c r="BQ62" s="241">
        <v>56</v>
      </c>
      <c r="BR62" s="242"/>
      <c r="BS62" s="801"/>
      <c r="BT62" s="802"/>
      <c r="BU62" s="802"/>
      <c r="BV62" s="802"/>
      <c r="BW62" s="802"/>
      <c r="BX62" s="802"/>
      <c r="BY62" s="802"/>
      <c r="BZ62" s="802"/>
      <c r="CA62" s="802"/>
      <c r="CB62" s="802"/>
      <c r="CC62" s="802"/>
      <c r="CD62" s="802"/>
      <c r="CE62" s="802"/>
      <c r="CF62" s="802"/>
      <c r="CG62" s="803"/>
      <c r="CH62" s="804"/>
      <c r="CI62" s="805"/>
      <c r="CJ62" s="805"/>
      <c r="CK62" s="805"/>
      <c r="CL62" s="806"/>
      <c r="CM62" s="804"/>
      <c r="CN62" s="805"/>
      <c r="CO62" s="805"/>
      <c r="CP62" s="805"/>
      <c r="CQ62" s="806"/>
      <c r="CR62" s="804"/>
      <c r="CS62" s="805"/>
      <c r="CT62" s="805"/>
      <c r="CU62" s="805"/>
      <c r="CV62" s="806"/>
      <c r="CW62" s="804"/>
      <c r="CX62" s="805"/>
      <c r="CY62" s="805"/>
      <c r="CZ62" s="805"/>
      <c r="DA62" s="806"/>
      <c r="DB62" s="804"/>
      <c r="DC62" s="805"/>
      <c r="DD62" s="805"/>
      <c r="DE62" s="805"/>
      <c r="DF62" s="806"/>
      <c r="DG62" s="804"/>
      <c r="DH62" s="805"/>
      <c r="DI62" s="805"/>
      <c r="DJ62" s="805"/>
      <c r="DK62" s="806"/>
      <c r="DL62" s="804"/>
      <c r="DM62" s="805"/>
      <c r="DN62" s="805"/>
      <c r="DO62" s="805"/>
      <c r="DP62" s="806"/>
      <c r="DQ62" s="804"/>
      <c r="DR62" s="805"/>
      <c r="DS62" s="805"/>
      <c r="DT62" s="805"/>
      <c r="DU62" s="806"/>
      <c r="DV62" s="801"/>
      <c r="DW62" s="802"/>
      <c r="DX62" s="802"/>
      <c r="DY62" s="802"/>
      <c r="DZ62" s="807"/>
      <c r="EA62" s="233"/>
    </row>
    <row r="63" spans="1:131" ht="26.25" customHeight="1" thickBot="1" x14ac:dyDescent="0.2">
      <c r="A63" s="243" t="s">
        <v>402</v>
      </c>
      <c r="B63" s="817" t="s">
        <v>423</v>
      </c>
      <c r="C63" s="818"/>
      <c r="D63" s="818"/>
      <c r="E63" s="818"/>
      <c r="F63" s="818"/>
      <c r="G63" s="818"/>
      <c r="H63" s="818"/>
      <c r="I63" s="818"/>
      <c r="J63" s="818"/>
      <c r="K63" s="818"/>
      <c r="L63" s="818"/>
      <c r="M63" s="818"/>
      <c r="N63" s="818"/>
      <c r="O63" s="818"/>
      <c r="P63" s="819"/>
      <c r="Q63" s="867"/>
      <c r="R63" s="868"/>
      <c r="S63" s="868"/>
      <c r="T63" s="868"/>
      <c r="U63" s="868"/>
      <c r="V63" s="868"/>
      <c r="W63" s="868"/>
      <c r="X63" s="868"/>
      <c r="Y63" s="868"/>
      <c r="Z63" s="868"/>
      <c r="AA63" s="868"/>
      <c r="AB63" s="868"/>
      <c r="AC63" s="868"/>
      <c r="AD63" s="868"/>
      <c r="AE63" s="869"/>
      <c r="AF63" s="870">
        <v>15609</v>
      </c>
      <c r="AG63" s="871"/>
      <c r="AH63" s="871"/>
      <c r="AI63" s="871"/>
      <c r="AJ63" s="872"/>
      <c r="AK63" s="873"/>
      <c r="AL63" s="868"/>
      <c r="AM63" s="868"/>
      <c r="AN63" s="868"/>
      <c r="AO63" s="868"/>
      <c r="AP63" s="871">
        <f>AP31+AP32</f>
        <v>13551</v>
      </c>
      <c r="AQ63" s="871"/>
      <c r="AR63" s="871"/>
      <c r="AS63" s="871"/>
      <c r="AT63" s="871"/>
      <c r="AU63" s="871">
        <f>AU32</f>
        <v>1265</v>
      </c>
      <c r="AV63" s="871"/>
      <c r="AW63" s="871"/>
      <c r="AX63" s="871"/>
      <c r="AY63" s="871"/>
      <c r="AZ63" s="875"/>
      <c r="BA63" s="875"/>
      <c r="BB63" s="875"/>
      <c r="BC63" s="875"/>
      <c r="BD63" s="875"/>
      <c r="BE63" s="876"/>
      <c r="BF63" s="876"/>
      <c r="BG63" s="876"/>
      <c r="BH63" s="876"/>
      <c r="BI63" s="877"/>
      <c r="BJ63" s="878" t="s">
        <v>404</v>
      </c>
      <c r="BK63" s="879"/>
      <c r="BL63" s="879"/>
      <c r="BM63" s="879"/>
      <c r="BN63" s="880"/>
      <c r="BO63" s="244"/>
      <c r="BP63" s="244"/>
      <c r="BQ63" s="241">
        <v>57</v>
      </c>
      <c r="BR63" s="242"/>
      <c r="BS63" s="801"/>
      <c r="BT63" s="802"/>
      <c r="BU63" s="802"/>
      <c r="BV63" s="802"/>
      <c r="BW63" s="802"/>
      <c r="BX63" s="802"/>
      <c r="BY63" s="802"/>
      <c r="BZ63" s="802"/>
      <c r="CA63" s="802"/>
      <c r="CB63" s="802"/>
      <c r="CC63" s="802"/>
      <c r="CD63" s="802"/>
      <c r="CE63" s="802"/>
      <c r="CF63" s="802"/>
      <c r="CG63" s="803"/>
      <c r="CH63" s="804"/>
      <c r="CI63" s="805"/>
      <c r="CJ63" s="805"/>
      <c r="CK63" s="805"/>
      <c r="CL63" s="806"/>
      <c r="CM63" s="804"/>
      <c r="CN63" s="805"/>
      <c r="CO63" s="805"/>
      <c r="CP63" s="805"/>
      <c r="CQ63" s="806"/>
      <c r="CR63" s="804"/>
      <c r="CS63" s="805"/>
      <c r="CT63" s="805"/>
      <c r="CU63" s="805"/>
      <c r="CV63" s="806"/>
      <c r="CW63" s="804"/>
      <c r="CX63" s="805"/>
      <c r="CY63" s="805"/>
      <c r="CZ63" s="805"/>
      <c r="DA63" s="806"/>
      <c r="DB63" s="804"/>
      <c r="DC63" s="805"/>
      <c r="DD63" s="805"/>
      <c r="DE63" s="805"/>
      <c r="DF63" s="806"/>
      <c r="DG63" s="804"/>
      <c r="DH63" s="805"/>
      <c r="DI63" s="805"/>
      <c r="DJ63" s="805"/>
      <c r="DK63" s="806"/>
      <c r="DL63" s="804"/>
      <c r="DM63" s="805"/>
      <c r="DN63" s="805"/>
      <c r="DO63" s="805"/>
      <c r="DP63" s="806"/>
      <c r="DQ63" s="804"/>
      <c r="DR63" s="805"/>
      <c r="DS63" s="805"/>
      <c r="DT63" s="805"/>
      <c r="DU63" s="806"/>
      <c r="DV63" s="801"/>
      <c r="DW63" s="802"/>
      <c r="DX63" s="802"/>
      <c r="DY63" s="802"/>
      <c r="DZ63" s="807"/>
      <c r="EA63" s="233"/>
    </row>
    <row r="64" spans="1:131" ht="26.25" customHeight="1" x14ac:dyDescent="0.15">
      <c r="A64" s="244"/>
      <c r="B64" s="244"/>
      <c r="C64" s="244"/>
      <c r="D64" s="244"/>
      <c r="E64" s="244"/>
      <c r="F64" s="244"/>
      <c r="G64" s="244"/>
      <c r="H64" s="244"/>
      <c r="I64" s="244"/>
      <c r="J64" s="244"/>
      <c r="K64" s="244"/>
      <c r="L64" s="244"/>
      <c r="M64" s="244"/>
      <c r="N64" s="244"/>
      <c r="O64" s="244"/>
      <c r="P64" s="244"/>
      <c r="Q64" s="244"/>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c r="AS64" s="244"/>
      <c r="AT64" s="244"/>
      <c r="AU64" s="244"/>
      <c r="AV64" s="244"/>
      <c r="AW64" s="244"/>
      <c r="AX64" s="244"/>
      <c r="AY64" s="244"/>
      <c r="AZ64" s="244"/>
      <c r="BA64" s="244"/>
      <c r="BB64" s="244"/>
      <c r="BC64" s="244"/>
      <c r="BD64" s="244"/>
      <c r="BE64" s="244"/>
      <c r="BF64" s="244"/>
      <c r="BG64" s="244"/>
      <c r="BH64" s="244"/>
      <c r="BI64" s="244"/>
      <c r="BJ64" s="244"/>
      <c r="BK64" s="244"/>
      <c r="BL64" s="244"/>
      <c r="BM64" s="244"/>
      <c r="BN64" s="244"/>
      <c r="BO64" s="244"/>
      <c r="BP64" s="244"/>
      <c r="BQ64" s="241">
        <v>58</v>
      </c>
      <c r="BR64" s="242"/>
      <c r="BS64" s="801"/>
      <c r="BT64" s="802"/>
      <c r="BU64" s="802"/>
      <c r="BV64" s="802"/>
      <c r="BW64" s="802"/>
      <c r="BX64" s="802"/>
      <c r="BY64" s="802"/>
      <c r="BZ64" s="802"/>
      <c r="CA64" s="802"/>
      <c r="CB64" s="802"/>
      <c r="CC64" s="802"/>
      <c r="CD64" s="802"/>
      <c r="CE64" s="802"/>
      <c r="CF64" s="802"/>
      <c r="CG64" s="803"/>
      <c r="CH64" s="804"/>
      <c r="CI64" s="805"/>
      <c r="CJ64" s="805"/>
      <c r="CK64" s="805"/>
      <c r="CL64" s="806"/>
      <c r="CM64" s="804"/>
      <c r="CN64" s="805"/>
      <c r="CO64" s="805"/>
      <c r="CP64" s="805"/>
      <c r="CQ64" s="806"/>
      <c r="CR64" s="804"/>
      <c r="CS64" s="805"/>
      <c r="CT64" s="805"/>
      <c r="CU64" s="805"/>
      <c r="CV64" s="806"/>
      <c r="CW64" s="804"/>
      <c r="CX64" s="805"/>
      <c r="CY64" s="805"/>
      <c r="CZ64" s="805"/>
      <c r="DA64" s="806"/>
      <c r="DB64" s="804"/>
      <c r="DC64" s="805"/>
      <c r="DD64" s="805"/>
      <c r="DE64" s="805"/>
      <c r="DF64" s="806"/>
      <c r="DG64" s="804"/>
      <c r="DH64" s="805"/>
      <c r="DI64" s="805"/>
      <c r="DJ64" s="805"/>
      <c r="DK64" s="806"/>
      <c r="DL64" s="804"/>
      <c r="DM64" s="805"/>
      <c r="DN64" s="805"/>
      <c r="DO64" s="805"/>
      <c r="DP64" s="806"/>
      <c r="DQ64" s="804"/>
      <c r="DR64" s="805"/>
      <c r="DS64" s="805"/>
      <c r="DT64" s="805"/>
      <c r="DU64" s="806"/>
      <c r="DV64" s="801"/>
      <c r="DW64" s="802"/>
      <c r="DX64" s="802"/>
      <c r="DY64" s="802"/>
      <c r="DZ64" s="807"/>
      <c r="EA64" s="233"/>
    </row>
    <row r="65" spans="1:131" ht="26.25" customHeight="1" thickBot="1" x14ac:dyDescent="0.2">
      <c r="A65" s="235" t="s">
        <v>424</v>
      </c>
      <c r="B65" s="235"/>
      <c r="C65" s="235"/>
      <c r="D65" s="235"/>
      <c r="E65" s="235"/>
      <c r="F65" s="235"/>
      <c r="G65" s="235"/>
      <c r="H65" s="235"/>
      <c r="I65" s="235"/>
      <c r="J65" s="235"/>
      <c r="K65" s="235"/>
      <c r="L65" s="235"/>
      <c r="M65" s="235"/>
      <c r="N65" s="235"/>
      <c r="O65" s="235"/>
      <c r="P65" s="235"/>
      <c r="Q65" s="235"/>
      <c r="R65" s="235"/>
      <c r="S65" s="235"/>
      <c r="T65" s="235"/>
      <c r="U65" s="235"/>
      <c r="V65" s="235"/>
      <c r="W65" s="235"/>
      <c r="X65" s="235"/>
      <c r="Y65" s="235"/>
      <c r="Z65" s="235"/>
      <c r="AA65" s="235"/>
      <c r="AB65" s="235"/>
      <c r="AC65" s="235"/>
      <c r="AD65" s="235"/>
      <c r="AE65" s="235"/>
      <c r="AF65" s="235"/>
      <c r="AG65" s="235"/>
      <c r="AH65" s="235"/>
      <c r="AI65" s="235"/>
      <c r="AJ65" s="235"/>
      <c r="AK65" s="235"/>
      <c r="AL65" s="235"/>
      <c r="AM65" s="235"/>
      <c r="AN65" s="235"/>
      <c r="AO65" s="235"/>
      <c r="AP65" s="235"/>
      <c r="AQ65" s="235"/>
      <c r="AR65" s="235"/>
      <c r="AS65" s="235"/>
      <c r="AT65" s="235"/>
      <c r="AU65" s="235"/>
      <c r="AV65" s="235"/>
      <c r="AW65" s="235"/>
      <c r="AX65" s="235"/>
      <c r="AY65" s="235"/>
      <c r="AZ65" s="235"/>
      <c r="BA65" s="235"/>
      <c r="BB65" s="235"/>
      <c r="BC65" s="235"/>
      <c r="BD65" s="235"/>
      <c r="BE65" s="244"/>
      <c r="BF65" s="244"/>
      <c r="BG65" s="244"/>
      <c r="BH65" s="244"/>
      <c r="BI65" s="244"/>
      <c r="BJ65" s="244"/>
      <c r="BK65" s="244"/>
      <c r="BL65" s="244"/>
      <c r="BM65" s="244"/>
      <c r="BN65" s="244"/>
      <c r="BO65" s="244"/>
      <c r="BP65" s="244"/>
      <c r="BQ65" s="241">
        <v>59</v>
      </c>
      <c r="BR65" s="242"/>
      <c r="BS65" s="801"/>
      <c r="BT65" s="802"/>
      <c r="BU65" s="802"/>
      <c r="BV65" s="802"/>
      <c r="BW65" s="802"/>
      <c r="BX65" s="802"/>
      <c r="BY65" s="802"/>
      <c r="BZ65" s="802"/>
      <c r="CA65" s="802"/>
      <c r="CB65" s="802"/>
      <c r="CC65" s="802"/>
      <c r="CD65" s="802"/>
      <c r="CE65" s="802"/>
      <c r="CF65" s="802"/>
      <c r="CG65" s="803"/>
      <c r="CH65" s="804"/>
      <c r="CI65" s="805"/>
      <c r="CJ65" s="805"/>
      <c r="CK65" s="805"/>
      <c r="CL65" s="806"/>
      <c r="CM65" s="804"/>
      <c r="CN65" s="805"/>
      <c r="CO65" s="805"/>
      <c r="CP65" s="805"/>
      <c r="CQ65" s="806"/>
      <c r="CR65" s="804"/>
      <c r="CS65" s="805"/>
      <c r="CT65" s="805"/>
      <c r="CU65" s="805"/>
      <c r="CV65" s="806"/>
      <c r="CW65" s="804"/>
      <c r="CX65" s="805"/>
      <c r="CY65" s="805"/>
      <c r="CZ65" s="805"/>
      <c r="DA65" s="806"/>
      <c r="DB65" s="804"/>
      <c r="DC65" s="805"/>
      <c r="DD65" s="805"/>
      <c r="DE65" s="805"/>
      <c r="DF65" s="806"/>
      <c r="DG65" s="804"/>
      <c r="DH65" s="805"/>
      <c r="DI65" s="805"/>
      <c r="DJ65" s="805"/>
      <c r="DK65" s="806"/>
      <c r="DL65" s="804"/>
      <c r="DM65" s="805"/>
      <c r="DN65" s="805"/>
      <c r="DO65" s="805"/>
      <c r="DP65" s="806"/>
      <c r="DQ65" s="804"/>
      <c r="DR65" s="805"/>
      <c r="DS65" s="805"/>
      <c r="DT65" s="805"/>
      <c r="DU65" s="806"/>
      <c r="DV65" s="801"/>
      <c r="DW65" s="802"/>
      <c r="DX65" s="802"/>
      <c r="DY65" s="802"/>
      <c r="DZ65" s="807"/>
      <c r="EA65" s="233"/>
    </row>
    <row r="66" spans="1:131" ht="26.25" customHeight="1" x14ac:dyDescent="0.15">
      <c r="A66" s="755" t="s">
        <v>425</v>
      </c>
      <c r="B66" s="756"/>
      <c r="C66" s="756"/>
      <c r="D66" s="756"/>
      <c r="E66" s="756"/>
      <c r="F66" s="756"/>
      <c r="G66" s="756"/>
      <c r="H66" s="756"/>
      <c r="I66" s="756"/>
      <c r="J66" s="756"/>
      <c r="K66" s="756"/>
      <c r="L66" s="756"/>
      <c r="M66" s="756"/>
      <c r="N66" s="756"/>
      <c r="O66" s="756"/>
      <c r="P66" s="757"/>
      <c r="Q66" s="761" t="s">
        <v>426</v>
      </c>
      <c r="R66" s="762"/>
      <c r="S66" s="762"/>
      <c r="T66" s="762"/>
      <c r="U66" s="763"/>
      <c r="V66" s="761" t="s">
        <v>427</v>
      </c>
      <c r="W66" s="762"/>
      <c r="X66" s="762"/>
      <c r="Y66" s="762"/>
      <c r="Z66" s="763"/>
      <c r="AA66" s="761" t="s">
        <v>428</v>
      </c>
      <c r="AB66" s="762"/>
      <c r="AC66" s="762"/>
      <c r="AD66" s="762"/>
      <c r="AE66" s="763"/>
      <c r="AF66" s="881" t="s">
        <v>429</v>
      </c>
      <c r="AG66" s="842"/>
      <c r="AH66" s="842"/>
      <c r="AI66" s="842"/>
      <c r="AJ66" s="882"/>
      <c r="AK66" s="761" t="s">
        <v>411</v>
      </c>
      <c r="AL66" s="756"/>
      <c r="AM66" s="756"/>
      <c r="AN66" s="756"/>
      <c r="AO66" s="757"/>
      <c r="AP66" s="761" t="s">
        <v>430</v>
      </c>
      <c r="AQ66" s="762"/>
      <c r="AR66" s="762"/>
      <c r="AS66" s="762"/>
      <c r="AT66" s="763"/>
      <c r="AU66" s="761" t="s">
        <v>431</v>
      </c>
      <c r="AV66" s="762"/>
      <c r="AW66" s="762"/>
      <c r="AX66" s="762"/>
      <c r="AY66" s="763"/>
      <c r="AZ66" s="761" t="s">
        <v>385</v>
      </c>
      <c r="BA66" s="762"/>
      <c r="BB66" s="762"/>
      <c r="BC66" s="762"/>
      <c r="BD66" s="768"/>
      <c r="BE66" s="244"/>
      <c r="BF66" s="244"/>
      <c r="BG66" s="244"/>
      <c r="BH66" s="244"/>
      <c r="BI66" s="244"/>
      <c r="BJ66" s="244"/>
      <c r="BK66" s="244"/>
      <c r="BL66" s="244"/>
      <c r="BM66" s="244"/>
      <c r="BN66" s="244"/>
      <c r="BO66" s="244"/>
      <c r="BP66" s="244"/>
      <c r="BQ66" s="241">
        <v>60</v>
      </c>
      <c r="BR66" s="246"/>
      <c r="BS66" s="886"/>
      <c r="BT66" s="887"/>
      <c r="BU66" s="887"/>
      <c r="BV66" s="887"/>
      <c r="BW66" s="887"/>
      <c r="BX66" s="887"/>
      <c r="BY66" s="887"/>
      <c r="BZ66" s="887"/>
      <c r="CA66" s="887"/>
      <c r="CB66" s="887"/>
      <c r="CC66" s="887"/>
      <c r="CD66" s="887"/>
      <c r="CE66" s="887"/>
      <c r="CF66" s="887"/>
      <c r="CG66" s="892"/>
      <c r="CH66" s="889"/>
      <c r="CI66" s="890"/>
      <c r="CJ66" s="890"/>
      <c r="CK66" s="890"/>
      <c r="CL66" s="891"/>
      <c r="CM66" s="889"/>
      <c r="CN66" s="890"/>
      <c r="CO66" s="890"/>
      <c r="CP66" s="890"/>
      <c r="CQ66" s="891"/>
      <c r="CR66" s="889"/>
      <c r="CS66" s="890"/>
      <c r="CT66" s="890"/>
      <c r="CU66" s="890"/>
      <c r="CV66" s="891"/>
      <c r="CW66" s="889"/>
      <c r="CX66" s="890"/>
      <c r="CY66" s="890"/>
      <c r="CZ66" s="890"/>
      <c r="DA66" s="891"/>
      <c r="DB66" s="889"/>
      <c r="DC66" s="890"/>
      <c r="DD66" s="890"/>
      <c r="DE66" s="890"/>
      <c r="DF66" s="891"/>
      <c r="DG66" s="889"/>
      <c r="DH66" s="890"/>
      <c r="DI66" s="890"/>
      <c r="DJ66" s="890"/>
      <c r="DK66" s="891"/>
      <c r="DL66" s="889"/>
      <c r="DM66" s="890"/>
      <c r="DN66" s="890"/>
      <c r="DO66" s="890"/>
      <c r="DP66" s="891"/>
      <c r="DQ66" s="889"/>
      <c r="DR66" s="890"/>
      <c r="DS66" s="890"/>
      <c r="DT66" s="890"/>
      <c r="DU66" s="891"/>
      <c r="DV66" s="886"/>
      <c r="DW66" s="887"/>
      <c r="DX66" s="887"/>
      <c r="DY66" s="887"/>
      <c r="DZ66" s="888"/>
      <c r="EA66" s="233"/>
    </row>
    <row r="67" spans="1:131" ht="26.25" customHeight="1" thickBot="1" x14ac:dyDescent="0.2">
      <c r="A67" s="758"/>
      <c r="B67" s="759"/>
      <c r="C67" s="759"/>
      <c r="D67" s="759"/>
      <c r="E67" s="759"/>
      <c r="F67" s="759"/>
      <c r="G67" s="759"/>
      <c r="H67" s="759"/>
      <c r="I67" s="759"/>
      <c r="J67" s="759"/>
      <c r="K67" s="759"/>
      <c r="L67" s="759"/>
      <c r="M67" s="759"/>
      <c r="N67" s="759"/>
      <c r="O67" s="759"/>
      <c r="P67" s="760"/>
      <c r="Q67" s="764"/>
      <c r="R67" s="765"/>
      <c r="S67" s="765"/>
      <c r="T67" s="765"/>
      <c r="U67" s="766"/>
      <c r="V67" s="764"/>
      <c r="W67" s="765"/>
      <c r="X67" s="765"/>
      <c r="Y67" s="765"/>
      <c r="Z67" s="766"/>
      <c r="AA67" s="764"/>
      <c r="AB67" s="765"/>
      <c r="AC67" s="765"/>
      <c r="AD67" s="765"/>
      <c r="AE67" s="766"/>
      <c r="AF67" s="883"/>
      <c r="AG67" s="845"/>
      <c r="AH67" s="845"/>
      <c r="AI67" s="845"/>
      <c r="AJ67" s="884"/>
      <c r="AK67" s="885"/>
      <c r="AL67" s="759"/>
      <c r="AM67" s="759"/>
      <c r="AN67" s="759"/>
      <c r="AO67" s="760"/>
      <c r="AP67" s="764"/>
      <c r="AQ67" s="765"/>
      <c r="AR67" s="765"/>
      <c r="AS67" s="765"/>
      <c r="AT67" s="766"/>
      <c r="AU67" s="764"/>
      <c r="AV67" s="765"/>
      <c r="AW67" s="765"/>
      <c r="AX67" s="765"/>
      <c r="AY67" s="766"/>
      <c r="AZ67" s="764"/>
      <c r="BA67" s="765"/>
      <c r="BB67" s="765"/>
      <c r="BC67" s="765"/>
      <c r="BD67" s="770"/>
      <c r="BE67" s="244"/>
      <c r="BF67" s="244"/>
      <c r="BG67" s="244"/>
      <c r="BH67" s="244"/>
      <c r="BI67" s="244"/>
      <c r="BJ67" s="244"/>
      <c r="BK67" s="244"/>
      <c r="BL67" s="244"/>
      <c r="BM67" s="244"/>
      <c r="BN67" s="244"/>
      <c r="BO67" s="244"/>
      <c r="BP67" s="244"/>
      <c r="BQ67" s="241">
        <v>61</v>
      </c>
      <c r="BR67" s="246"/>
      <c r="BS67" s="886"/>
      <c r="BT67" s="887"/>
      <c r="BU67" s="887"/>
      <c r="BV67" s="887"/>
      <c r="BW67" s="887"/>
      <c r="BX67" s="887"/>
      <c r="BY67" s="887"/>
      <c r="BZ67" s="887"/>
      <c r="CA67" s="887"/>
      <c r="CB67" s="887"/>
      <c r="CC67" s="887"/>
      <c r="CD67" s="887"/>
      <c r="CE67" s="887"/>
      <c r="CF67" s="887"/>
      <c r="CG67" s="892"/>
      <c r="CH67" s="889"/>
      <c r="CI67" s="890"/>
      <c r="CJ67" s="890"/>
      <c r="CK67" s="890"/>
      <c r="CL67" s="891"/>
      <c r="CM67" s="889"/>
      <c r="CN67" s="890"/>
      <c r="CO67" s="890"/>
      <c r="CP67" s="890"/>
      <c r="CQ67" s="891"/>
      <c r="CR67" s="889"/>
      <c r="CS67" s="890"/>
      <c r="CT67" s="890"/>
      <c r="CU67" s="890"/>
      <c r="CV67" s="891"/>
      <c r="CW67" s="889"/>
      <c r="CX67" s="890"/>
      <c r="CY67" s="890"/>
      <c r="CZ67" s="890"/>
      <c r="DA67" s="891"/>
      <c r="DB67" s="889"/>
      <c r="DC67" s="890"/>
      <c r="DD67" s="890"/>
      <c r="DE67" s="890"/>
      <c r="DF67" s="891"/>
      <c r="DG67" s="889"/>
      <c r="DH67" s="890"/>
      <c r="DI67" s="890"/>
      <c r="DJ67" s="890"/>
      <c r="DK67" s="891"/>
      <c r="DL67" s="889"/>
      <c r="DM67" s="890"/>
      <c r="DN67" s="890"/>
      <c r="DO67" s="890"/>
      <c r="DP67" s="891"/>
      <c r="DQ67" s="889"/>
      <c r="DR67" s="890"/>
      <c r="DS67" s="890"/>
      <c r="DT67" s="890"/>
      <c r="DU67" s="891"/>
      <c r="DV67" s="886"/>
      <c r="DW67" s="887"/>
      <c r="DX67" s="887"/>
      <c r="DY67" s="887"/>
      <c r="DZ67" s="888"/>
      <c r="EA67" s="233"/>
    </row>
    <row r="68" spans="1:131" ht="26.25" customHeight="1" thickTop="1" x14ac:dyDescent="0.15">
      <c r="A68" s="239">
        <v>1</v>
      </c>
      <c r="B68" s="896" t="s">
        <v>588</v>
      </c>
      <c r="C68" s="897"/>
      <c r="D68" s="897"/>
      <c r="E68" s="897"/>
      <c r="F68" s="897"/>
      <c r="G68" s="897"/>
      <c r="H68" s="897"/>
      <c r="I68" s="897"/>
      <c r="J68" s="897"/>
      <c r="K68" s="897"/>
      <c r="L68" s="897"/>
      <c r="M68" s="897"/>
      <c r="N68" s="897"/>
      <c r="O68" s="897"/>
      <c r="P68" s="898"/>
      <c r="Q68" s="899">
        <v>171</v>
      </c>
      <c r="R68" s="893"/>
      <c r="S68" s="893"/>
      <c r="T68" s="893"/>
      <c r="U68" s="893"/>
      <c r="V68" s="893">
        <v>151</v>
      </c>
      <c r="W68" s="893"/>
      <c r="X68" s="893"/>
      <c r="Y68" s="893"/>
      <c r="Z68" s="893"/>
      <c r="AA68" s="893">
        <f>Q68-V68</f>
        <v>20</v>
      </c>
      <c r="AB68" s="893"/>
      <c r="AC68" s="893"/>
      <c r="AD68" s="893"/>
      <c r="AE68" s="893"/>
      <c r="AF68" s="893">
        <v>20</v>
      </c>
      <c r="AG68" s="893"/>
      <c r="AH68" s="893"/>
      <c r="AI68" s="893"/>
      <c r="AJ68" s="893"/>
      <c r="AK68" s="893" t="s">
        <v>587</v>
      </c>
      <c r="AL68" s="893"/>
      <c r="AM68" s="893"/>
      <c r="AN68" s="893"/>
      <c r="AO68" s="893"/>
      <c r="AP68" s="893" t="s">
        <v>587</v>
      </c>
      <c r="AQ68" s="893"/>
      <c r="AR68" s="893"/>
      <c r="AS68" s="893"/>
      <c r="AT68" s="893"/>
      <c r="AU68" s="893" t="s">
        <v>587</v>
      </c>
      <c r="AV68" s="893"/>
      <c r="AW68" s="893"/>
      <c r="AX68" s="893"/>
      <c r="AY68" s="893"/>
      <c r="AZ68" s="894"/>
      <c r="BA68" s="894"/>
      <c r="BB68" s="894"/>
      <c r="BC68" s="894"/>
      <c r="BD68" s="895"/>
      <c r="BE68" s="244"/>
      <c r="BF68" s="244"/>
      <c r="BG68" s="244"/>
      <c r="BH68" s="244"/>
      <c r="BI68" s="244"/>
      <c r="BJ68" s="244"/>
      <c r="BK68" s="244"/>
      <c r="BL68" s="244"/>
      <c r="BM68" s="244"/>
      <c r="BN68" s="244"/>
      <c r="BO68" s="244"/>
      <c r="BP68" s="244"/>
      <c r="BQ68" s="241">
        <v>62</v>
      </c>
      <c r="BR68" s="246"/>
      <c r="BS68" s="886"/>
      <c r="BT68" s="887"/>
      <c r="BU68" s="887"/>
      <c r="BV68" s="887"/>
      <c r="BW68" s="887"/>
      <c r="BX68" s="887"/>
      <c r="BY68" s="887"/>
      <c r="BZ68" s="887"/>
      <c r="CA68" s="887"/>
      <c r="CB68" s="887"/>
      <c r="CC68" s="887"/>
      <c r="CD68" s="887"/>
      <c r="CE68" s="887"/>
      <c r="CF68" s="887"/>
      <c r="CG68" s="892"/>
      <c r="CH68" s="889"/>
      <c r="CI68" s="890"/>
      <c r="CJ68" s="890"/>
      <c r="CK68" s="890"/>
      <c r="CL68" s="891"/>
      <c r="CM68" s="889"/>
      <c r="CN68" s="890"/>
      <c r="CO68" s="890"/>
      <c r="CP68" s="890"/>
      <c r="CQ68" s="891"/>
      <c r="CR68" s="889"/>
      <c r="CS68" s="890"/>
      <c r="CT68" s="890"/>
      <c r="CU68" s="890"/>
      <c r="CV68" s="891"/>
      <c r="CW68" s="889"/>
      <c r="CX68" s="890"/>
      <c r="CY68" s="890"/>
      <c r="CZ68" s="890"/>
      <c r="DA68" s="891"/>
      <c r="DB68" s="889"/>
      <c r="DC68" s="890"/>
      <c r="DD68" s="890"/>
      <c r="DE68" s="890"/>
      <c r="DF68" s="891"/>
      <c r="DG68" s="889"/>
      <c r="DH68" s="890"/>
      <c r="DI68" s="890"/>
      <c r="DJ68" s="890"/>
      <c r="DK68" s="891"/>
      <c r="DL68" s="889"/>
      <c r="DM68" s="890"/>
      <c r="DN68" s="890"/>
      <c r="DO68" s="890"/>
      <c r="DP68" s="891"/>
      <c r="DQ68" s="889"/>
      <c r="DR68" s="890"/>
      <c r="DS68" s="890"/>
      <c r="DT68" s="890"/>
      <c r="DU68" s="891"/>
      <c r="DV68" s="886"/>
      <c r="DW68" s="887"/>
      <c r="DX68" s="887"/>
      <c r="DY68" s="887"/>
      <c r="DZ68" s="888"/>
      <c r="EA68" s="233"/>
    </row>
    <row r="69" spans="1:131" ht="26.25" customHeight="1" x14ac:dyDescent="0.15">
      <c r="A69" s="241">
        <v>2</v>
      </c>
      <c r="B69" s="900" t="s">
        <v>589</v>
      </c>
      <c r="C69" s="901"/>
      <c r="D69" s="901"/>
      <c r="E69" s="901"/>
      <c r="F69" s="901"/>
      <c r="G69" s="901"/>
      <c r="H69" s="901"/>
      <c r="I69" s="901"/>
      <c r="J69" s="901"/>
      <c r="K69" s="901"/>
      <c r="L69" s="901"/>
      <c r="M69" s="901"/>
      <c r="N69" s="901"/>
      <c r="O69" s="901"/>
      <c r="P69" s="902"/>
      <c r="Q69" s="903">
        <v>97</v>
      </c>
      <c r="R69" s="857"/>
      <c r="S69" s="857"/>
      <c r="T69" s="857"/>
      <c r="U69" s="857"/>
      <c r="V69" s="857">
        <v>94</v>
      </c>
      <c r="W69" s="857"/>
      <c r="X69" s="857"/>
      <c r="Y69" s="857"/>
      <c r="Z69" s="857"/>
      <c r="AA69" s="857">
        <v>3</v>
      </c>
      <c r="AB69" s="857"/>
      <c r="AC69" s="857"/>
      <c r="AD69" s="857"/>
      <c r="AE69" s="857"/>
      <c r="AF69" s="857">
        <v>3</v>
      </c>
      <c r="AG69" s="857"/>
      <c r="AH69" s="857"/>
      <c r="AI69" s="857"/>
      <c r="AJ69" s="857"/>
      <c r="AK69" s="857">
        <v>4</v>
      </c>
      <c r="AL69" s="857"/>
      <c r="AM69" s="857"/>
      <c r="AN69" s="857"/>
      <c r="AO69" s="857"/>
      <c r="AP69" s="904" t="s">
        <v>587</v>
      </c>
      <c r="AQ69" s="905"/>
      <c r="AR69" s="905"/>
      <c r="AS69" s="905"/>
      <c r="AT69" s="861"/>
      <c r="AU69" s="904" t="s">
        <v>587</v>
      </c>
      <c r="AV69" s="905"/>
      <c r="AW69" s="905"/>
      <c r="AX69" s="905"/>
      <c r="AY69" s="861"/>
      <c r="AZ69" s="859"/>
      <c r="BA69" s="859"/>
      <c r="BB69" s="859"/>
      <c r="BC69" s="859"/>
      <c r="BD69" s="860"/>
      <c r="BE69" s="244"/>
      <c r="BF69" s="244"/>
      <c r="BG69" s="244"/>
      <c r="BH69" s="244"/>
      <c r="BI69" s="244"/>
      <c r="BJ69" s="244"/>
      <c r="BK69" s="244"/>
      <c r="BL69" s="244"/>
      <c r="BM69" s="244"/>
      <c r="BN69" s="244"/>
      <c r="BO69" s="244"/>
      <c r="BP69" s="244"/>
      <c r="BQ69" s="241">
        <v>63</v>
      </c>
      <c r="BR69" s="246"/>
      <c r="BS69" s="886"/>
      <c r="BT69" s="887"/>
      <c r="BU69" s="887"/>
      <c r="BV69" s="887"/>
      <c r="BW69" s="887"/>
      <c r="BX69" s="887"/>
      <c r="BY69" s="887"/>
      <c r="BZ69" s="887"/>
      <c r="CA69" s="887"/>
      <c r="CB69" s="887"/>
      <c r="CC69" s="887"/>
      <c r="CD69" s="887"/>
      <c r="CE69" s="887"/>
      <c r="CF69" s="887"/>
      <c r="CG69" s="892"/>
      <c r="CH69" s="889"/>
      <c r="CI69" s="890"/>
      <c r="CJ69" s="890"/>
      <c r="CK69" s="890"/>
      <c r="CL69" s="891"/>
      <c r="CM69" s="889"/>
      <c r="CN69" s="890"/>
      <c r="CO69" s="890"/>
      <c r="CP69" s="890"/>
      <c r="CQ69" s="891"/>
      <c r="CR69" s="889"/>
      <c r="CS69" s="890"/>
      <c r="CT69" s="890"/>
      <c r="CU69" s="890"/>
      <c r="CV69" s="891"/>
      <c r="CW69" s="889"/>
      <c r="CX69" s="890"/>
      <c r="CY69" s="890"/>
      <c r="CZ69" s="890"/>
      <c r="DA69" s="891"/>
      <c r="DB69" s="889"/>
      <c r="DC69" s="890"/>
      <c r="DD69" s="890"/>
      <c r="DE69" s="890"/>
      <c r="DF69" s="891"/>
      <c r="DG69" s="889"/>
      <c r="DH69" s="890"/>
      <c r="DI69" s="890"/>
      <c r="DJ69" s="890"/>
      <c r="DK69" s="891"/>
      <c r="DL69" s="889"/>
      <c r="DM69" s="890"/>
      <c r="DN69" s="890"/>
      <c r="DO69" s="890"/>
      <c r="DP69" s="891"/>
      <c r="DQ69" s="889"/>
      <c r="DR69" s="890"/>
      <c r="DS69" s="890"/>
      <c r="DT69" s="890"/>
      <c r="DU69" s="891"/>
      <c r="DV69" s="886"/>
      <c r="DW69" s="887"/>
      <c r="DX69" s="887"/>
      <c r="DY69" s="887"/>
      <c r="DZ69" s="888"/>
      <c r="EA69" s="233"/>
    </row>
    <row r="70" spans="1:131" ht="26.25" customHeight="1" x14ac:dyDescent="0.15">
      <c r="A70" s="241">
        <v>3</v>
      </c>
      <c r="B70" s="900" t="s">
        <v>590</v>
      </c>
      <c r="C70" s="901"/>
      <c r="D70" s="901"/>
      <c r="E70" s="901"/>
      <c r="F70" s="901"/>
      <c r="G70" s="901"/>
      <c r="H70" s="901"/>
      <c r="I70" s="901"/>
      <c r="J70" s="901"/>
      <c r="K70" s="901"/>
      <c r="L70" s="901"/>
      <c r="M70" s="901"/>
      <c r="N70" s="901"/>
      <c r="O70" s="901"/>
      <c r="P70" s="902"/>
      <c r="Q70" s="903">
        <v>906</v>
      </c>
      <c r="R70" s="857"/>
      <c r="S70" s="857"/>
      <c r="T70" s="857"/>
      <c r="U70" s="857"/>
      <c r="V70" s="857">
        <v>905</v>
      </c>
      <c r="W70" s="857"/>
      <c r="X70" s="857"/>
      <c r="Y70" s="857"/>
      <c r="Z70" s="857"/>
      <c r="AA70" s="857">
        <v>1</v>
      </c>
      <c r="AB70" s="857"/>
      <c r="AC70" s="857"/>
      <c r="AD70" s="857"/>
      <c r="AE70" s="857"/>
      <c r="AF70" s="857">
        <v>1</v>
      </c>
      <c r="AG70" s="857"/>
      <c r="AH70" s="857"/>
      <c r="AI70" s="857"/>
      <c r="AJ70" s="857"/>
      <c r="AK70" s="857">
        <v>900</v>
      </c>
      <c r="AL70" s="857"/>
      <c r="AM70" s="857"/>
      <c r="AN70" s="857"/>
      <c r="AO70" s="857"/>
      <c r="AP70" s="904" t="s">
        <v>587</v>
      </c>
      <c r="AQ70" s="905"/>
      <c r="AR70" s="905"/>
      <c r="AS70" s="905"/>
      <c r="AT70" s="861"/>
      <c r="AU70" s="904" t="s">
        <v>587</v>
      </c>
      <c r="AV70" s="905"/>
      <c r="AW70" s="905"/>
      <c r="AX70" s="905"/>
      <c r="AY70" s="861"/>
      <c r="AZ70" s="859"/>
      <c r="BA70" s="859"/>
      <c r="BB70" s="859"/>
      <c r="BC70" s="859"/>
      <c r="BD70" s="860"/>
      <c r="BE70" s="244"/>
      <c r="BF70" s="244"/>
      <c r="BG70" s="244"/>
      <c r="BH70" s="244"/>
      <c r="BI70" s="244"/>
      <c r="BJ70" s="244"/>
      <c r="BK70" s="244"/>
      <c r="BL70" s="244"/>
      <c r="BM70" s="244"/>
      <c r="BN70" s="244"/>
      <c r="BO70" s="244"/>
      <c r="BP70" s="244"/>
      <c r="BQ70" s="241">
        <v>64</v>
      </c>
      <c r="BR70" s="246"/>
      <c r="BS70" s="886"/>
      <c r="BT70" s="887"/>
      <c r="BU70" s="887"/>
      <c r="BV70" s="887"/>
      <c r="BW70" s="887"/>
      <c r="BX70" s="887"/>
      <c r="BY70" s="887"/>
      <c r="BZ70" s="887"/>
      <c r="CA70" s="887"/>
      <c r="CB70" s="887"/>
      <c r="CC70" s="887"/>
      <c r="CD70" s="887"/>
      <c r="CE70" s="887"/>
      <c r="CF70" s="887"/>
      <c r="CG70" s="892"/>
      <c r="CH70" s="889"/>
      <c r="CI70" s="890"/>
      <c r="CJ70" s="890"/>
      <c r="CK70" s="890"/>
      <c r="CL70" s="891"/>
      <c r="CM70" s="889"/>
      <c r="CN70" s="890"/>
      <c r="CO70" s="890"/>
      <c r="CP70" s="890"/>
      <c r="CQ70" s="891"/>
      <c r="CR70" s="889"/>
      <c r="CS70" s="890"/>
      <c r="CT70" s="890"/>
      <c r="CU70" s="890"/>
      <c r="CV70" s="891"/>
      <c r="CW70" s="889"/>
      <c r="CX70" s="890"/>
      <c r="CY70" s="890"/>
      <c r="CZ70" s="890"/>
      <c r="DA70" s="891"/>
      <c r="DB70" s="889"/>
      <c r="DC70" s="890"/>
      <c r="DD70" s="890"/>
      <c r="DE70" s="890"/>
      <c r="DF70" s="891"/>
      <c r="DG70" s="889"/>
      <c r="DH70" s="890"/>
      <c r="DI70" s="890"/>
      <c r="DJ70" s="890"/>
      <c r="DK70" s="891"/>
      <c r="DL70" s="889"/>
      <c r="DM70" s="890"/>
      <c r="DN70" s="890"/>
      <c r="DO70" s="890"/>
      <c r="DP70" s="891"/>
      <c r="DQ70" s="889"/>
      <c r="DR70" s="890"/>
      <c r="DS70" s="890"/>
      <c r="DT70" s="890"/>
      <c r="DU70" s="891"/>
      <c r="DV70" s="886"/>
      <c r="DW70" s="887"/>
      <c r="DX70" s="887"/>
      <c r="DY70" s="887"/>
      <c r="DZ70" s="888"/>
      <c r="EA70" s="233"/>
    </row>
    <row r="71" spans="1:131" ht="26.25" customHeight="1" x14ac:dyDescent="0.15">
      <c r="A71" s="241">
        <v>4</v>
      </c>
      <c r="B71" s="900" t="s">
        <v>591</v>
      </c>
      <c r="C71" s="901"/>
      <c r="D71" s="901"/>
      <c r="E71" s="901"/>
      <c r="F71" s="901"/>
      <c r="G71" s="901"/>
      <c r="H71" s="901"/>
      <c r="I71" s="901"/>
      <c r="J71" s="901"/>
      <c r="K71" s="901"/>
      <c r="L71" s="901"/>
      <c r="M71" s="901"/>
      <c r="N71" s="901"/>
      <c r="O71" s="901"/>
      <c r="P71" s="902"/>
      <c r="Q71" s="903">
        <v>188</v>
      </c>
      <c r="R71" s="857"/>
      <c r="S71" s="857"/>
      <c r="T71" s="857"/>
      <c r="U71" s="857"/>
      <c r="V71" s="857">
        <v>158</v>
      </c>
      <c r="W71" s="857"/>
      <c r="X71" s="857"/>
      <c r="Y71" s="857"/>
      <c r="Z71" s="857"/>
      <c r="AA71" s="857">
        <v>30</v>
      </c>
      <c r="AB71" s="857"/>
      <c r="AC71" s="857"/>
      <c r="AD71" s="857"/>
      <c r="AE71" s="857"/>
      <c r="AF71" s="857">
        <v>26</v>
      </c>
      <c r="AG71" s="857"/>
      <c r="AH71" s="857"/>
      <c r="AI71" s="857"/>
      <c r="AJ71" s="857"/>
      <c r="AK71" s="857" t="s">
        <v>587</v>
      </c>
      <c r="AL71" s="857"/>
      <c r="AM71" s="857"/>
      <c r="AN71" s="857"/>
      <c r="AO71" s="857"/>
      <c r="AP71" s="904" t="s">
        <v>587</v>
      </c>
      <c r="AQ71" s="905"/>
      <c r="AR71" s="905"/>
      <c r="AS71" s="905"/>
      <c r="AT71" s="861"/>
      <c r="AU71" s="904" t="s">
        <v>587</v>
      </c>
      <c r="AV71" s="905"/>
      <c r="AW71" s="905"/>
      <c r="AX71" s="905"/>
      <c r="AY71" s="861"/>
      <c r="AZ71" s="859"/>
      <c r="BA71" s="859"/>
      <c r="BB71" s="859"/>
      <c r="BC71" s="859"/>
      <c r="BD71" s="860"/>
      <c r="BE71" s="244"/>
      <c r="BF71" s="244"/>
      <c r="BG71" s="244"/>
      <c r="BH71" s="244"/>
      <c r="BI71" s="244"/>
      <c r="BJ71" s="244"/>
      <c r="BK71" s="244"/>
      <c r="BL71" s="244"/>
      <c r="BM71" s="244"/>
      <c r="BN71" s="244"/>
      <c r="BO71" s="244"/>
      <c r="BP71" s="244"/>
      <c r="BQ71" s="241">
        <v>65</v>
      </c>
      <c r="BR71" s="246"/>
      <c r="BS71" s="886"/>
      <c r="BT71" s="887"/>
      <c r="BU71" s="887"/>
      <c r="BV71" s="887"/>
      <c r="BW71" s="887"/>
      <c r="BX71" s="887"/>
      <c r="BY71" s="887"/>
      <c r="BZ71" s="887"/>
      <c r="CA71" s="887"/>
      <c r="CB71" s="887"/>
      <c r="CC71" s="887"/>
      <c r="CD71" s="887"/>
      <c r="CE71" s="887"/>
      <c r="CF71" s="887"/>
      <c r="CG71" s="892"/>
      <c r="CH71" s="889"/>
      <c r="CI71" s="890"/>
      <c r="CJ71" s="890"/>
      <c r="CK71" s="890"/>
      <c r="CL71" s="891"/>
      <c r="CM71" s="889"/>
      <c r="CN71" s="890"/>
      <c r="CO71" s="890"/>
      <c r="CP71" s="890"/>
      <c r="CQ71" s="891"/>
      <c r="CR71" s="889"/>
      <c r="CS71" s="890"/>
      <c r="CT71" s="890"/>
      <c r="CU71" s="890"/>
      <c r="CV71" s="891"/>
      <c r="CW71" s="889"/>
      <c r="CX71" s="890"/>
      <c r="CY71" s="890"/>
      <c r="CZ71" s="890"/>
      <c r="DA71" s="891"/>
      <c r="DB71" s="889"/>
      <c r="DC71" s="890"/>
      <c r="DD71" s="890"/>
      <c r="DE71" s="890"/>
      <c r="DF71" s="891"/>
      <c r="DG71" s="889"/>
      <c r="DH71" s="890"/>
      <c r="DI71" s="890"/>
      <c r="DJ71" s="890"/>
      <c r="DK71" s="891"/>
      <c r="DL71" s="889"/>
      <c r="DM71" s="890"/>
      <c r="DN71" s="890"/>
      <c r="DO71" s="890"/>
      <c r="DP71" s="891"/>
      <c r="DQ71" s="889"/>
      <c r="DR71" s="890"/>
      <c r="DS71" s="890"/>
      <c r="DT71" s="890"/>
      <c r="DU71" s="891"/>
      <c r="DV71" s="886"/>
      <c r="DW71" s="887"/>
      <c r="DX71" s="887"/>
      <c r="DY71" s="887"/>
      <c r="DZ71" s="888"/>
      <c r="EA71" s="233"/>
    </row>
    <row r="72" spans="1:131" ht="26.25" customHeight="1" x14ac:dyDescent="0.15">
      <c r="A72" s="241">
        <v>5</v>
      </c>
      <c r="B72" s="900" t="s">
        <v>592</v>
      </c>
      <c r="C72" s="901"/>
      <c r="D72" s="901"/>
      <c r="E72" s="901"/>
      <c r="F72" s="901"/>
      <c r="G72" s="901"/>
      <c r="H72" s="901"/>
      <c r="I72" s="901"/>
      <c r="J72" s="901"/>
      <c r="K72" s="901"/>
      <c r="L72" s="901"/>
      <c r="M72" s="901"/>
      <c r="N72" s="901"/>
      <c r="O72" s="901"/>
      <c r="P72" s="902"/>
      <c r="Q72" s="903">
        <v>272</v>
      </c>
      <c r="R72" s="857"/>
      <c r="S72" s="857"/>
      <c r="T72" s="857"/>
      <c r="U72" s="857"/>
      <c r="V72" s="857">
        <v>246</v>
      </c>
      <c r="W72" s="857"/>
      <c r="X72" s="857"/>
      <c r="Y72" s="857"/>
      <c r="Z72" s="857"/>
      <c r="AA72" s="857">
        <v>26</v>
      </c>
      <c r="AB72" s="857"/>
      <c r="AC72" s="857"/>
      <c r="AD72" s="857"/>
      <c r="AE72" s="857"/>
      <c r="AF72" s="857">
        <v>22</v>
      </c>
      <c r="AG72" s="857"/>
      <c r="AH72" s="857"/>
      <c r="AI72" s="857"/>
      <c r="AJ72" s="857"/>
      <c r="AK72" s="857" t="s">
        <v>587</v>
      </c>
      <c r="AL72" s="857"/>
      <c r="AM72" s="857"/>
      <c r="AN72" s="857"/>
      <c r="AO72" s="857"/>
      <c r="AP72" s="904" t="s">
        <v>587</v>
      </c>
      <c r="AQ72" s="905"/>
      <c r="AR72" s="905"/>
      <c r="AS72" s="905"/>
      <c r="AT72" s="861"/>
      <c r="AU72" s="904" t="s">
        <v>587</v>
      </c>
      <c r="AV72" s="905"/>
      <c r="AW72" s="905"/>
      <c r="AX72" s="905"/>
      <c r="AY72" s="861"/>
      <c r="AZ72" s="859"/>
      <c r="BA72" s="859"/>
      <c r="BB72" s="859"/>
      <c r="BC72" s="859"/>
      <c r="BD72" s="860"/>
      <c r="BE72" s="244"/>
      <c r="BF72" s="244"/>
      <c r="BG72" s="244"/>
      <c r="BH72" s="244"/>
      <c r="BI72" s="244"/>
      <c r="BJ72" s="244"/>
      <c r="BK72" s="244"/>
      <c r="BL72" s="244"/>
      <c r="BM72" s="244"/>
      <c r="BN72" s="244"/>
      <c r="BO72" s="244"/>
      <c r="BP72" s="244"/>
      <c r="BQ72" s="241">
        <v>66</v>
      </c>
      <c r="BR72" s="246"/>
      <c r="BS72" s="886"/>
      <c r="BT72" s="887"/>
      <c r="BU72" s="887"/>
      <c r="BV72" s="887"/>
      <c r="BW72" s="887"/>
      <c r="BX72" s="887"/>
      <c r="BY72" s="887"/>
      <c r="BZ72" s="887"/>
      <c r="CA72" s="887"/>
      <c r="CB72" s="887"/>
      <c r="CC72" s="887"/>
      <c r="CD72" s="887"/>
      <c r="CE72" s="887"/>
      <c r="CF72" s="887"/>
      <c r="CG72" s="892"/>
      <c r="CH72" s="889"/>
      <c r="CI72" s="890"/>
      <c r="CJ72" s="890"/>
      <c r="CK72" s="890"/>
      <c r="CL72" s="891"/>
      <c r="CM72" s="889"/>
      <c r="CN72" s="890"/>
      <c r="CO72" s="890"/>
      <c r="CP72" s="890"/>
      <c r="CQ72" s="891"/>
      <c r="CR72" s="889"/>
      <c r="CS72" s="890"/>
      <c r="CT72" s="890"/>
      <c r="CU72" s="890"/>
      <c r="CV72" s="891"/>
      <c r="CW72" s="889"/>
      <c r="CX72" s="890"/>
      <c r="CY72" s="890"/>
      <c r="CZ72" s="890"/>
      <c r="DA72" s="891"/>
      <c r="DB72" s="889"/>
      <c r="DC72" s="890"/>
      <c r="DD72" s="890"/>
      <c r="DE72" s="890"/>
      <c r="DF72" s="891"/>
      <c r="DG72" s="889"/>
      <c r="DH72" s="890"/>
      <c r="DI72" s="890"/>
      <c r="DJ72" s="890"/>
      <c r="DK72" s="891"/>
      <c r="DL72" s="889"/>
      <c r="DM72" s="890"/>
      <c r="DN72" s="890"/>
      <c r="DO72" s="890"/>
      <c r="DP72" s="891"/>
      <c r="DQ72" s="889"/>
      <c r="DR72" s="890"/>
      <c r="DS72" s="890"/>
      <c r="DT72" s="890"/>
      <c r="DU72" s="891"/>
      <c r="DV72" s="886"/>
      <c r="DW72" s="887"/>
      <c r="DX72" s="887"/>
      <c r="DY72" s="887"/>
      <c r="DZ72" s="888"/>
      <c r="EA72" s="233"/>
    </row>
    <row r="73" spans="1:131" ht="26.25" customHeight="1" x14ac:dyDescent="0.15">
      <c r="A73" s="241">
        <v>6</v>
      </c>
      <c r="B73" s="900" t="s">
        <v>593</v>
      </c>
      <c r="C73" s="901"/>
      <c r="D73" s="901"/>
      <c r="E73" s="901"/>
      <c r="F73" s="901"/>
      <c r="G73" s="901"/>
      <c r="H73" s="901"/>
      <c r="I73" s="901"/>
      <c r="J73" s="901"/>
      <c r="K73" s="901"/>
      <c r="L73" s="901"/>
      <c r="M73" s="901"/>
      <c r="N73" s="901"/>
      <c r="O73" s="901"/>
      <c r="P73" s="902"/>
      <c r="Q73" s="903">
        <v>3422</v>
      </c>
      <c r="R73" s="857"/>
      <c r="S73" s="857"/>
      <c r="T73" s="857"/>
      <c r="U73" s="857"/>
      <c r="V73" s="857">
        <v>3216</v>
      </c>
      <c r="W73" s="857"/>
      <c r="X73" s="857"/>
      <c r="Y73" s="857"/>
      <c r="Z73" s="857"/>
      <c r="AA73" s="857">
        <f>Q73-V73</f>
        <v>206</v>
      </c>
      <c r="AB73" s="857"/>
      <c r="AC73" s="857"/>
      <c r="AD73" s="857"/>
      <c r="AE73" s="857"/>
      <c r="AF73" s="857">
        <v>166</v>
      </c>
      <c r="AG73" s="857"/>
      <c r="AH73" s="857"/>
      <c r="AI73" s="857"/>
      <c r="AJ73" s="857"/>
      <c r="AK73" s="857">
        <v>853</v>
      </c>
      <c r="AL73" s="857"/>
      <c r="AM73" s="857"/>
      <c r="AN73" s="857"/>
      <c r="AO73" s="857"/>
      <c r="AP73" s="857">
        <v>2647</v>
      </c>
      <c r="AQ73" s="857"/>
      <c r="AR73" s="857"/>
      <c r="AS73" s="857"/>
      <c r="AT73" s="857"/>
      <c r="AU73" s="857">
        <v>2292</v>
      </c>
      <c r="AV73" s="857"/>
      <c r="AW73" s="857"/>
      <c r="AX73" s="857"/>
      <c r="AY73" s="857"/>
      <c r="AZ73" s="859"/>
      <c r="BA73" s="859"/>
      <c r="BB73" s="859"/>
      <c r="BC73" s="859"/>
      <c r="BD73" s="860"/>
      <c r="BE73" s="244"/>
      <c r="BF73" s="244"/>
      <c r="BG73" s="244"/>
      <c r="BH73" s="244"/>
      <c r="BI73" s="244"/>
      <c r="BJ73" s="244"/>
      <c r="BK73" s="244"/>
      <c r="BL73" s="244"/>
      <c r="BM73" s="244"/>
      <c r="BN73" s="244"/>
      <c r="BO73" s="244"/>
      <c r="BP73" s="244"/>
      <c r="BQ73" s="241">
        <v>67</v>
      </c>
      <c r="BR73" s="246"/>
      <c r="BS73" s="886"/>
      <c r="BT73" s="887"/>
      <c r="BU73" s="887"/>
      <c r="BV73" s="887"/>
      <c r="BW73" s="887"/>
      <c r="BX73" s="887"/>
      <c r="BY73" s="887"/>
      <c r="BZ73" s="887"/>
      <c r="CA73" s="887"/>
      <c r="CB73" s="887"/>
      <c r="CC73" s="887"/>
      <c r="CD73" s="887"/>
      <c r="CE73" s="887"/>
      <c r="CF73" s="887"/>
      <c r="CG73" s="892"/>
      <c r="CH73" s="889"/>
      <c r="CI73" s="890"/>
      <c r="CJ73" s="890"/>
      <c r="CK73" s="890"/>
      <c r="CL73" s="891"/>
      <c r="CM73" s="889"/>
      <c r="CN73" s="890"/>
      <c r="CO73" s="890"/>
      <c r="CP73" s="890"/>
      <c r="CQ73" s="891"/>
      <c r="CR73" s="889"/>
      <c r="CS73" s="890"/>
      <c r="CT73" s="890"/>
      <c r="CU73" s="890"/>
      <c r="CV73" s="891"/>
      <c r="CW73" s="889"/>
      <c r="CX73" s="890"/>
      <c r="CY73" s="890"/>
      <c r="CZ73" s="890"/>
      <c r="DA73" s="891"/>
      <c r="DB73" s="889"/>
      <c r="DC73" s="890"/>
      <c r="DD73" s="890"/>
      <c r="DE73" s="890"/>
      <c r="DF73" s="891"/>
      <c r="DG73" s="889"/>
      <c r="DH73" s="890"/>
      <c r="DI73" s="890"/>
      <c r="DJ73" s="890"/>
      <c r="DK73" s="891"/>
      <c r="DL73" s="889"/>
      <c r="DM73" s="890"/>
      <c r="DN73" s="890"/>
      <c r="DO73" s="890"/>
      <c r="DP73" s="891"/>
      <c r="DQ73" s="889"/>
      <c r="DR73" s="890"/>
      <c r="DS73" s="890"/>
      <c r="DT73" s="890"/>
      <c r="DU73" s="891"/>
      <c r="DV73" s="886"/>
      <c r="DW73" s="887"/>
      <c r="DX73" s="887"/>
      <c r="DY73" s="887"/>
      <c r="DZ73" s="888"/>
      <c r="EA73" s="233"/>
    </row>
    <row r="74" spans="1:131" ht="26.25" customHeight="1" x14ac:dyDescent="0.15">
      <c r="A74" s="241">
        <v>7</v>
      </c>
      <c r="B74" s="900" t="s">
        <v>594</v>
      </c>
      <c r="C74" s="901"/>
      <c r="D74" s="901"/>
      <c r="E74" s="901"/>
      <c r="F74" s="901"/>
      <c r="G74" s="901"/>
      <c r="H74" s="901"/>
      <c r="I74" s="901"/>
      <c r="J74" s="901"/>
      <c r="K74" s="901"/>
      <c r="L74" s="901"/>
      <c r="M74" s="901"/>
      <c r="N74" s="901"/>
      <c r="O74" s="901"/>
      <c r="P74" s="902"/>
      <c r="Q74" s="903">
        <v>4088</v>
      </c>
      <c r="R74" s="857"/>
      <c r="S74" s="857"/>
      <c r="T74" s="857"/>
      <c r="U74" s="857"/>
      <c r="V74" s="857">
        <v>3726</v>
      </c>
      <c r="W74" s="857"/>
      <c r="X74" s="857"/>
      <c r="Y74" s="857"/>
      <c r="Z74" s="857"/>
      <c r="AA74" s="857">
        <v>362</v>
      </c>
      <c r="AB74" s="857"/>
      <c r="AC74" s="857"/>
      <c r="AD74" s="857"/>
      <c r="AE74" s="857"/>
      <c r="AF74" s="857">
        <v>197</v>
      </c>
      <c r="AG74" s="857"/>
      <c r="AH74" s="857"/>
      <c r="AI74" s="857"/>
      <c r="AJ74" s="857"/>
      <c r="AK74" s="857">
        <v>270</v>
      </c>
      <c r="AL74" s="857"/>
      <c r="AM74" s="857"/>
      <c r="AN74" s="857"/>
      <c r="AO74" s="857"/>
      <c r="AP74" s="857">
        <v>6715</v>
      </c>
      <c r="AQ74" s="857"/>
      <c r="AR74" s="857"/>
      <c r="AS74" s="857"/>
      <c r="AT74" s="857"/>
      <c r="AU74" s="857">
        <v>2085</v>
      </c>
      <c r="AV74" s="857"/>
      <c r="AW74" s="857"/>
      <c r="AX74" s="857"/>
      <c r="AY74" s="857"/>
      <c r="AZ74" s="859"/>
      <c r="BA74" s="859"/>
      <c r="BB74" s="859"/>
      <c r="BC74" s="859"/>
      <c r="BD74" s="860"/>
      <c r="BE74" s="244"/>
      <c r="BF74" s="244"/>
      <c r="BG74" s="244"/>
      <c r="BH74" s="244"/>
      <c r="BI74" s="244"/>
      <c r="BJ74" s="244"/>
      <c r="BK74" s="244"/>
      <c r="BL74" s="244"/>
      <c r="BM74" s="244"/>
      <c r="BN74" s="244"/>
      <c r="BO74" s="244"/>
      <c r="BP74" s="244"/>
      <c r="BQ74" s="241">
        <v>68</v>
      </c>
      <c r="BR74" s="246"/>
      <c r="BS74" s="886"/>
      <c r="BT74" s="887"/>
      <c r="BU74" s="887"/>
      <c r="BV74" s="887"/>
      <c r="BW74" s="887"/>
      <c r="BX74" s="887"/>
      <c r="BY74" s="887"/>
      <c r="BZ74" s="887"/>
      <c r="CA74" s="887"/>
      <c r="CB74" s="887"/>
      <c r="CC74" s="887"/>
      <c r="CD74" s="887"/>
      <c r="CE74" s="887"/>
      <c r="CF74" s="887"/>
      <c r="CG74" s="892"/>
      <c r="CH74" s="889"/>
      <c r="CI74" s="890"/>
      <c r="CJ74" s="890"/>
      <c r="CK74" s="890"/>
      <c r="CL74" s="891"/>
      <c r="CM74" s="889"/>
      <c r="CN74" s="890"/>
      <c r="CO74" s="890"/>
      <c r="CP74" s="890"/>
      <c r="CQ74" s="891"/>
      <c r="CR74" s="889"/>
      <c r="CS74" s="890"/>
      <c r="CT74" s="890"/>
      <c r="CU74" s="890"/>
      <c r="CV74" s="891"/>
      <c r="CW74" s="889"/>
      <c r="CX74" s="890"/>
      <c r="CY74" s="890"/>
      <c r="CZ74" s="890"/>
      <c r="DA74" s="891"/>
      <c r="DB74" s="889"/>
      <c r="DC74" s="890"/>
      <c r="DD74" s="890"/>
      <c r="DE74" s="890"/>
      <c r="DF74" s="891"/>
      <c r="DG74" s="889"/>
      <c r="DH74" s="890"/>
      <c r="DI74" s="890"/>
      <c r="DJ74" s="890"/>
      <c r="DK74" s="891"/>
      <c r="DL74" s="889"/>
      <c r="DM74" s="890"/>
      <c r="DN74" s="890"/>
      <c r="DO74" s="890"/>
      <c r="DP74" s="891"/>
      <c r="DQ74" s="889"/>
      <c r="DR74" s="890"/>
      <c r="DS74" s="890"/>
      <c r="DT74" s="890"/>
      <c r="DU74" s="891"/>
      <c r="DV74" s="886"/>
      <c r="DW74" s="887"/>
      <c r="DX74" s="887"/>
      <c r="DY74" s="887"/>
      <c r="DZ74" s="888"/>
      <c r="EA74" s="233"/>
    </row>
    <row r="75" spans="1:131" ht="26.25" customHeight="1" x14ac:dyDescent="0.15">
      <c r="A75" s="241">
        <v>8</v>
      </c>
      <c r="B75" s="900" t="s">
        <v>595</v>
      </c>
      <c r="C75" s="901"/>
      <c r="D75" s="901"/>
      <c r="E75" s="901"/>
      <c r="F75" s="901"/>
      <c r="G75" s="901"/>
      <c r="H75" s="901"/>
      <c r="I75" s="901"/>
      <c r="J75" s="901"/>
      <c r="K75" s="901"/>
      <c r="L75" s="901"/>
      <c r="M75" s="901"/>
      <c r="N75" s="901"/>
      <c r="O75" s="901"/>
      <c r="P75" s="902"/>
      <c r="Q75" s="906">
        <v>1481</v>
      </c>
      <c r="R75" s="905"/>
      <c r="S75" s="905"/>
      <c r="T75" s="905"/>
      <c r="U75" s="861"/>
      <c r="V75" s="904">
        <v>2587</v>
      </c>
      <c r="W75" s="905"/>
      <c r="X75" s="905"/>
      <c r="Y75" s="905"/>
      <c r="Z75" s="861"/>
      <c r="AA75" s="857">
        <f>Q75-V75</f>
        <v>-1106</v>
      </c>
      <c r="AB75" s="857"/>
      <c r="AC75" s="857"/>
      <c r="AD75" s="857"/>
      <c r="AE75" s="857"/>
      <c r="AF75" s="904">
        <v>166</v>
      </c>
      <c r="AG75" s="905"/>
      <c r="AH75" s="905"/>
      <c r="AI75" s="905"/>
      <c r="AJ75" s="861"/>
      <c r="AK75" s="904" t="s">
        <v>587</v>
      </c>
      <c r="AL75" s="905"/>
      <c r="AM75" s="905"/>
      <c r="AN75" s="905"/>
      <c r="AO75" s="861"/>
      <c r="AP75" s="904">
        <v>9313</v>
      </c>
      <c r="AQ75" s="905"/>
      <c r="AR75" s="905"/>
      <c r="AS75" s="905"/>
      <c r="AT75" s="861"/>
      <c r="AU75" s="904" t="s">
        <v>587</v>
      </c>
      <c r="AV75" s="905"/>
      <c r="AW75" s="905"/>
      <c r="AX75" s="905"/>
      <c r="AY75" s="861"/>
      <c r="AZ75" s="859"/>
      <c r="BA75" s="859"/>
      <c r="BB75" s="859"/>
      <c r="BC75" s="859"/>
      <c r="BD75" s="860"/>
      <c r="BE75" s="244"/>
      <c r="BF75" s="244"/>
      <c r="BG75" s="244"/>
      <c r="BH75" s="244"/>
      <c r="BI75" s="244"/>
      <c r="BJ75" s="244"/>
      <c r="BK75" s="244"/>
      <c r="BL75" s="244"/>
      <c r="BM75" s="244"/>
      <c r="BN75" s="244"/>
      <c r="BO75" s="244"/>
      <c r="BP75" s="244"/>
      <c r="BQ75" s="241">
        <v>69</v>
      </c>
      <c r="BR75" s="246"/>
      <c r="BS75" s="886"/>
      <c r="BT75" s="887"/>
      <c r="BU75" s="887"/>
      <c r="BV75" s="887"/>
      <c r="BW75" s="887"/>
      <c r="BX75" s="887"/>
      <c r="BY75" s="887"/>
      <c r="BZ75" s="887"/>
      <c r="CA75" s="887"/>
      <c r="CB75" s="887"/>
      <c r="CC75" s="887"/>
      <c r="CD75" s="887"/>
      <c r="CE75" s="887"/>
      <c r="CF75" s="887"/>
      <c r="CG75" s="892"/>
      <c r="CH75" s="889"/>
      <c r="CI75" s="890"/>
      <c r="CJ75" s="890"/>
      <c r="CK75" s="890"/>
      <c r="CL75" s="891"/>
      <c r="CM75" s="889"/>
      <c r="CN75" s="890"/>
      <c r="CO75" s="890"/>
      <c r="CP75" s="890"/>
      <c r="CQ75" s="891"/>
      <c r="CR75" s="889"/>
      <c r="CS75" s="890"/>
      <c r="CT75" s="890"/>
      <c r="CU75" s="890"/>
      <c r="CV75" s="891"/>
      <c r="CW75" s="889"/>
      <c r="CX75" s="890"/>
      <c r="CY75" s="890"/>
      <c r="CZ75" s="890"/>
      <c r="DA75" s="891"/>
      <c r="DB75" s="889"/>
      <c r="DC75" s="890"/>
      <c r="DD75" s="890"/>
      <c r="DE75" s="890"/>
      <c r="DF75" s="891"/>
      <c r="DG75" s="889"/>
      <c r="DH75" s="890"/>
      <c r="DI75" s="890"/>
      <c r="DJ75" s="890"/>
      <c r="DK75" s="891"/>
      <c r="DL75" s="889"/>
      <c r="DM75" s="890"/>
      <c r="DN75" s="890"/>
      <c r="DO75" s="890"/>
      <c r="DP75" s="891"/>
      <c r="DQ75" s="889"/>
      <c r="DR75" s="890"/>
      <c r="DS75" s="890"/>
      <c r="DT75" s="890"/>
      <c r="DU75" s="891"/>
      <c r="DV75" s="886"/>
      <c r="DW75" s="887"/>
      <c r="DX75" s="887"/>
      <c r="DY75" s="887"/>
      <c r="DZ75" s="888"/>
      <c r="EA75" s="233"/>
    </row>
    <row r="76" spans="1:131" ht="26.25" customHeight="1" x14ac:dyDescent="0.15">
      <c r="A76" s="241">
        <v>9</v>
      </c>
      <c r="B76" s="900" t="s">
        <v>596</v>
      </c>
      <c r="C76" s="901"/>
      <c r="D76" s="901"/>
      <c r="E76" s="901"/>
      <c r="F76" s="901"/>
      <c r="G76" s="901"/>
      <c r="H76" s="901"/>
      <c r="I76" s="901"/>
      <c r="J76" s="901"/>
      <c r="K76" s="901"/>
      <c r="L76" s="901"/>
      <c r="M76" s="901"/>
      <c r="N76" s="901"/>
      <c r="O76" s="901"/>
      <c r="P76" s="902"/>
      <c r="Q76" s="906">
        <v>313</v>
      </c>
      <c r="R76" s="905"/>
      <c r="S76" s="905"/>
      <c r="T76" s="905"/>
      <c r="U76" s="861"/>
      <c r="V76" s="904">
        <v>278</v>
      </c>
      <c r="W76" s="905"/>
      <c r="X76" s="905"/>
      <c r="Y76" s="905"/>
      <c r="Z76" s="861"/>
      <c r="AA76" s="857">
        <f>Q76-V76</f>
        <v>35</v>
      </c>
      <c r="AB76" s="857"/>
      <c r="AC76" s="857"/>
      <c r="AD76" s="857"/>
      <c r="AE76" s="857"/>
      <c r="AF76" s="904">
        <v>35</v>
      </c>
      <c r="AG76" s="905"/>
      <c r="AH76" s="905"/>
      <c r="AI76" s="905"/>
      <c r="AJ76" s="861"/>
      <c r="AK76" s="904" t="s">
        <v>587</v>
      </c>
      <c r="AL76" s="905"/>
      <c r="AM76" s="905"/>
      <c r="AN76" s="905"/>
      <c r="AO76" s="861"/>
      <c r="AP76" s="904" t="s">
        <v>587</v>
      </c>
      <c r="AQ76" s="905"/>
      <c r="AR76" s="905"/>
      <c r="AS76" s="905"/>
      <c r="AT76" s="861"/>
      <c r="AU76" s="904" t="s">
        <v>587</v>
      </c>
      <c r="AV76" s="905"/>
      <c r="AW76" s="905"/>
      <c r="AX76" s="905"/>
      <c r="AY76" s="861"/>
      <c r="AZ76" s="859"/>
      <c r="BA76" s="859"/>
      <c r="BB76" s="859"/>
      <c r="BC76" s="859"/>
      <c r="BD76" s="860"/>
      <c r="BE76" s="244"/>
      <c r="BF76" s="244"/>
      <c r="BG76" s="244"/>
      <c r="BH76" s="244"/>
      <c r="BI76" s="244"/>
      <c r="BJ76" s="244"/>
      <c r="BK76" s="244"/>
      <c r="BL76" s="244"/>
      <c r="BM76" s="244"/>
      <c r="BN76" s="244"/>
      <c r="BO76" s="244"/>
      <c r="BP76" s="244"/>
      <c r="BQ76" s="241">
        <v>70</v>
      </c>
      <c r="BR76" s="246"/>
      <c r="BS76" s="886"/>
      <c r="BT76" s="887"/>
      <c r="BU76" s="887"/>
      <c r="BV76" s="887"/>
      <c r="BW76" s="887"/>
      <c r="BX76" s="887"/>
      <c r="BY76" s="887"/>
      <c r="BZ76" s="887"/>
      <c r="CA76" s="887"/>
      <c r="CB76" s="887"/>
      <c r="CC76" s="887"/>
      <c r="CD76" s="887"/>
      <c r="CE76" s="887"/>
      <c r="CF76" s="887"/>
      <c r="CG76" s="892"/>
      <c r="CH76" s="889"/>
      <c r="CI76" s="890"/>
      <c r="CJ76" s="890"/>
      <c r="CK76" s="890"/>
      <c r="CL76" s="891"/>
      <c r="CM76" s="889"/>
      <c r="CN76" s="890"/>
      <c r="CO76" s="890"/>
      <c r="CP76" s="890"/>
      <c r="CQ76" s="891"/>
      <c r="CR76" s="889"/>
      <c r="CS76" s="890"/>
      <c r="CT76" s="890"/>
      <c r="CU76" s="890"/>
      <c r="CV76" s="891"/>
      <c r="CW76" s="889"/>
      <c r="CX76" s="890"/>
      <c r="CY76" s="890"/>
      <c r="CZ76" s="890"/>
      <c r="DA76" s="891"/>
      <c r="DB76" s="889"/>
      <c r="DC76" s="890"/>
      <c r="DD76" s="890"/>
      <c r="DE76" s="890"/>
      <c r="DF76" s="891"/>
      <c r="DG76" s="889"/>
      <c r="DH76" s="890"/>
      <c r="DI76" s="890"/>
      <c r="DJ76" s="890"/>
      <c r="DK76" s="891"/>
      <c r="DL76" s="889"/>
      <c r="DM76" s="890"/>
      <c r="DN76" s="890"/>
      <c r="DO76" s="890"/>
      <c r="DP76" s="891"/>
      <c r="DQ76" s="889"/>
      <c r="DR76" s="890"/>
      <c r="DS76" s="890"/>
      <c r="DT76" s="890"/>
      <c r="DU76" s="891"/>
      <c r="DV76" s="886"/>
      <c r="DW76" s="887"/>
      <c r="DX76" s="887"/>
      <c r="DY76" s="887"/>
      <c r="DZ76" s="888"/>
      <c r="EA76" s="233"/>
    </row>
    <row r="77" spans="1:131" ht="26.25" customHeight="1" x14ac:dyDescent="0.15">
      <c r="A77" s="241">
        <v>10</v>
      </c>
      <c r="B77" s="900" t="s">
        <v>597</v>
      </c>
      <c r="C77" s="901"/>
      <c r="D77" s="901"/>
      <c r="E77" s="901"/>
      <c r="F77" s="901"/>
      <c r="G77" s="901"/>
      <c r="H77" s="901"/>
      <c r="I77" s="901"/>
      <c r="J77" s="901"/>
      <c r="K77" s="901"/>
      <c r="L77" s="901"/>
      <c r="M77" s="901"/>
      <c r="N77" s="901"/>
      <c r="O77" s="901"/>
      <c r="P77" s="902"/>
      <c r="Q77" s="906">
        <v>147699</v>
      </c>
      <c r="R77" s="905"/>
      <c r="S77" s="905"/>
      <c r="T77" s="905"/>
      <c r="U77" s="861"/>
      <c r="V77" s="904">
        <v>142954</v>
      </c>
      <c r="W77" s="905"/>
      <c r="X77" s="905"/>
      <c r="Y77" s="905"/>
      <c r="Z77" s="861"/>
      <c r="AA77" s="857">
        <f>Q77-V77</f>
        <v>4745</v>
      </c>
      <c r="AB77" s="857"/>
      <c r="AC77" s="857"/>
      <c r="AD77" s="857"/>
      <c r="AE77" s="857"/>
      <c r="AF77" s="904">
        <v>4745</v>
      </c>
      <c r="AG77" s="905"/>
      <c r="AH77" s="905"/>
      <c r="AI77" s="905"/>
      <c r="AJ77" s="861"/>
      <c r="AK77" s="904">
        <v>700</v>
      </c>
      <c r="AL77" s="905"/>
      <c r="AM77" s="905"/>
      <c r="AN77" s="905"/>
      <c r="AO77" s="861"/>
      <c r="AP77" s="904" t="s">
        <v>587</v>
      </c>
      <c r="AQ77" s="905"/>
      <c r="AR77" s="905"/>
      <c r="AS77" s="905"/>
      <c r="AT77" s="861"/>
      <c r="AU77" s="904" t="s">
        <v>587</v>
      </c>
      <c r="AV77" s="905"/>
      <c r="AW77" s="905"/>
      <c r="AX77" s="905"/>
      <c r="AY77" s="861"/>
      <c r="AZ77" s="859"/>
      <c r="BA77" s="859"/>
      <c r="BB77" s="859"/>
      <c r="BC77" s="859"/>
      <c r="BD77" s="860"/>
      <c r="BE77" s="244"/>
      <c r="BF77" s="244"/>
      <c r="BG77" s="244"/>
      <c r="BH77" s="244"/>
      <c r="BI77" s="244"/>
      <c r="BJ77" s="244"/>
      <c r="BK77" s="244"/>
      <c r="BL77" s="244"/>
      <c r="BM77" s="244"/>
      <c r="BN77" s="244"/>
      <c r="BO77" s="244"/>
      <c r="BP77" s="244"/>
      <c r="BQ77" s="241">
        <v>71</v>
      </c>
      <c r="BR77" s="246"/>
      <c r="BS77" s="886"/>
      <c r="BT77" s="887"/>
      <c r="BU77" s="887"/>
      <c r="BV77" s="887"/>
      <c r="BW77" s="887"/>
      <c r="BX77" s="887"/>
      <c r="BY77" s="887"/>
      <c r="BZ77" s="887"/>
      <c r="CA77" s="887"/>
      <c r="CB77" s="887"/>
      <c r="CC77" s="887"/>
      <c r="CD77" s="887"/>
      <c r="CE77" s="887"/>
      <c r="CF77" s="887"/>
      <c r="CG77" s="892"/>
      <c r="CH77" s="889"/>
      <c r="CI77" s="890"/>
      <c r="CJ77" s="890"/>
      <c r="CK77" s="890"/>
      <c r="CL77" s="891"/>
      <c r="CM77" s="889"/>
      <c r="CN77" s="890"/>
      <c r="CO77" s="890"/>
      <c r="CP77" s="890"/>
      <c r="CQ77" s="891"/>
      <c r="CR77" s="889"/>
      <c r="CS77" s="890"/>
      <c r="CT77" s="890"/>
      <c r="CU77" s="890"/>
      <c r="CV77" s="891"/>
      <c r="CW77" s="889"/>
      <c r="CX77" s="890"/>
      <c r="CY77" s="890"/>
      <c r="CZ77" s="890"/>
      <c r="DA77" s="891"/>
      <c r="DB77" s="889"/>
      <c r="DC77" s="890"/>
      <c r="DD77" s="890"/>
      <c r="DE77" s="890"/>
      <c r="DF77" s="891"/>
      <c r="DG77" s="889"/>
      <c r="DH77" s="890"/>
      <c r="DI77" s="890"/>
      <c r="DJ77" s="890"/>
      <c r="DK77" s="891"/>
      <c r="DL77" s="889"/>
      <c r="DM77" s="890"/>
      <c r="DN77" s="890"/>
      <c r="DO77" s="890"/>
      <c r="DP77" s="891"/>
      <c r="DQ77" s="889"/>
      <c r="DR77" s="890"/>
      <c r="DS77" s="890"/>
      <c r="DT77" s="890"/>
      <c r="DU77" s="891"/>
      <c r="DV77" s="886"/>
      <c r="DW77" s="887"/>
      <c r="DX77" s="887"/>
      <c r="DY77" s="887"/>
      <c r="DZ77" s="888"/>
      <c r="EA77" s="233"/>
    </row>
    <row r="78" spans="1:131" ht="26.25" customHeight="1" x14ac:dyDescent="0.15">
      <c r="A78" s="241">
        <v>11</v>
      </c>
      <c r="B78" s="900"/>
      <c r="C78" s="901"/>
      <c r="D78" s="901"/>
      <c r="E78" s="901"/>
      <c r="F78" s="901"/>
      <c r="G78" s="901"/>
      <c r="H78" s="901"/>
      <c r="I78" s="901"/>
      <c r="J78" s="901"/>
      <c r="K78" s="901"/>
      <c r="L78" s="901"/>
      <c r="M78" s="901"/>
      <c r="N78" s="901"/>
      <c r="O78" s="901"/>
      <c r="P78" s="902"/>
      <c r="Q78" s="903"/>
      <c r="R78" s="857"/>
      <c r="S78" s="857"/>
      <c r="T78" s="857"/>
      <c r="U78" s="857"/>
      <c r="V78" s="857"/>
      <c r="W78" s="857"/>
      <c r="X78" s="857"/>
      <c r="Y78" s="857"/>
      <c r="Z78" s="857"/>
      <c r="AA78" s="857"/>
      <c r="AB78" s="857"/>
      <c r="AC78" s="857"/>
      <c r="AD78" s="857"/>
      <c r="AE78" s="857"/>
      <c r="AF78" s="857"/>
      <c r="AG78" s="857"/>
      <c r="AH78" s="857"/>
      <c r="AI78" s="857"/>
      <c r="AJ78" s="857"/>
      <c r="AK78" s="857"/>
      <c r="AL78" s="857"/>
      <c r="AM78" s="857"/>
      <c r="AN78" s="857"/>
      <c r="AO78" s="857"/>
      <c r="AP78" s="857"/>
      <c r="AQ78" s="857"/>
      <c r="AR78" s="857"/>
      <c r="AS78" s="857"/>
      <c r="AT78" s="857"/>
      <c r="AU78" s="857"/>
      <c r="AV78" s="857"/>
      <c r="AW78" s="857"/>
      <c r="AX78" s="857"/>
      <c r="AY78" s="857"/>
      <c r="AZ78" s="859"/>
      <c r="BA78" s="859"/>
      <c r="BB78" s="859"/>
      <c r="BC78" s="859"/>
      <c r="BD78" s="860"/>
      <c r="BE78" s="244"/>
      <c r="BF78" s="244"/>
      <c r="BG78" s="244"/>
      <c r="BH78" s="244"/>
      <c r="BI78" s="244"/>
      <c r="BJ78" s="233"/>
      <c r="BK78" s="233"/>
      <c r="BL78" s="233"/>
      <c r="BM78" s="233"/>
      <c r="BN78" s="233"/>
      <c r="BO78" s="244"/>
      <c r="BP78" s="244"/>
      <c r="BQ78" s="241">
        <v>72</v>
      </c>
      <c r="BR78" s="246"/>
      <c r="BS78" s="886"/>
      <c r="BT78" s="887"/>
      <c r="BU78" s="887"/>
      <c r="BV78" s="887"/>
      <c r="BW78" s="887"/>
      <c r="BX78" s="887"/>
      <c r="BY78" s="887"/>
      <c r="BZ78" s="887"/>
      <c r="CA78" s="887"/>
      <c r="CB78" s="887"/>
      <c r="CC78" s="887"/>
      <c r="CD78" s="887"/>
      <c r="CE78" s="887"/>
      <c r="CF78" s="887"/>
      <c r="CG78" s="892"/>
      <c r="CH78" s="889"/>
      <c r="CI78" s="890"/>
      <c r="CJ78" s="890"/>
      <c r="CK78" s="890"/>
      <c r="CL78" s="891"/>
      <c r="CM78" s="889"/>
      <c r="CN78" s="890"/>
      <c r="CO78" s="890"/>
      <c r="CP78" s="890"/>
      <c r="CQ78" s="891"/>
      <c r="CR78" s="889"/>
      <c r="CS78" s="890"/>
      <c r="CT78" s="890"/>
      <c r="CU78" s="890"/>
      <c r="CV78" s="891"/>
      <c r="CW78" s="889"/>
      <c r="CX78" s="890"/>
      <c r="CY78" s="890"/>
      <c r="CZ78" s="890"/>
      <c r="DA78" s="891"/>
      <c r="DB78" s="889"/>
      <c r="DC78" s="890"/>
      <c r="DD78" s="890"/>
      <c r="DE78" s="890"/>
      <c r="DF78" s="891"/>
      <c r="DG78" s="889"/>
      <c r="DH78" s="890"/>
      <c r="DI78" s="890"/>
      <c r="DJ78" s="890"/>
      <c r="DK78" s="891"/>
      <c r="DL78" s="889"/>
      <c r="DM78" s="890"/>
      <c r="DN78" s="890"/>
      <c r="DO78" s="890"/>
      <c r="DP78" s="891"/>
      <c r="DQ78" s="889"/>
      <c r="DR78" s="890"/>
      <c r="DS78" s="890"/>
      <c r="DT78" s="890"/>
      <c r="DU78" s="891"/>
      <c r="DV78" s="886"/>
      <c r="DW78" s="887"/>
      <c r="DX78" s="887"/>
      <c r="DY78" s="887"/>
      <c r="DZ78" s="888"/>
      <c r="EA78" s="233"/>
    </row>
    <row r="79" spans="1:131" ht="26.25" customHeight="1" x14ac:dyDescent="0.15">
      <c r="A79" s="241">
        <v>12</v>
      </c>
      <c r="B79" s="900"/>
      <c r="C79" s="901"/>
      <c r="D79" s="901"/>
      <c r="E79" s="901"/>
      <c r="F79" s="901"/>
      <c r="G79" s="901"/>
      <c r="H79" s="901"/>
      <c r="I79" s="901"/>
      <c r="J79" s="901"/>
      <c r="K79" s="901"/>
      <c r="L79" s="901"/>
      <c r="M79" s="901"/>
      <c r="N79" s="901"/>
      <c r="O79" s="901"/>
      <c r="P79" s="902"/>
      <c r="Q79" s="903"/>
      <c r="R79" s="857"/>
      <c r="S79" s="857"/>
      <c r="T79" s="857"/>
      <c r="U79" s="857"/>
      <c r="V79" s="857"/>
      <c r="W79" s="857"/>
      <c r="X79" s="857"/>
      <c r="Y79" s="857"/>
      <c r="Z79" s="857"/>
      <c r="AA79" s="857"/>
      <c r="AB79" s="857"/>
      <c r="AC79" s="857"/>
      <c r="AD79" s="857"/>
      <c r="AE79" s="857"/>
      <c r="AF79" s="857"/>
      <c r="AG79" s="857"/>
      <c r="AH79" s="857"/>
      <c r="AI79" s="857"/>
      <c r="AJ79" s="857"/>
      <c r="AK79" s="857"/>
      <c r="AL79" s="857"/>
      <c r="AM79" s="857"/>
      <c r="AN79" s="857"/>
      <c r="AO79" s="857"/>
      <c r="AP79" s="857"/>
      <c r="AQ79" s="857"/>
      <c r="AR79" s="857"/>
      <c r="AS79" s="857"/>
      <c r="AT79" s="857"/>
      <c r="AU79" s="857"/>
      <c r="AV79" s="857"/>
      <c r="AW79" s="857"/>
      <c r="AX79" s="857"/>
      <c r="AY79" s="857"/>
      <c r="AZ79" s="859"/>
      <c r="BA79" s="859"/>
      <c r="BB79" s="859"/>
      <c r="BC79" s="859"/>
      <c r="BD79" s="860"/>
      <c r="BE79" s="244"/>
      <c r="BF79" s="244"/>
      <c r="BG79" s="244"/>
      <c r="BH79" s="244"/>
      <c r="BI79" s="244"/>
      <c r="BJ79" s="233"/>
      <c r="BK79" s="233"/>
      <c r="BL79" s="233"/>
      <c r="BM79" s="233"/>
      <c r="BN79" s="233"/>
      <c r="BO79" s="244"/>
      <c r="BP79" s="244"/>
      <c r="BQ79" s="241">
        <v>73</v>
      </c>
      <c r="BR79" s="246"/>
      <c r="BS79" s="886"/>
      <c r="BT79" s="887"/>
      <c r="BU79" s="887"/>
      <c r="BV79" s="887"/>
      <c r="BW79" s="887"/>
      <c r="BX79" s="887"/>
      <c r="BY79" s="887"/>
      <c r="BZ79" s="887"/>
      <c r="CA79" s="887"/>
      <c r="CB79" s="887"/>
      <c r="CC79" s="887"/>
      <c r="CD79" s="887"/>
      <c r="CE79" s="887"/>
      <c r="CF79" s="887"/>
      <c r="CG79" s="892"/>
      <c r="CH79" s="889"/>
      <c r="CI79" s="890"/>
      <c r="CJ79" s="890"/>
      <c r="CK79" s="890"/>
      <c r="CL79" s="891"/>
      <c r="CM79" s="889"/>
      <c r="CN79" s="890"/>
      <c r="CO79" s="890"/>
      <c r="CP79" s="890"/>
      <c r="CQ79" s="891"/>
      <c r="CR79" s="889"/>
      <c r="CS79" s="890"/>
      <c r="CT79" s="890"/>
      <c r="CU79" s="890"/>
      <c r="CV79" s="891"/>
      <c r="CW79" s="889"/>
      <c r="CX79" s="890"/>
      <c r="CY79" s="890"/>
      <c r="CZ79" s="890"/>
      <c r="DA79" s="891"/>
      <c r="DB79" s="889"/>
      <c r="DC79" s="890"/>
      <c r="DD79" s="890"/>
      <c r="DE79" s="890"/>
      <c r="DF79" s="891"/>
      <c r="DG79" s="889"/>
      <c r="DH79" s="890"/>
      <c r="DI79" s="890"/>
      <c r="DJ79" s="890"/>
      <c r="DK79" s="891"/>
      <c r="DL79" s="889"/>
      <c r="DM79" s="890"/>
      <c r="DN79" s="890"/>
      <c r="DO79" s="890"/>
      <c r="DP79" s="891"/>
      <c r="DQ79" s="889"/>
      <c r="DR79" s="890"/>
      <c r="DS79" s="890"/>
      <c r="DT79" s="890"/>
      <c r="DU79" s="891"/>
      <c r="DV79" s="886"/>
      <c r="DW79" s="887"/>
      <c r="DX79" s="887"/>
      <c r="DY79" s="887"/>
      <c r="DZ79" s="888"/>
      <c r="EA79" s="233"/>
    </row>
    <row r="80" spans="1:131" ht="26.25" customHeight="1" x14ac:dyDescent="0.15">
      <c r="A80" s="241">
        <v>13</v>
      </c>
      <c r="B80" s="900"/>
      <c r="C80" s="901"/>
      <c r="D80" s="901"/>
      <c r="E80" s="901"/>
      <c r="F80" s="901"/>
      <c r="G80" s="901"/>
      <c r="H80" s="901"/>
      <c r="I80" s="901"/>
      <c r="J80" s="901"/>
      <c r="K80" s="901"/>
      <c r="L80" s="901"/>
      <c r="M80" s="901"/>
      <c r="N80" s="901"/>
      <c r="O80" s="901"/>
      <c r="P80" s="902"/>
      <c r="Q80" s="903"/>
      <c r="R80" s="857"/>
      <c r="S80" s="857"/>
      <c r="T80" s="857"/>
      <c r="U80" s="857"/>
      <c r="V80" s="857"/>
      <c r="W80" s="857"/>
      <c r="X80" s="857"/>
      <c r="Y80" s="857"/>
      <c r="Z80" s="857"/>
      <c r="AA80" s="857"/>
      <c r="AB80" s="857"/>
      <c r="AC80" s="857"/>
      <c r="AD80" s="857"/>
      <c r="AE80" s="857"/>
      <c r="AF80" s="857"/>
      <c r="AG80" s="857"/>
      <c r="AH80" s="857"/>
      <c r="AI80" s="857"/>
      <c r="AJ80" s="857"/>
      <c r="AK80" s="857"/>
      <c r="AL80" s="857"/>
      <c r="AM80" s="857"/>
      <c r="AN80" s="857"/>
      <c r="AO80" s="857"/>
      <c r="AP80" s="857"/>
      <c r="AQ80" s="857"/>
      <c r="AR80" s="857"/>
      <c r="AS80" s="857"/>
      <c r="AT80" s="857"/>
      <c r="AU80" s="857"/>
      <c r="AV80" s="857"/>
      <c r="AW80" s="857"/>
      <c r="AX80" s="857"/>
      <c r="AY80" s="857"/>
      <c r="AZ80" s="859"/>
      <c r="BA80" s="859"/>
      <c r="BB80" s="859"/>
      <c r="BC80" s="859"/>
      <c r="BD80" s="860"/>
      <c r="BE80" s="244"/>
      <c r="BF80" s="244"/>
      <c r="BG80" s="244"/>
      <c r="BH80" s="244"/>
      <c r="BI80" s="244"/>
      <c r="BJ80" s="244"/>
      <c r="BK80" s="244"/>
      <c r="BL80" s="244"/>
      <c r="BM80" s="244"/>
      <c r="BN80" s="244"/>
      <c r="BO80" s="244"/>
      <c r="BP80" s="244"/>
      <c r="BQ80" s="241">
        <v>74</v>
      </c>
      <c r="BR80" s="246"/>
      <c r="BS80" s="886"/>
      <c r="BT80" s="887"/>
      <c r="BU80" s="887"/>
      <c r="BV80" s="887"/>
      <c r="BW80" s="887"/>
      <c r="BX80" s="887"/>
      <c r="BY80" s="887"/>
      <c r="BZ80" s="887"/>
      <c r="CA80" s="887"/>
      <c r="CB80" s="887"/>
      <c r="CC80" s="887"/>
      <c r="CD80" s="887"/>
      <c r="CE80" s="887"/>
      <c r="CF80" s="887"/>
      <c r="CG80" s="892"/>
      <c r="CH80" s="889"/>
      <c r="CI80" s="890"/>
      <c r="CJ80" s="890"/>
      <c r="CK80" s="890"/>
      <c r="CL80" s="891"/>
      <c r="CM80" s="889"/>
      <c r="CN80" s="890"/>
      <c r="CO80" s="890"/>
      <c r="CP80" s="890"/>
      <c r="CQ80" s="891"/>
      <c r="CR80" s="889"/>
      <c r="CS80" s="890"/>
      <c r="CT80" s="890"/>
      <c r="CU80" s="890"/>
      <c r="CV80" s="891"/>
      <c r="CW80" s="889"/>
      <c r="CX80" s="890"/>
      <c r="CY80" s="890"/>
      <c r="CZ80" s="890"/>
      <c r="DA80" s="891"/>
      <c r="DB80" s="889"/>
      <c r="DC80" s="890"/>
      <c r="DD80" s="890"/>
      <c r="DE80" s="890"/>
      <c r="DF80" s="891"/>
      <c r="DG80" s="889"/>
      <c r="DH80" s="890"/>
      <c r="DI80" s="890"/>
      <c r="DJ80" s="890"/>
      <c r="DK80" s="891"/>
      <c r="DL80" s="889"/>
      <c r="DM80" s="890"/>
      <c r="DN80" s="890"/>
      <c r="DO80" s="890"/>
      <c r="DP80" s="891"/>
      <c r="DQ80" s="889"/>
      <c r="DR80" s="890"/>
      <c r="DS80" s="890"/>
      <c r="DT80" s="890"/>
      <c r="DU80" s="891"/>
      <c r="DV80" s="886"/>
      <c r="DW80" s="887"/>
      <c r="DX80" s="887"/>
      <c r="DY80" s="887"/>
      <c r="DZ80" s="888"/>
      <c r="EA80" s="233"/>
    </row>
    <row r="81" spans="1:131" ht="26.25" customHeight="1" x14ac:dyDescent="0.15">
      <c r="A81" s="241">
        <v>14</v>
      </c>
      <c r="B81" s="900"/>
      <c r="C81" s="901"/>
      <c r="D81" s="901"/>
      <c r="E81" s="901"/>
      <c r="F81" s="901"/>
      <c r="G81" s="901"/>
      <c r="H81" s="901"/>
      <c r="I81" s="901"/>
      <c r="J81" s="901"/>
      <c r="K81" s="901"/>
      <c r="L81" s="901"/>
      <c r="M81" s="901"/>
      <c r="N81" s="901"/>
      <c r="O81" s="901"/>
      <c r="P81" s="902"/>
      <c r="Q81" s="903"/>
      <c r="R81" s="857"/>
      <c r="S81" s="857"/>
      <c r="T81" s="857"/>
      <c r="U81" s="857"/>
      <c r="V81" s="857"/>
      <c r="W81" s="857"/>
      <c r="X81" s="857"/>
      <c r="Y81" s="857"/>
      <c r="Z81" s="857"/>
      <c r="AA81" s="857"/>
      <c r="AB81" s="857"/>
      <c r="AC81" s="857"/>
      <c r="AD81" s="857"/>
      <c r="AE81" s="857"/>
      <c r="AF81" s="857"/>
      <c r="AG81" s="857"/>
      <c r="AH81" s="857"/>
      <c r="AI81" s="857"/>
      <c r="AJ81" s="857"/>
      <c r="AK81" s="857"/>
      <c r="AL81" s="857"/>
      <c r="AM81" s="857"/>
      <c r="AN81" s="857"/>
      <c r="AO81" s="857"/>
      <c r="AP81" s="857"/>
      <c r="AQ81" s="857"/>
      <c r="AR81" s="857"/>
      <c r="AS81" s="857"/>
      <c r="AT81" s="857"/>
      <c r="AU81" s="857"/>
      <c r="AV81" s="857"/>
      <c r="AW81" s="857"/>
      <c r="AX81" s="857"/>
      <c r="AY81" s="857"/>
      <c r="AZ81" s="859"/>
      <c r="BA81" s="859"/>
      <c r="BB81" s="859"/>
      <c r="BC81" s="859"/>
      <c r="BD81" s="860"/>
      <c r="BE81" s="244"/>
      <c r="BF81" s="244"/>
      <c r="BG81" s="244"/>
      <c r="BH81" s="244"/>
      <c r="BI81" s="244"/>
      <c r="BJ81" s="244"/>
      <c r="BK81" s="244"/>
      <c r="BL81" s="244"/>
      <c r="BM81" s="244"/>
      <c r="BN81" s="244"/>
      <c r="BO81" s="244"/>
      <c r="BP81" s="244"/>
      <c r="BQ81" s="241">
        <v>75</v>
      </c>
      <c r="BR81" s="246"/>
      <c r="BS81" s="886"/>
      <c r="BT81" s="887"/>
      <c r="BU81" s="887"/>
      <c r="BV81" s="887"/>
      <c r="BW81" s="887"/>
      <c r="BX81" s="887"/>
      <c r="BY81" s="887"/>
      <c r="BZ81" s="887"/>
      <c r="CA81" s="887"/>
      <c r="CB81" s="887"/>
      <c r="CC81" s="887"/>
      <c r="CD81" s="887"/>
      <c r="CE81" s="887"/>
      <c r="CF81" s="887"/>
      <c r="CG81" s="892"/>
      <c r="CH81" s="889"/>
      <c r="CI81" s="890"/>
      <c r="CJ81" s="890"/>
      <c r="CK81" s="890"/>
      <c r="CL81" s="891"/>
      <c r="CM81" s="889"/>
      <c r="CN81" s="890"/>
      <c r="CO81" s="890"/>
      <c r="CP81" s="890"/>
      <c r="CQ81" s="891"/>
      <c r="CR81" s="889"/>
      <c r="CS81" s="890"/>
      <c r="CT81" s="890"/>
      <c r="CU81" s="890"/>
      <c r="CV81" s="891"/>
      <c r="CW81" s="889"/>
      <c r="CX81" s="890"/>
      <c r="CY81" s="890"/>
      <c r="CZ81" s="890"/>
      <c r="DA81" s="891"/>
      <c r="DB81" s="889"/>
      <c r="DC81" s="890"/>
      <c r="DD81" s="890"/>
      <c r="DE81" s="890"/>
      <c r="DF81" s="891"/>
      <c r="DG81" s="889"/>
      <c r="DH81" s="890"/>
      <c r="DI81" s="890"/>
      <c r="DJ81" s="890"/>
      <c r="DK81" s="891"/>
      <c r="DL81" s="889"/>
      <c r="DM81" s="890"/>
      <c r="DN81" s="890"/>
      <c r="DO81" s="890"/>
      <c r="DP81" s="891"/>
      <c r="DQ81" s="889"/>
      <c r="DR81" s="890"/>
      <c r="DS81" s="890"/>
      <c r="DT81" s="890"/>
      <c r="DU81" s="891"/>
      <c r="DV81" s="886"/>
      <c r="DW81" s="887"/>
      <c r="DX81" s="887"/>
      <c r="DY81" s="887"/>
      <c r="DZ81" s="888"/>
      <c r="EA81" s="233"/>
    </row>
    <row r="82" spans="1:131" ht="26.25" customHeight="1" x14ac:dyDescent="0.15">
      <c r="A82" s="241">
        <v>15</v>
      </c>
      <c r="B82" s="900"/>
      <c r="C82" s="901"/>
      <c r="D82" s="901"/>
      <c r="E82" s="901"/>
      <c r="F82" s="901"/>
      <c r="G82" s="901"/>
      <c r="H82" s="901"/>
      <c r="I82" s="901"/>
      <c r="J82" s="901"/>
      <c r="K82" s="901"/>
      <c r="L82" s="901"/>
      <c r="M82" s="901"/>
      <c r="N82" s="901"/>
      <c r="O82" s="901"/>
      <c r="P82" s="902"/>
      <c r="Q82" s="903"/>
      <c r="R82" s="857"/>
      <c r="S82" s="857"/>
      <c r="T82" s="857"/>
      <c r="U82" s="857"/>
      <c r="V82" s="857"/>
      <c r="W82" s="857"/>
      <c r="X82" s="857"/>
      <c r="Y82" s="857"/>
      <c r="Z82" s="857"/>
      <c r="AA82" s="857"/>
      <c r="AB82" s="857"/>
      <c r="AC82" s="857"/>
      <c r="AD82" s="857"/>
      <c r="AE82" s="857"/>
      <c r="AF82" s="857"/>
      <c r="AG82" s="857"/>
      <c r="AH82" s="857"/>
      <c r="AI82" s="857"/>
      <c r="AJ82" s="857"/>
      <c r="AK82" s="857"/>
      <c r="AL82" s="857"/>
      <c r="AM82" s="857"/>
      <c r="AN82" s="857"/>
      <c r="AO82" s="857"/>
      <c r="AP82" s="857"/>
      <c r="AQ82" s="857"/>
      <c r="AR82" s="857"/>
      <c r="AS82" s="857"/>
      <c r="AT82" s="857"/>
      <c r="AU82" s="857"/>
      <c r="AV82" s="857"/>
      <c r="AW82" s="857"/>
      <c r="AX82" s="857"/>
      <c r="AY82" s="857"/>
      <c r="AZ82" s="859"/>
      <c r="BA82" s="859"/>
      <c r="BB82" s="859"/>
      <c r="BC82" s="859"/>
      <c r="BD82" s="860"/>
      <c r="BE82" s="244"/>
      <c r="BF82" s="244"/>
      <c r="BG82" s="244"/>
      <c r="BH82" s="244"/>
      <c r="BI82" s="244"/>
      <c r="BJ82" s="244"/>
      <c r="BK82" s="244"/>
      <c r="BL82" s="244"/>
      <c r="BM82" s="244"/>
      <c r="BN82" s="244"/>
      <c r="BO82" s="244"/>
      <c r="BP82" s="244"/>
      <c r="BQ82" s="241">
        <v>76</v>
      </c>
      <c r="BR82" s="246"/>
      <c r="BS82" s="886"/>
      <c r="BT82" s="887"/>
      <c r="BU82" s="887"/>
      <c r="BV82" s="887"/>
      <c r="BW82" s="887"/>
      <c r="BX82" s="887"/>
      <c r="BY82" s="887"/>
      <c r="BZ82" s="887"/>
      <c r="CA82" s="887"/>
      <c r="CB82" s="887"/>
      <c r="CC82" s="887"/>
      <c r="CD82" s="887"/>
      <c r="CE82" s="887"/>
      <c r="CF82" s="887"/>
      <c r="CG82" s="892"/>
      <c r="CH82" s="889"/>
      <c r="CI82" s="890"/>
      <c r="CJ82" s="890"/>
      <c r="CK82" s="890"/>
      <c r="CL82" s="891"/>
      <c r="CM82" s="889"/>
      <c r="CN82" s="890"/>
      <c r="CO82" s="890"/>
      <c r="CP82" s="890"/>
      <c r="CQ82" s="891"/>
      <c r="CR82" s="889"/>
      <c r="CS82" s="890"/>
      <c r="CT82" s="890"/>
      <c r="CU82" s="890"/>
      <c r="CV82" s="891"/>
      <c r="CW82" s="889"/>
      <c r="CX82" s="890"/>
      <c r="CY82" s="890"/>
      <c r="CZ82" s="890"/>
      <c r="DA82" s="891"/>
      <c r="DB82" s="889"/>
      <c r="DC82" s="890"/>
      <c r="DD82" s="890"/>
      <c r="DE82" s="890"/>
      <c r="DF82" s="891"/>
      <c r="DG82" s="889"/>
      <c r="DH82" s="890"/>
      <c r="DI82" s="890"/>
      <c r="DJ82" s="890"/>
      <c r="DK82" s="891"/>
      <c r="DL82" s="889"/>
      <c r="DM82" s="890"/>
      <c r="DN82" s="890"/>
      <c r="DO82" s="890"/>
      <c r="DP82" s="891"/>
      <c r="DQ82" s="889"/>
      <c r="DR82" s="890"/>
      <c r="DS82" s="890"/>
      <c r="DT82" s="890"/>
      <c r="DU82" s="891"/>
      <c r="DV82" s="886"/>
      <c r="DW82" s="887"/>
      <c r="DX82" s="887"/>
      <c r="DY82" s="887"/>
      <c r="DZ82" s="888"/>
      <c r="EA82" s="233"/>
    </row>
    <row r="83" spans="1:131" ht="26.25" customHeight="1" x14ac:dyDescent="0.15">
      <c r="A83" s="241">
        <v>16</v>
      </c>
      <c r="B83" s="900"/>
      <c r="C83" s="901"/>
      <c r="D83" s="901"/>
      <c r="E83" s="901"/>
      <c r="F83" s="901"/>
      <c r="G83" s="901"/>
      <c r="H83" s="901"/>
      <c r="I83" s="901"/>
      <c r="J83" s="901"/>
      <c r="K83" s="901"/>
      <c r="L83" s="901"/>
      <c r="M83" s="901"/>
      <c r="N83" s="901"/>
      <c r="O83" s="901"/>
      <c r="P83" s="902"/>
      <c r="Q83" s="903"/>
      <c r="R83" s="857"/>
      <c r="S83" s="857"/>
      <c r="T83" s="857"/>
      <c r="U83" s="857"/>
      <c r="V83" s="857"/>
      <c r="W83" s="857"/>
      <c r="X83" s="857"/>
      <c r="Y83" s="857"/>
      <c r="Z83" s="857"/>
      <c r="AA83" s="857"/>
      <c r="AB83" s="857"/>
      <c r="AC83" s="857"/>
      <c r="AD83" s="857"/>
      <c r="AE83" s="857"/>
      <c r="AF83" s="857"/>
      <c r="AG83" s="857"/>
      <c r="AH83" s="857"/>
      <c r="AI83" s="857"/>
      <c r="AJ83" s="857"/>
      <c r="AK83" s="857"/>
      <c r="AL83" s="857"/>
      <c r="AM83" s="857"/>
      <c r="AN83" s="857"/>
      <c r="AO83" s="857"/>
      <c r="AP83" s="857"/>
      <c r="AQ83" s="857"/>
      <c r="AR83" s="857"/>
      <c r="AS83" s="857"/>
      <c r="AT83" s="857"/>
      <c r="AU83" s="857"/>
      <c r="AV83" s="857"/>
      <c r="AW83" s="857"/>
      <c r="AX83" s="857"/>
      <c r="AY83" s="857"/>
      <c r="AZ83" s="859"/>
      <c r="BA83" s="859"/>
      <c r="BB83" s="859"/>
      <c r="BC83" s="859"/>
      <c r="BD83" s="860"/>
      <c r="BE83" s="244"/>
      <c r="BF83" s="244"/>
      <c r="BG83" s="244"/>
      <c r="BH83" s="244"/>
      <c r="BI83" s="244"/>
      <c r="BJ83" s="244"/>
      <c r="BK83" s="244"/>
      <c r="BL83" s="244"/>
      <c r="BM83" s="244"/>
      <c r="BN83" s="244"/>
      <c r="BO83" s="244"/>
      <c r="BP83" s="244"/>
      <c r="BQ83" s="241">
        <v>77</v>
      </c>
      <c r="BR83" s="246"/>
      <c r="BS83" s="886"/>
      <c r="BT83" s="887"/>
      <c r="BU83" s="887"/>
      <c r="BV83" s="887"/>
      <c r="BW83" s="887"/>
      <c r="BX83" s="887"/>
      <c r="BY83" s="887"/>
      <c r="BZ83" s="887"/>
      <c r="CA83" s="887"/>
      <c r="CB83" s="887"/>
      <c r="CC83" s="887"/>
      <c r="CD83" s="887"/>
      <c r="CE83" s="887"/>
      <c r="CF83" s="887"/>
      <c r="CG83" s="892"/>
      <c r="CH83" s="889"/>
      <c r="CI83" s="890"/>
      <c r="CJ83" s="890"/>
      <c r="CK83" s="890"/>
      <c r="CL83" s="891"/>
      <c r="CM83" s="889"/>
      <c r="CN83" s="890"/>
      <c r="CO83" s="890"/>
      <c r="CP83" s="890"/>
      <c r="CQ83" s="891"/>
      <c r="CR83" s="889"/>
      <c r="CS83" s="890"/>
      <c r="CT83" s="890"/>
      <c r="CU83" s="890"/>
      <c r="CV83" s="891"/>
      <c r="CW83" s="889"/>
      <c r="CX83" s="890"/>
      <c r="CY83" s="890"/>
      <c r="CZ83" s="890"/>
      <c r="DA83" s="891"/>
      <c r="DB83" s="889"/>
      <c r="DC83" s="890"/>
      <c r="DD83" s="890"/>
      <c r="DE83" s="890"/>
      <c r="DF83" s="891"/>
      <c r="DG83" s="889"/>
      <c r="DH83" s="890"/>
      <c r="DI83" s="890"/>
      <c r="DJ83" s="890"/>
      <c r="DK83" s="891"/>
      <c r="DL83" s="889"/>
      <c r="DM83" s="890"/>
      <c r="DN83" s="890"/>
      <c r="DO83" s="890"/>
      <c r="DP83" s="891"/>
      <c r="DQ83" s="889"/>
      <c r="DR83" s="890"/>
      <c r="DS83" s="890"/>
      <c r="DT83" s="890"/>
      <c r="DU83" s="891"/>
      <c r="DV83" s="886"/>
      <c r="DW83" s="887"/>
      <c r="DX83" s="887"/>
      <c r="DY83" s="887"/>
      <c r="DZ83" s="888"/>
      <c r="EA83" s="233"/>
    </row>
    <row r="84" spans="1:131" ht="26.25" customHeight="1" x14ac:dyDescent="0.15">
      <c r="A84" s="241">
        <v>17</v>
      </c>
      <c r="B84" s="900"/>
      <c r="C84" s="901"/>
      <c r="D84" s="901"/>
      <c r="E84" s="901"/>
      <c r="F84" s="901"/>
      <c r="G84" s="901"/>
      <c r="H84" s="901"/>
      <c r="I84" s="901"/>
      <c r="J84" s="901"/>
      <c r="K84" s="901"/>
      <c r="L84" s="901"/>
      <c r="M84" s="901"/>
      <c r="N84" s="901"/>
      <c r="O84" s="901"/>
      <c r="P84" s="902"/>
      <c r="Q84" s="903"/>
      <c r="R84" s="857"/>
      <c r="S84" s="857"/>
      <c r="T84" s="857"/>
      <c r="U84" s="857"/>
      <c r="V84" s="857"/>
      <c r="W84" s="857"/>
      <c r="X84" s="857"/>
      <c r="Y84" s="857"/>
      <c r="Z84" s="857"/>
      <c r="AA84" s="857"/>
      <c r="AB84" s="857"/>
      <c r="AC84" s="857"/>
      <c r="AD84" s="857"/>
      <c r="AE84" s="857"/>
      <c r="AF84" s="857"/>
      <c r="AG84" s="857"/>
      <c r="AH84" s="857"/>
      <c r="AI84" s="857"/>
      <c r="AJ84" s="857"/>
      <c r="AK84" s="857"/>
      <c r="AL84" s="857"/>
      <c r="AM84" s="857"/>
      <c r="AN84" s="857"/>
      <c r="AO84" s="857"/>
      <c r="AP84" s="857"/>
      <c r="AQ84" s="857"/>
      <c r="AR84" s="857"/>
      <c r="AS84" s="857"/>
      <c r="AT84" s="857"/>
      <c r="AU84" s="857"/>
      <c r="AV84" s="857"/>
      <c r="AW84" s="857"/>
      <c r="AX84" s="857"/>
      <c r="AY84" s="857"/>
      <c r="AZ84" s="859"/>
      <c r="BA84" s="859"/>
      <c r="BB84" s="859"/>
      <c r="BC84" s="859"/>
      <c r="BD84" s="860"/>
      <c r="BE84" s="244"/>
      <c r="BF84" s="244"/>
      <c r="BG84" s="244"/>
      <c r="BH84" s="244"/>
      <c r="BI84" s="244"/>
      <c r="BJ84" s="244"/>
      <c r="BK84" s="244"/>
      <c r="BL84" s="244"/>
      <c r="BM84" s="244"/>
      <c r="BN84" s="244"/>
      <c r="BO84" s="244"/>
      <c r="BP84" s="244"/>
      <c r="BQ84" s="241">
        <v>78</v>
      </c>
      <c r="BR84" s="246"/>
      <c r="BS84" s="886"/>
      <c r="BT84" s="887"/>
      <c r="BU84" s="887"/>
      <c r="BV84" s="887"/>
      <c r="BW84" s="887"/>
      <c r="BX84" s="887"/>
      <c r="BY84" s="887"/>
      <c r="BZ84" s="887"/>
      <c r="CA84" s="887"/>
      <c r="CB84" s="887"/>
      <c r="CC84" s="887"/>
      <c r="CD84" s="887"/>
      <c r="CE84" s="887"/>
      <c r="CF84" s="887"/>
      <c r="CG84" s="892"/>
      <c r="CH84" s="889"/>
      <c r="CI84" s="890"/>
      <c r="CJ84" s="890"/>
      <c r="CK84" s="890"/>
      <c r="CL84" s="891"/>
      <c r="CM84" s="889"/>
      <c r="CN84" s="890"/>
      <c r="CO84" s="890"/>
      <c r="CP84" s="890"/>
      <c r="CQ84" s="891"/>
      <c r="CR84" s="889"/>
      <c r="CS84" s="890"/>
      <c r="CT84" s="890"/>
      <c r="CU84" s="890"/>
      <c r="CV84" s="891"/>
      <c r="CW84" s="889"/>
      <c r="CX84" s="890"/>
      <c r="CY84" s="890"/>
      <c r="CZ84" s="890"/>
      <c r="DA84" s="891"/>
      <c r="DB84" s="889"/>
      <c r="DC84" s="890"/>
      <c r="DD84" s="890"/>
      <c r="DE84" s="890"/>
      <c r="DF84" s="891"/>
      <c r="DG84" s="889"/>
      <c r="DH84" s="890"/>
      <c r="DI84" s="890"/>
      <c r="DJ84" s="890"/>
      <c r="DK84" s="891"/>
      <c r="DL84" s="889"/>
      <c r="DM84" s="890"/>
      <c r="DN84" s="890"/>
      <c r="DO84" s="890"/>
      <c r="DP84" s="891"/>
      <c r="DQ84" s="889"/>
      <c r="DR84" s="890"/>
      <c r="DS84" s="890"/>
      <c r="DT84" s="890"/>
      <c r="DU84" s="891"/>
      <c r="DV84" s="886"/>
      <c r="DW84" s="887"/>
      <c r="DX84" s="887"/>
      <c r="DY84" s="887"/>
      <c r="DZ84" s="888"/>
      <c r="EA84" s="233"/>
    </row>
    <row r="85" spans="1:131" ht="26.25" customHeight="1" x14ac:dyDescent="0.15">
      <c r="A85" s="241">
        <v>18</v>
      </c>
      <c r="B85" s="900"/>
      <c r="C85" s="901"/>
      <c r="D85" s="901"/>
      <c r="E85" s="901"/>
      <c r="F85" s="901"/>
      <c r="G85" s="901"/>
      <c r="H85" s="901"/>
      <c r="I85" s="901"/>
      <c r="J85" s="901"/>
      <c r="K85" s="901"/>
      <c r="L85" s="901"/>
      <c r="M85" s="901"/>
      <c r="N85" s="901"/>
      <c r="O85" s="901"/>
      <c r="P85" s="902"/>
      <c r="Q85" s="903"/>
      <c r="R85" s="857"/>
      <c r="S85" s="857"/>
      <c r="T85" s="857"/>
      <c r="U85" s="857"/>
      <c r="V85" s="857"/>
      <c r="W85" s="857"/>
      <c r="X85" s="857"/>
      <c r="Y85" s="857"/>
      <c r="Z85" s="857"/>
      <c r="AA85" s="857"/>
      <c r="AB85" s="857"/>
      <c r="AC85" s="857"/>
      <c r="AD85" s="857"/>
      <c r="AE85" s="857"/>
      <c r="AF85" s="857"/>
      <c r="AG85" s="857"/>
      <c r="AH85" s="857"/>
      <c r="AI85" s="857"/>
      <c r="AJ85" s="857"/>
      <c r="AK85" s="857"/>
      <c r="AL85" s="857"/>
      <c r="AM85" s="857"/>
      <c r="AN85" s="857"/>
      <c r="AO85" s="857"/>
      <c r="AP85" s="857"/>
      <c r="AQ85" s="857"/>
      <c r="AR85" s="857"/>
      <c r="AS85" s="857"/>
      <c r="AT85" s="857"/>
      <c r="AU85" s="857"/>
      <c r="AV85" s="857"/>
      <c r="AW85" s="857"/>
      <c r="AX85" s="857"/>
      <c r="AY85" s="857"/>
      <c r="AZ85" s="859"/>
      <c r="BA85" s="859"/>
      <c r="BB85" s="859"/>
      <c r="BC85" s="859"/>
      <c r="BD85" s="860"/>
      <c r="BE85" s="244"/>
      <c r="BF85" s="244"/>
      <c r="BG85" s="244"/>
      <c r="BH85" s="244"/>
      <c r="BI85" s="244"/>
      <c r="BJ85" s="244"/>
      <c r="BK85" s="244"/>
      <c r="BL85" s="244"/>
      <c r="BM85" s="244"/>
      <c r="BN85" s="244"/>
      <c r="BO85" s="244"/>
      <c r="BP85" s="244"/>
      <c r="BQ85" s="241">
        <v>79</v>
      </c>
      <c r="BR85" s="246"/>
      <c r="BS85" s="886"/>
      <c r="BT85" s="887"/>
      <c r="BU85" s="887"/>
      <c r="BV85" s="887"/>
      <c r="BW85" s="887"/>
      <c r="BX85" s="887"/>
      <c r="BY85" s="887"/>
      <c r="BZ85" s="887"/>
      <c r="CA85" s="887"/>
      <c r="CB85" s="887"/>
      <c r="CC85" s="887"/>
      <c r="CD85" s="887"/>
      <c r="CE85" s="887"/>
      <c r="CF85" s="887"/>
      <c r="CG85" s="892"/>
      <c r="CH85" s="889"/>
      <c r="CI85" s="890"/>
      <c r="CJ85" s="890"/>
      <c r="CK85" s="890"/>
      <c r="CL85" s="891"/>
      <c r="CM85" s="889"/>
      <c r="CN85" s="890"/>
      <c r="CO85" s="890"/>
      <c r="CP85" s="890"/>
      <c r="CQ85" s="891"/>
      <c r="CR85" s="889"/>
      <c r="CS85" s="890"/>
      <c r="CT85" s="890"/>
      <c r="CU85" s="890"/>
      <c r="CV85" s="891"/>
      <c r="CW85" s="889"/>
      <c r="CX85" s="890"/>
      <c r="CY85" s="890"/>
      <c r="CZ85" s="890"/>
      <c r="DA85" s="891"/>
      <c r="DB85" s="889"/>
      <c r="DC85" s="890"/>
      <c r="DD85" s="890"/>
      <c r="DE85" s="890"/>
      <c r="DF85" s="891"/>
      <c r="DG85" s="889"/>
      <c r="DH85" s="890"/>
      <c r="DI85" s="890"/>
      <c r="DJ85" s="890"/>
      <c r="DK85" s="891"/>
      <c r="DL85" s="889"/>
      <c r="DM85" s="890"/>
      <c r="DN85" s="890"/>
      <c r="DO85" s="890"/>
      <c r="DP85" s="891"/>
      <c r="DQ85" s="889"/>
      <c r="DR85" s="890"/>
      <c r="DS85" s="890"/>
      <c r="DT85" s="890"/>
      <c r="DU85" s="891"/>
      <c r="DV85" s="886"/>
      <c r="DW85" s="887"/>
      <c r="DX85" s="887"/>
      <c r="DY85" s="887"/>
      <c r="DZ85" s="888"/>
      <c r="EA85" s="233"/>
    </row>
    <row r="86" spans="1:131" ht="26.25" customHeight="1" x14ac:dyDescent="0.15">
      <c r="A86" s="241">
        <v>19</v>
      </c>
      <c r="B86" s="900"/>
      <c r="C86" s="901"/>
      <c r="D86" s="901"/>
      <c r="E86" s="901"/>
      <c r="F86" s="901"/>
      <c r="G86" s="901"/>
      <c r="H86" s="901"/>
      <c r="I86" s="901"/>
      <c r="J86" s="901"/>
      <c r="K86" s="901"/>
      <c r="L86" s="901"/>
      <c r="M86" s="901"/>
      <c r="N86" s="901"/>
      <c r="O86" s="901"/>
      <c r="P86" s="902"/>
      <c r="Q86" s="903"/>
      <c r="R86" s="857"/>
      <c r="S86" s="857"/>
      <c r="T86" s="857"/>
      <c r="U86" s="857"/>
      <c r="V86" s="857"/>
      <c r="W86" s="857"/>
      <c r="X86" s="857"/>
      <c r="Y86" s="857"/>
      <c r="Z86" s="857"/>
      <c r="AA86" s="857"/>
      <c r="AB86" s="857"/>
      <c r="AC86" s="857"/>
      <c r="AD86" s="857"/>
      <c r="AE86" s="857"/>
      <c r="AF86" s="857"/>
      <c r="AG86" s="857"/>
      <c r="AH86" s="857"/>
      <c r="AI86" s="857"/>
      <c r="AJ86" s="857"/>
      <c r="AK86" s="857"/>
      <c r="AL86" s="857"/>
      <c r="AM86" s="857"/>
      <c r="AN86" s="857"/>
      <c r="AO86" s="857"/>
      <c r="AP86" s="857"/>
      <c r="AQ86" s="857"/>
      <c r="AR86" s="857"/>
      <c r="AS86" s="857"/>
      <c r="AT86" s="857"/>
      <c r="AU86" s="857"/>
      <c r="AV86" s="857"/>
      <c r="AW86" s="857"/>
      <c r="AX86" s="857"/>
      <c r="AY86" s="857"/>
      <c r="AZ86" s="859"/>
      <c r="BA86" s="859"/>
      <c r="BB86" s="859"/>
      <c r="BC86" s="859"/>
      <c r="BD86" s="860"/>
      <c r="BE86" s="244"/>
      <c r="BF86" s="244"/>
      <c r="BG86" s="244"/>
      <c r="BH86" s="244"/>
      <c r="BI86" s="244"/>
      <c r="BJ86" s="244"/>
      <c r="BK86" s="244"/>
      <c r="BL86" s="244"/>
      <c r="BM86" s="244"/>
      <c r="BN86" s="244"/>
      <c r="BO86" s="244"/>
      <c r="BP86" s="244"/>
      <c r="BQ86" s="241">
        <v>80</v>
      </c>
      <c r="BR86" s="246"/>
      <c r="BS86" s="886"/>
      <c r="BT86" s="887"/>
      <c r="BU86" s="887"/>
      <c r="BV86" s="887"/>
      <c r="BW86" s="887"/>
      <c r="BX86" s="887"/>
      <c r="BY86" s="887"/>
      <c r="BZ86" s="887"/>
      <c r="CA86" s="887"/>
      <c r="CB86" s="887"/>
      <c r="CC86" s="887"/>
      <c r="CD86" s="887"/>
      <c r="CE86" s="887"/>
      <c r="CF86" s="887"/>
      <c r="CG86" s="892"/>
      <c r="CH86" s="889"/>
      <c r="CI86" s="890"/>
      <c r="CJ86" s="890"/>
      <c r="CK86" s="890"/>
      <c r="CL86" s="891"/>
      <c r="CM86" s="889"/>
      <c r="CN86" s="890"/>
      <c r="CO86" s="890"/>
      <c r="CP86" s="890"/>
      <c r="CQ86" s="891"/>
      <c r="CR86" s="889"/>
      <c r="CS86" s="890"/>
      <c r="CT86" s="890"/>
      <c r="CU86" s="890"/>
      <c r="CV86" s="891"/>
      <c r="CW86" s="889"/>
      <c r="CX86" s="890"/>
      <c r="CY86" s="890"/>
      <c r="CZ86" s="890"/>
      <c r="DA86" s="891"/>
      <c r="DB86" s="889"/>
      <c r="DC86" s="890"/>
      <c r="DD86" s="890"/>
      <c r="DE86" s="890"/>
      <c r="DF86" s="891"/>
      <c r="DG86" s="889"/>
      <c r="DH86" s="890"/>
      <c r="DI86" s="890"/>
      <c r="DJ86" s="890"/>
      <c r="DK86" s="891"/>
      <c r="DL86" s="889"/>
      <c r="DM86" s="890"/>
      <c r="DN86" s="890"/>
      <c r="DO86" s="890"/>
      <c r="DP86" s="891"/>
      <c r="DQ86" s="889"/>
      <c r="DR86" s="890"/>
      <c r="DS86" s="890"/>
      <c r="DT86" s="890"/>
      <c r="DU86" s="891"/>
      <c r="DV86" s="886"/>
      <c r="DW86" s="887"/>
      <c r="DX86" s="887"/>
      <c r="DY86" s="887"/>
      <c r="DZ86" s="888"/>
      <c r="EA86" s="233"/>
    </row>
    <row r="87" spans="1:131" ht="26.25" customHeight="1" x14ac:dyDescent="0.15">
      <c r="A87" s="247">
        <v>20</v>
      </c>
      <c r="B87" s="907"/>
      <c r="C87" s="908"/>
      <c r="D87" s="908"/>
      <c r="E87" s="908"/>
      <c r="F87" s="908"/>
      <c r="G87" s="908"/>
      <c r="H87" s="908"/>
      <c r="I87" s="908"/>
      <c r="J87" s="908"/>
      <c r="K87" s="908"/>
      <c r="L87" s="908"/>
      <c r="M87" s="908"/>
      <c r="N87" s="908"/>
      <c r="O87" s="908"/>
      <c r="P87" s="909"/>
      <c r="Q87" s="910"/>
      <c r="R87" s="911"/>
      <c r="S87" s="911"/>
      <c r="T87" s="911"/>
      <c r="U87" s="911"/>
      <c r="V87" s="911"/>
      <c r="W87" s="911"/>
      <c r="X87" s="911"/>
      <c r="Y87" s="911"/>
      <c r="Z87" s="911"/>
      <c r="AA87" s="911"/>
      <c r="AB87" s="911"/>
      <c r="AC87" s="911"/>
      <c r="AD87" s="911"/>
      <c r="AE87" s="911"/>
      <c r="AF87" s="911"/>
      <c r="AG87" s="911"/>
      <c r="AH87" s="911"/>
      <c r="AI87" s="911"/>
      <c r="AJ87" s="911"/>
      <c r="AK87" s="911"/>
      <c r="AL87" s="911"/>
      <c r="AM87" s="911"/>
      <c r="AN87" s="911"/>
      <c r="AO87" s="911"/>
      <c r="AP87" s="911"/>
      <c r="AQ87" s="911"/>
      <c r="AR87" s="911"/>
      <c r="AS87" s="911"/>
      <c r="AT87" s="911"/>
      <c r="AU87" s="911"/>
      <c r="AV87" s="911"/>
      <c r="AW87" s="911"/>
      <c r="AX87" s="911"/>
      <c r="AY87" s="911"/>
      <c r="AZ87" s="912"/>
      <c r="BA87" s="912"/>
      <c r="BB87" s="912"/>
      <c r="BC87" s="912"/>
      <c r="BD87" s="913"/>
      <c r="BE87" s="244"/>
      <c r="BF87" s="244"/>
      <c r="BG87" s="244"/>
      <c r="BH87" s="244"/>
      <c r="BI87" s="244"/>
      <c r="BJ87" s="244"/>
      <c r="BK87" s="244"/>
      <c r="BL87" s="244"/>
      <c r="BM87" s="244"/>
      <c r="BN87" s="244"/>
      <c r="BO87" s="244"/>
      <c r="BP87" s="244"/>
      <c r="BQ87" s="241">
        <v>81</v>
      </c>
      <c r="BR87" s="246"/>
      <c r="BS87" s="886"/>
      <c r="BT87" s="887"/>
      <c r="BU87" s="887"/>
      <c r="BV87" s="887"/>
      <c r="BW87" s="887"/>
      <c r="BX87" s="887"/>
      <c r="BY87" s="887"/>
      <c r="BZ87" s="887"/>
      <c r="CA87" s="887"/>
      <c r="CB87" s="887"/>
      <c r="CC87" s="887"/>
      <c r="CD87" s="887"/>
      <c r="CE87" s="887"/>
      <c r="CF87" s="887"/>
      <c r="CG87" s="892"/>
      <c r="CH87" s="889"/>
      <c r="CI87" s="890"/>
      <c r="CJ87" s="890"/>
      <c r="CK87" s="890"/>
      <c r="CL87" s="891"/>
      <c r="CM87" s="889"/>
      <c r="CN87" s="890"/>
      <c r="CO87" s="890"/>
      <c r="CP87" s="890"/>
      <c r="CQ87" s="891"/>
      <c r="CR87" s="889"/>
      <c r="CS87" s="890"/>
      <c r="CT87" s="890"/>
      <c r="CU87" s="890"/>
      <c r="CV87" s="891"/>
      <c r="CW87" s="889"/>
      <c r="CX87" s="890"/>
      <c r="CY87" s="890"/>
      <c r="CZ87" s="890"/>
      <c r="DA87" s="891"/>
      <c r="DB87" s="889"/>
      <c r="DC87" s="890"/>
      <c r="DD87" s="890"/>
      <c r="DE87" s="890"/>
      <c r="DF87" s="891"/>
      <c r="DG87" s="889"/>
      <c r="DH87" s="890"/>
      <c r="DI87" s="890"/>
      <c r="DJ87" s="890"/>
      <c r="DK87" s="891"/>
      <c r="DL87" s="889"/>
      <c r="DM87" s="890"/>
      <c r="DN87" s="890"/>
      <c r="DO87" s="890"/>
      <c r="DP87" s="891"/>
      <c r="DQ87" s="889"/>
      <c r="DR87" s="890"/>
      <c r="DS87" s="890"/>
      <c r="DT87" s="890"/>
      <c r="DU87" s="891"/>
      <c r="DV87" s="886"/>
      <c r="DW87" s="887"/>
      <c r="DX87" s="887"/>
      <c r="DY87" s="887"/>
      <c r="DZ87" s="888"/>
      <c r="EA87" s="233"/>
    </row>
    <row r="88" spans="1:131" ht="26.25" customHeight="1" thickBot="1" x14ac:dyDescent="0.2">
      <c r="A88" s="243" t="s">
        <v>402</v>
      </c>
      <c r="B88" s="817" t="s">
        <v>432</v>
      </c>
      <c r="C88" s="818"/>
      <c r="D88" s="818"/>
      <c r="E88" s="818"/>
      <c r="F88" s="818"/>
      <c r="G88" s="818"/>
      <c r="H88" s="818"/>
      <c r="I88" s="818"/>
      <c r="J88" s="818"/>
      <c r="K88" s="818"/>
      <c r="L88" s="818"/>
      <c r="M88" s="818"/>
      <c r="N88" s="818"/>
      <c r="O88" s="818"/>
      <c r="P88" s="819"/>
      <c r="Q88" s="867"/>
      <c r="R88" s="868"/>
      <c r="S88" s="868"/>
      <c r="T88" s="868"/>
      <c r="U88" s="868"/>
      <c r="V88" s="868"/>
      <c r="W88" s="868"/>
      <c r="X88" s="868"/>
      <c r="Y88" s="868"/>
      <c r="Z88" s="868"/>
      <c r="AA88" s="868"/>
      <c r="AB88" s="868"/>
      <c r="AC88" s="868"/>
      <c r="AD88" s="868"/>
      <c r="AE88" s="868"/>
      <c r="AF88" s="871">
        <f>AF68+AF69+AF70+AF71+AF72+AF73+AF74+AF75+AF76+AF77</f>
        <v>5381</v>
      </c>
      <c r="AG88" s="871"/>
      <c r="AH88" s="871"/>
      <c r="AI88" s="871"/>
      <c r="AJ88" s="871"/>
      <c r="AK88" s="868"/>
      <c r="AL88" s="868"/>
      <c r="AM88" s="868"/>
      <c r="AN88" s="868"/>
      <c r="AO88" s="868"/>
      <c r="AP88" s="871">
        <f>AP73+AP74+AP75</f>
        <v>18675</v>
      </c>
      <c r="AQ88" s="871"/>
      <c r="AR88" s="871"/>
      <c r="AS88" s="871"/>
      <c r="AT88" s="871"/>
      <c r="AU88" s="871">
        <f>AU73+AU74</f>
        <v>4377</v>
      </c>
      <c r="AV88" s="871"/>
      <c r="AW88" s="871"/>
      <c r="AX88" s="871"/>
      <c r="AY88" s="871"/>
      <c r="AZ88" s="876"/>
      <c r="BA88" s="876"/>
      <c r="BB88" s="876"/>
      <c r="BC88" s="876"/>
      <c r="BD88" s="877"/>
      <c r="BE88" s="244"/>
      <c r="BF88" s="244"/>
      <c r="BG88" s="244"/>
      <c r="BH88" s="244"/>
      <c r="BI88" s="244"/>
      <c r="BJ88" s="244"/>
      <c r="BK88" s="244"/>
      <c r="BL88" s="244"/>
      <c r="BM88" s="244"/>
      <c r="BN88" s="244"/>
      <c r="BO88" s="244"/>
      <c r="BP88" s="244"/>
      <c r="BQ88" s="241">
        <v>82</v>
      </c>
      <c r="BR88" s="246"/>
      <c r="BS88" s="886"/>
      <c r="BT88" s="887"/>
      <c r="BU88" s="887"/>
      <c r="BV88" s="887"/>
      <c r="BW88" s="887"/>
      <c r="BX88" s="887"/>
      <c r="BY88" s="887"/>
      <c r="BZ88" s="887"/>
      <c r="CA88" s="887"/>
      <c r="CB88" s="887"/>
      <c r="CC88" s="887"/>
      <c r="CD88" s="887"/>
      <c r="CE88" s="887"/>
      <c r="CF88" s="887"/>
      <c r="CG88" s="892"/>
      <c r="CH88" s="889"/>
      <c r="CI88" s="890"/>
      <c r="CJ88" s="890"/>
      <c r="CK88" s="890"/>
      <c r="CL88" s="891"/>
      <c r="CM88" s="889"/>
      <c r="CN88" s="890"/>
      <c r="CO88" s="890"/>
      <c r="CP88" s="890"/>
      <c r="CQ88" s="891"/>
      <c r="CR88" s="889"/>
      <c r="CS88" s="890"/>
      <c r="CT88" s="890"/>
      <c r="CU88" s="890"/>
      <c r="CV88" s="891"/>
      <c r="CW88" s="889"/>
      <c r="CX88" s="890"/>
      <c r="CY88" s="890"/>
      <c r="CZ88" s="890"/>
      <c r="DA88" s="891"/>
      <c r="DB88" s="889"/>
      <c r="DC88" s="890"/>
      <c r="DD88" s="890"/>
      <c r="DE88" s="890"/>
      <c r="DF88" s="891"/>
      <c r="DG88" s="889"/>
      <c r="DH88" s="890"/>
      <c r="DI88" s="890"/>
      <c r="DJ88" s="890"/>
      <c r="DK88" s="891"/>
      <c r="DL88" s="889"/>
      <c r="DM88" s="890"/>
      <c r="DN88" s="890"/>
      <c r="DO88" s="890"/>
      <c r="DP88" s="891"/>
      <c r="DQ88" s="889"/>
      <c r="DR88" s="890"/>
      <c r="DS88" s="890"/>
      <c r="DT88" s="890"/>
      <c r="DU88" s="891"/>
      <c r="DV88" s="886"/>
      <c r="DW88" s="887"/>
      <c r="DX88" s="887"/>
      <c r="DY88" s="887"/>
      <c r="DZ88" s="888"/>
      <c r="EA88" s="233"/>
    </row>
    <row r="89" spans="1:131" ht="26.25" hidden="1" customHeight="1" x14ac:dyDescent="0.15">
      <c r="A89" s="248"/>
      <c r="B89" s="249"/>
      <c r="C89" s="249"/>
      <c r="D89" s="249"/>
      <c r="E89" s="249"/>
      <c r="F89" s="249"/>
      <c r="G89" s="249"/>
      <c r="H89" s="249"/>
      <c r="I89" s="249"/>
      <c r="J89" s="249"/>
      <c r="K89" s="249"/>
      <c r="L89" s="249"/>
      <c r="M89" s="249"/>
      <c r="N89" s="249"/>
      <c r="O89" s="249"/>
      <c r="P89" s="249"/>
      <c r="Q89" s="250"/>
      <c r="R89" s="250"/>
      <c r="S89" s="250"/>
      <c r="T89" s="250"/>
      <c r="U89" s="250"/>
      <c r="V89" s="250"/>
      <c r="W89" s="250"/>
      <c r="X89" s="250"/>
      <c r="Y89" s="250"/>
      <c r="Z89" s="250"/>
      <c r="AA89" s="250"/>
      <c r="AB89" s="250"/>
      <c r="AC89" s="250"/>
      <c r="AD89" s="250"/>
      <c r="AE89" s="250"/>
      <c r="AF89" s="250"/>
      <c r="AG89" s="250"/>
      <c r="AH89" s="250"/>
      <c r="AI89" s="250"/>
      <c r="AJ89" s="250"/>
      <c r="AK89" s="250"/>
      <c r="AL89" s="250"/>
      <c r="AM89" s="250"/>
      <c r="AN89" s="250"/>
      <c r="AO89" s="250"/>
      <c r="AP89" s="250"/>
      <c r="AQ89" s="250"/>
      <c r="AR89" s="250"/>
      <c r="AS89" s="250"/>
      <c r="AT89" s="250"/>
      <c r="AU89" s="250"/>
      <c r="AV89" s="250"/>
      <c r="AW89" s="250"/>
      <c r="AX89" s="250"/>
      <c r="AY89" s="250"/>
      <c r="AZ89" s="251"/>
      <c r="BA89" s="251"/>
      <c r="BB89" s="251"/>
      <c r="BC89" s="251"/>
      <c r="BD89" s="251"/>
      <c r="BE89" s="244"/>
      <c r="BF89" s="244"/>
      <c r="BG89" s="244"/>
      <c r="BH89" s="244"/>
      <c r="BI89" s="244"/>
      <c r="BJ89" s="244"/>
      <c r="BK89" s="244"/>
      <c r="BL89" s="244"/>
      <c r="BM89" s="244"/>
      <c r="BN89" s="244"/>
      <c r="BO89" s="244"/>
      <c r="BP89" s="244"/>
      <c r="BQ89" s="241">
        <v>83</v>
      </c>
      <c r="BR89" s="246"/>
      <c r="BS89" s="886"/>
      <c r="BT89" s="887"/>
      <c r="BU89" s="887"/>
      <c r="BV89" s="887"/>
      <c r="BW89" s="887"/>
      <c r="BX89" s="887"/>
      <c r="BY89" s="887"/>
      <c r="BZ89" s="887"/>
      <c r="CA89" s="887"/>
      <c r="CB89" s="887"/>
      <c r="CC89" s="887"/>
      <c r="CD89" s="887"/>
      <c r="CE89" s="887"/>
      <c r="CF89" s="887"/>
      <c r="CG89" s="892"/>
      <c r="CH89" s="889"/>
      <c r="CI89" s="890"/>
      <c r="CJ89" s="890"/>
      <c r="CK89" s="890"/>
      <c r="CL89" s="891"/>
      <c r="CM89" s="889"/>
      <c r="CN89" s="890"/>
      <c r="CO89" s="890"/>
      <c r="CP89" s="890"/>
      <c r="CQ89" s="891"/>
      <c r="CR89" s="889"/>
      <c r="CS89" s="890"/>
      <c r="CT89" s="890"/>
      <c r="CU89" s="890"/>
      <c r="CV89" s="891"/>
      <c r="CW89" s="889"/>
      <c r="CX89" s="890"/>
      <c r="CY89" s="890"/>
      <c r="CZ89" s="890"/>
      <c r="DA89" s="891"/>
      <c r="DB89" s="889"/>
      <c r="DC89" s="890"/>
      <c r="DD89" s="890"/>
      <c r="DE89" s="890"/>
      <c r="DF89" s="891"/>
      <c r="DG89" s="889"/>
      <c r="DH89" s="890"/>
      <c r="DI89" s="890"/>
      <c r="DJ89" s="890"/>
      <c r="DK89" s="891"/>
      <c r="DL89" s="889"/>
      <c r="DM89" s="890"/>
      <c r="DN89" s="890"/>
      <c r="DO89" s="890"/>
      <c r="DP89" s="891"/>
      <c r="DQ89" s="889"/>
      <c r="DR89" s="890"/>
      <c r="DS89" s="890"/>
      <c r="DT89" s="890"/>
      <c r="DU89" s="891"/>
      <c r="DV89" s="886"/>
      <c r="DW89" s="887"/>
      <c r="DX89" s="887"/>
      <c r="DY89" s="887"/>
      <c r="DZ89" s="888"/>
      <c r="EA89" s="233"/>
    </row>
    <row r="90" spans="1:131" ht="26.25" hidden="1" customHeight="1" x14ac:dyDescent="0.15">
      <c r="A90" s="248"/>
      <c r="B90" s="249"/>
      <c r="C90" s="249"/>
      <c r="D90" s="249"/>
      <c r="E90" s="249"/>
      <c r="F90" s="249"/>
      <c r="G90" s="249"/>
      <c r="H90" s="249"/>
      <c r="I90" s="249"/>
      <c r="J90" s="249"/>
      <c r="K90" s="249"/>
      <c r="L90" s="249"/>
      <c r="M90" s="249"/>
      <c r="N90" s="249"/>
      <c r="O90" s="249"/>
      <c r="P90" s="249"/>
      <c r="Q90" s="250"/>
      <c r="R90" s="250"/>
      <c r="S90" s="250"/>
      <c r="T90" s="250"/>
      <c r="U90" s="250"/>
      <c r="V90" s="250"/>
      <c r="W90" s="250"/>
      <c r="X90" s="250"/>
      <c r="Y90" s="250"/>
      <c r="Z90" s="250"/>
      <c r="AA90" s="250"/>
      <c r="AB90" s="250"/>
      <c r="AC90" s="250"/>
      <c r="AD90" s="250"/>
      <c r="AE90" s="250"/>
      <c r="AF90" s="250"/>
      <c r="AG90" s="250"/>
      <c r="AH90" s="250"/>
      <c r="AI90" s="250"/>
      <c r="AJ90" s="250"/>
      <c r="AK90" s="250"/>
      <c r="AL90" s="250"/>
      <c r="AM90" s="250"/>
      <c r="AN90" s="250"/>
      <c r="AO90" s="250"/>
      <c r="AP90" s="250"/>
      <c r="AQ90" s="250"/>
      <c r="AR90" s="250"/>
      <c r="AS90" s="250"/>
      <c r="AT90" s="250"/>
      <c r="AU90" s="250"/>
      <c r="AV90" s="250"/>
      <c r="AW90" s="250"/>
      <c r="AX90" s="250"/>
      <c r="AY90" s="250"/>
      <c r="AZ90" s="251"/>
      <c r="BA90" s="251"/>
      <c r="BB90" s="251"/>
      <c r="BC90" s="251"/>
      <c r="BD90" s="251"/>
      <c r="BE90" s="244"/>
      <c r="BF90" s="244"/>
      <c r="BG90" s="244"/>
      <c r="BH90" s="244"/>
      <c r="BI90" s="244"/>
      <c r="BJ90" s="244"/>
      <c r="BK90" s="244"/>
      <c r="BL90" s="244"/>
      <c r="BM90" s="244"/>
      <c r="BN90" s="244"/>
      <c r="BO90" s="244"/>
      <c r="BP90" s="244"/>
      <c r="BQ90" s="241">
        <v>84</v>
      </c>
      <c r="BR90" s="246"/>
      <c r="BS90" s="886"/>
      <c r="BT90" s="887"/>
      <c r="BU90" s="887"/>
      <c r="BV90" s="887"/>
      <c r="BW90" s="887"/>
      <c r="BX90" s="887"/>
      <c r="BY90" s="887"/>
      <c r="BZ90" s="887"/>
      <c r="CA90" s="887"/>
      <c r="CB90" s="887"/>
      <c r="CC90" s="887"/>
      <c r="CD90" s="887"/>
      <c r="CE90" s="887"/>
      <c r="CF90" s="887"/>
      <c r="CG90" s="892"/>
      <c r="CH90" s="889"/>
      <c r="CI90" s="890"/>
      <c r="CJ90" s="890"/>
      <c r="CK90" s="890"/>
      <c r="CL90" s="891"/>
      <c r="CM90" s="889"/>
      <c r="CN90" s="890"/>
      <c r="CO90" s="890"/>
      <c r="CP90" s="890"/>
      <c r="CQ90" s="891"/>
      <c r="CR90" s="889"/>
      <c r="CS90" s="890"/>
      <c r="CT90" s="890"/>
      <c r="CU90" s="890"/>
      <c r="CV90" s="891"/>
      <c r="CW90" s="889"/>
      <c r="CX90" s="890"/>
      <c r="CY90" s="890"/>
      <c r="CZ90" s="890"/>
      <c r="DA90" s="891"/>
      <c r="DB90" s="889"/>
      <c r="DC90" s="890"/>
      <c r="DD90" s="890"/>
      <c r="DE90" s="890"/>
      <c r="DF90" s="891"/>
      <c r="DG90" s="889"/>
      <c r="DH90" s="890"/>
      <c r="DI90" s="890"/>
      <c r="DJ90" s="890"/>
      <c r="DK90" s="891"/>
      <c r="DL90" s="889"/>
      <c r="DM90" s="890"/>
      <c r="DN90" s="890"/>
      <c r="DO90" s="890"/>
      <c r="DP90" s="891"/>
      <c r="DQ90" s="889"/>
      <c r="DR90" s="890"/>
      <c r="DS90" s="890"/>
      <c r="DT90" s="890"/>
      <c r="DU90" s="891"/>
      <c r="DV90" s="886"/>
      <c r="DW90" s="887"/>
      <c r="DX90" s="887"/>
      <c r="DY90" s="887"/>
      <c r="DZ90" s="888"/>
      <c r="EA90" s="233"/>
    </row>
    <row r="91" spans="1:131" ht="26.25" hidden="1" customHeight="1" x14ac:dyDescent="0.15">
      <c r="A91" s="248"/>
      <c r="B91" s="249"/>
      <c r="C91" s="249"/>
      <c r="D91" s="249"/>
      <c r="E91" s="249"/>
      <c r="F91" s="249"/>
      <c r="G91" s="249"/>
      <c r="H91" s="249"/>
      <c r="I91" s="249"/>
      <c r="J91" s="249"/>
      <c r="K91" s="249"/>
      <c r="L91" s="249"/>
      <c r="M91" s="249"/>
      <c r="N91" s="249"/>
      <c r="O91" s="249"/>
      <c r="P91" s="249"/>
      <c r="Q91" s="250"/>
      <c r="R91" s="250"/>
      <c r="S91" s="250"/>
      <c r="T91" s="250"/>
      <c r="U91" s="250"/>
      <c r="V91" s="250"/>
      <c r="W91" s="250"/>
      <c r="X91" s="250"/>
      <c r="Y91" s="250"/>
      <c r="Z91" s="250"/>
      <c r="AA91" s="250"/>
      <c r="AB91" s="250"/>
      <c r="AC91" s="250"/>
      <c r="AD91" s="250"/>
      <c r="AE91" s="250"/>
      <c r="AF91" s="250"/>
      <c r="AG91" s="250"/>
      <c r="AH91" s="250"/>
      <c r="AI91" s="250"/>
      <c r="AJ91" s="250"/>
      <c r="AK91" s="250"/>
      <c r="AL91" s="250"/>
      <c r="AM91" s="250"/>
      <c r="AN91" s="250"/>
      <c r="AO91" s="250"/>
      <c r="AP91" s="250"/>
      <c r="AQ91" s="250"/>
      <c r="AR91" s="250"/>
      <c r="AS91" s="250"/>
      <c r="AT91" s="250"/>
      <c r="AU91" s="250"/>
      <c r="AV91" s="250"/>
      <c r="AW91" s="250"/>
      <c r="AX91" s="250"/>
      <c r="AY91" s="250"/>
      <c r="AZ91" s="251"/>
      <c r="BA91" s="251"/>
      <c r="BB91" s="251"/>
      <c r="BC91" s="251"/>
      <c r="BD91" s="251"/>
      <c r="BE91" s="244"/>
      <c r="BF91" s="244"/>
      <c r="BG91" s="244"/>
      <c r="BH91" s="244"/>
      <c r="BI91" s="244"/>
      <c r="BJ91" s="244"/>
      <c r="BK91" s="244"/>
      <c r="BL91" s="244"/>
      <c r="BM91" s="244"/>
      <c r="BN91" s="244"/>
      <c r="BO91" s="244"/>
      <c r="BP91" s="244"/>
      <c r="BQ91" s="241">
        <v>85</v>
      </c>
      <c r="BR91" s="246"/>
      <c r="BS91" s="886"/>
      <c r="BT91" s="887"/>
      <c r="BU91" s="887"/>
      <c r="BV91" s="887"/>
      <c r="BW91" s="887"/>
      <c r="BX91" s="887"/>
      <c r="BY91" s="887"/>
      <c r="BZ91" s="887"/>
      <c r="CA91" s="887"/>
      <c r="CB91" s="887"/>
      <c r="CC91" s="887"/>
      <c r="CD91" s="887"/>
      <c r="CE91" s="887"/>
      <c r="CF91" s="887"/>
      <c r="CG91" s="892"/>
      <c r="CH91" s="889"/>
      <c r="CI91" s="890"/>
      <c r="CJ91" s="890"/>
      <c r="CK91" s="890"/>
      <c r="CL91" s="891"/>
      <c r="CM91" s="889"/>
      <c r="CN91" s="890"/>
      <c r="CO91" s="890"/>
      <c r="CP91" s="890"/>
      <c r="CQ91" s="891"/>
      <c r="CR91" s="889"/>
      <c r="CS91" s="890"/>
      <c r="CT91" s="890"/>
      <c r="CU91" s="890"/>
      <c r="CV91" s="891"/>
      <c r="CW91" s="889"/>
      <c r="CX91" s="890"/>
      <c r="CY91" s="890"/>
      <c r="CZ91" s="890"/>
      <c r="DA91" s="891"/>
      <c r="DB91" s="889"/>
      <c r="DC91" s="890"/>
      <c r="DD91" s="890"/>
      <c r="DE91" s="890"/>
      <c r="DF91" s="891"/>
      <c r="DG91" s="889"/>
      <c r="DH91" s="890"/>
      <c r="DI91" s="890"/>
      <c r="DJ91" s="890"/>
      <c r="DK91" s="891"/>
      <c r="DL91" s="889"/>
      <c r="DM91" s="890"/>
      <c r="DN91" s="890"/>
      <c r="DO91" s="890"/>
      <c r="DP91" s="891"/>
      <c r="DQ91" s="889"/>
      <c r="DR91" s="890"/>
      <c r="DS91" s="890"/>
      <c r="DT91" s="890"/>
      <c r="DU91" s="891"/>
      <c r="DV91" s="886"/>
      <c r="DW91" s="887"/>
      <c r="DX91" s="887"/>
      <c r="DY91" s="887"/>
      <c r="DZ91" s="888"/>
      <c r="EA91" s="233"/>
    </row>
    <row r="92" spans="1:131" ht="26.25" hidden="1" customHeight="1" x14ac:dyDescent="0.15">
      <c r="A92" s="248"/>
      <c r="B92" s="249"/>
      <c r="C92" s="249"/>
      <c r="D92" s="249"/>
      <c r="E92" s="249"/>
      <c r="F92" s="249"/>
      <c r="G92" s="249"/>
      <c r="H92" s="249"/>
      <c r="I92" s="249"/>
      <c r="J92" s="249"/>
      <c r="K92" s="249"/>
      <c r="L92" s="249"/>
      <c r="M92" s="249"/>
      <c r="N92" s="249"/>
      <c r="O92" s="249"/>
      <c r="P92" s="249"/>
      <c r="Q92" s="250"/>
      <c r="R92" s="250"/>
      <c r="S92" s="250"/>
      <c r="T92" s="250"/>
      <c r="U92" s="250"/>
      <c r="V92" s="250"/>
      <c r="W92" s="250"/>
      <c r="X92" s="250"/>
      <c r="Y92" s="250"/>
      <c r="Z92" s="250"/>
      <c r="AA92" s="250"/>
      <c r="AB92" s="250"/>
      <c r="AC92" s="250"/>
      <c r="AD92" s="250"/>
      <c r="AE92" s="250"/>
      <c r="AF92" s="250"/>
      <c r="AG92" s="250"/>
      <c r="AH92" s="250"/>
      <c r="AI92" s="250"/>
      <c r="AJ92" s="250"/>
      <c r="AK92" s="250"/>
      <c r="AL92" s="250"/>
      <c r="AM92" s="250"/>
      <c r="AN92" s="250"/>
      <c r="AO92" s="250"/>
      <c r="AP92" s="250"/>
      <c r="AQ92" s="250"/>
      <c r="AR92" s="250"/>
      <c r="AS92" s="250"/>
      <c r="AT92" s="250"/>
      <c r="AU92" s="250"/>
      <c r="AV92" s="250"/>
      <c r="AW92" s="250"/>
      <c r="AX92" s="250"/>
      <c r="AY92" s="250"/>
      <c r="AZ92" s="251"/>
      <c r="BA92" s="251"/>
      <c r="BB92" s="251"/>
      <c r="BC92" s="251"/>
      <c r="BD92" s="251"/>
      <c r="BE92" s="244"/>
      <c r="BF92" s="244"/>
      <c r="BG92" s="244"/>
      <c r="BH92" s="244"/>
      <c r="BI92" s="244"/>
      <c r="BJ92" s="244"/>
      <c r="BK92" s="244"/>
      <c r="BL92" s="244"/>
      <c r="BM92" s="244"/>
      <c r="BN92" s="244"/>
      <c r="BO92" s="244"/>
      <c r="BP92" s="244"/>
      <c r="BQ92" s="241">
        <v>86</v>
      </c>
      <c r="BR92" s="246"/>
      <c r="BS92" s="886"/>
      <c r="BT92" s="887"/>
      <c r="BU92" s="887"/>
      <c r="BV92" s="887"/>
      <c r="BW92" s="887"/>
      <c r="BX92" s="887"/>
      <c r="BY92" s="887"/>
      <c r="BZ92" s="887"/>
      <c r="CA92" s="887"/>
      <c r="CB92" s="887"/>
      <c r="CC92" s="887"/>
      <c r="CD92" s="887"/>
      <c r="CE92" s="887"/>
      <c r="CF92" s="887"/>
      <c r="CG92" s="892"/>
      <c r="CH92" s="889"/>
      <c r="CI92" s="890"/>
      <c r="CJ92" s="890"/>
      <c r="CK92" s="890"/>
      <c r="CL92" s="891"/>
      <c r="CM92" s="889"/>
      <c r="CN92" s="890"/>
      <c r="CO92" s="890"/>
      <c r="CP92" s="890"/>
      <c r="CQ92" s="891"/>
      <c r="CR92" s="889"/>
      <c r="CS92" s="890"/>
      <c r="CT92" s="890"/>
      <c r="CU92" s="890"/>
      <c r="CV92" s="891"/>
      <c r="CW92" s="889"/>
      <c r="CX92" s="890"/>
      <c r="CY92" s="890"/>
      <c r="CZ92" s="890"/>
      <c r="DA92" s="891"/>
      <c r="DB92" s="889"/>
      <c r="DC92" s="890"/>
      <c r="DD92" s="890"/>
      <c r="DE92" s="890"/>
      <c r="DF92" s="891"/>
      <c r="DG92" s="889"/>
      <c r="DH92" s="890"/>
      <c r="DI92" s="890"/>
      <c r="DJ92" s="890"/>
      <c r="DK92" s="891"/>
      <c r="DL92" s="889"/>
      <c r="DM92" s="890"/>
      <c r="DN92" s="890"/>
      <c r="DO92" s="890"/>
      <c r="DP92" s="891"/>
      <c r="DQ92" s="889"/>
      <c r="DR92" s="890"/>
      <c r="DS92" s="890"/>
      <c r="DT92" s="890"/>
      <c r="DU92" s="891"/>
      <c r="DV92" s="886"/>
      <c r="DW92" s="887"/>
      <c r="DX92" s="887"/>
      <c r="DY92" s="887"/>
      <c r="DZ92" s="888"/>
      <c r="EA92" s="233"/>
    </row>
    <row r="93" spans="1:131" ht="26.25" hidden="1" customHeight="1" x14ac:dyDescent="0.15">
      <c r="A93" s="248"/>
      <c r="B93" s="249"/>
      <c r="C93" s="249"/>
      <c r="D93" s="249"/>
      <c r="E93" s="249"/>
      <c r="F93" s="249"/>
      <c r="G93" s="249"/>
      <c r="H93" s="249"/>
      <c r="I93" s="249"/>
      <c r="J93" s="249"/>
      <c r="K93" s="249"/>
      <c r="L93" s="249"/>
      <c r="M93" s="249"/>
      <c r="N93" s="249"/>
      <c r="O93" s="249"/>
      <c r="P93" s="249"/>
      <c r="Q93" s="250"/>
      <c r="R93" s="250"/>
      <c r="S93" s="250"/>
      <c r="T93" s="250"/>
      <c r="U93" s="250"/>
      <c r="V93" s="250"/>
      <c r="W93" s="250"/>
      <c r="X93" s="250"/>
      <c r="Y93" s="250"/>
      <c r="Z93" s="250"/>
      <c r="AA93" s="250"/>
      <c r="AB93" s="250"/>
      <c r="AC93" s="250"/>
      <c r="AD93" s="250"/>
      <c r="AE93" s="250"/>
      <c r="AF93" s="250"/>
      <c r="AG93" s="250"/>
      <c r="AH93" s="250"/>
      <c r="AI93" s="250"/>
      <c r="AJ93" s="250"/>
      <c r="AK93" s="250"/>
      <c r="AL93" s="250"/>
      <c r="AM93" s="250"/>
      <c r="AN93" s="250"/>
      <c r="AO93" s="250"/>
      <c r="AP93" s="250"/>
      <c r="AQ93" s="250"/>
      <c r="AR93" s="250"/>
      <c r="AS93" s="250"/>
      <c r="AT93" s="250"/>
      <c r="AU93" s="250"/>
      <c r="AV93" s="250"/>
      <c r="AW93" s="250"/>
      <c r="AX93" s="250"/>
      <c r="AY93" s="250"/>
      <c r="AZ93" s="251"/>
      <c r="BA93" s="251"/>
      <c r="BB93" s="251"/>
      <c r="BC93" s="251"/>
      <c r="BD93" s="251"/>
      <c r="BE93" s="244"/>
      <c r="BF93" s="244"/>
      <c r="BG93" s="244"/>
      <c r="BH93" s="244"/>
      <c r="BI93" s="244"/>
      <c r="BJ93" s="244"/>
      <c r="BK93" s="244"/>
      <c r="BL93" s="244"/>
      <c r="BM93" s="244"/>
      <c r="BN93" s="244"/>
      <c r="BO93" s="244"/>
      <c r="BP93" s="244"/>
      <c r="BQ93" s="241">
        <v>87</v>
      </c>
      <c r="BR93" s="246"/>
      <c r="BS93" s="886"/>
      <c r="BT93" s="887"/>
      <c r="BU93" s="887"/>
      <c r="BV93" s="887"/>
      <c r="BW93" s="887"/>
      <c r="BX93" s="887"/>
      <c r="BY93" s="887"/>
      <c r="BZ93" s="887"/>
      <c r="CA93" s="887"/>
      <c r="CB93" s="887"/>
      <c r="CC93" s="887"/>
      <c r="CD93" s="887"/>
      <c r="CE93" s="887"/>
      <c r="CF93" s="887"/>
      <c r="CG93" s="892"/>
      <c r="CH93" s="889"/>
      <c r="CI93" s="890"/>
      <c r="CJ93" s="890"/>
      <c r="CK93" s="890"/>
      <c r="CL93" s="891"/>
      <c r="CM93" s="889"/>
      <c r="CN93" s="890"/>
      <c r="CO93" s="890"/>
      <c r="CP93" s="890"/>
      <c r="CQ93" s="891"/>
      <c r="CR93" s="889"/>
      <c r="CS93" s="890"/>
      <c r="CT93" s="890"/>
      <c r="CU93" s="890"/>
      <c r="CV93" s="891"/>
      <c r="CW93" s="889"/>
      <c r="CX93" s="890"/>
      <c r="CY93" s="890"/>
      <c r="CZ93" s="890"/>
      <c r="DA93" s="891"/>
      <c r="DB93" s="889"/>
      <c r="DC93" s="890"/>
      <c r="DD93" s="890"/>
      <c r="DE93" s="890"/>
      <c r="DF93" s="891"/>
      <c r="DG93" s="889"/>
      <c r="DH93" s="890"/>
      <c r="DI93" s="890"/>
      <c r="DJ93" s="890"/>
      <c r="DK93" s="891"/>
      <c r="DL93" s="889"/>
      <c r="DM93" s="890"/>
      <c r="DN93" s="890"/>
      <c r="DO93" s="890"/>
      <c r="DP93" s="891"/>
      <c r="DQ93" s="889"/>
      <c r="DR93" s="890"/>
      <c r="DS93" s="890"/>
      <c r="DT93" s="890"/>
      <c r="DU93" s="891"/>
      <c r="DV93" s="886"/>
      <c r="DW93" s="887"/>
      <c r="DX93" s="887"/>
      <c r="DY93" s="887"/>
      <c r="DZ93" s="888"/>
      <c r="EA93" s="233"/>
    </row>
    <row r="94" spans="1:131" ht="26.25" hidden="1" customHeight="1" x14ac:dyDescent="0.15">
      <c r="A94" s="248"/>
      <c r="B94" s="249"/>
      <c r="C94" s="249"/>
      <c r="D94" s="249"/>
      <c r="E94" s="249"/>
      <c r="F94" s="249"/>
      <c r="G94" s="249"/>
      <c r="H94" s="249"/>
      <c r="I94" s="249"/>
      <c r="J94" s="249"/>
      <c r="K94" s="249"/>
      <c r="L94" s="249"/>
      <c r="M94" s="249"/>
      <c r="N94" s="249"/>
      <c r="O94" s="249"/>
      <c r="P94" s="249"/>
      <c r="Q94" s="250"/>
      <c r="R94" s="250"/>
      <c r="S94" s="250"/>
      <c r="T94" s="250"/>
      <c r="U94" s="250"/>
      <c r="V94" s="250"/>
      <c r="W94" s="250"/>
      <c r="X94" s="250"/>
      <c r="Y94" s="250"/>
      <c r="Z94" s="250"/>
      <c r="AA94" s="250"/>
      <c r="AB94" s="250"/>
      <c r="AC94" s="250"/>
      <c r="AD94" s="250"/>
      <c r="AE94" s="250"/>
      <c r="AF94" s="250"/>
      <c r="AG94" s="250"/>
      <c r="AH94" s="250"/>
      <c r="AI94" s="250"/>
      <c r="AJ94" s="250"/>
      <c r="AK94" s="250"/>
      <c r="AL94" s="250"/>
      <c r="AM94" s="250"/>
      <c r="AN94" s="250"/>
      <c r="AO94" s="250"/>
      <c r="AP94" s="250"/>
      <c r="AQ94" s="250"/>
      <c r="AR94" s="250"/>
      <c r="AS94" s="250"/>
      <c r="AT94" s="250"/>
      <c r="AU94" s="250"/>
      <c r="AV94" s="250"/>
      <c r="AW94" s="250"/>
      <c r="AX94" s="250"/>
      <c r="AY94" s="250"/>
      <c r="AZ94" s="251"/>
      <c r="BA94" s="251"/>
      <c r="BB94" s="251"/>
      <c r="BC94" s="251"/>
      <c r="BD94" s="251"/>
      <c r="BE94" s="244"/>
      <c r="BF94" s="244"/>
      <c r="BG94" s="244"/>
      <c r="BH94" s="244"/>
      <c r="BI94" s="244"/>
      <c r="BJ94" s="244"/>
      <c r="BK94" s="244"/>
      <c r="BL94" s="244"/>
      <c r="BM94" s="244"/>
      <c r="BN94" s="244"/>
      <c r="BO94" s="244"/>
      <c r="BP94" s="244"/>
      <c r="BQ94" s="241">
        <v>88</v>
      </c>
      <c r="BR94" s="246"/>
      <c r="BS94" s="886"/>
      <c r="BT94" s="887"/>
      <c r="BU94" s="887"/>
      <c r="BV94" s="887"/>
      <c r="BW94" s="887"/>
      <c r="BX94" s="887"/>
      <c r="BY94" s="887"/>
      <c r="BZ94" s="887"/>
      <c r="CA94" s="887"/>
      <c r="CB94" s="887"/>
      <c r="CC94" s="887"/>
      <c r="CD94" s="887"/>
      <c r="CE94" s="887"/>
      <c r="CF94" s="887"/>
      <c r="CG94" s="892"/>
      <c r="CH94" s="889"/>
      <c r="CI94" s="890"/>
      <c r="CJ94" s="890"/>
      <c r="CK94" s="890"/>
      <c r="CL94" s="891"/>
      <c r="CM94" s="889"/>
      <c r="CN94" s="890"/>
      <c r="CO94" s="890"/>
      <c r="CP94" s="890"/>
      <c r="CQ94" s="891"/>
      <c r="CR94" s="889"/>
      <c r="CS94" s="890"/>
      <c r="CT94" s="890"/>
      <c r="CU94" s="890"/>
      <c r="CV94" s="891"/>
      <c r="CW94" s="889"/>
      <c r="CX94" s="890"/>
      <c r="CY94" s="890"/>
      <c r="CZ94" s="890"/>
      <c r="DA94" s="891"/>
      <c r="DB94" s="889"/>
      <c r="DC94" s="890"/>
      <c r="DD94" s="890"/>
      <c r="DE94" s="890"/>
      <c r="DF94" s="891"/>
      <c r="DG94" s="889"/>
      <c r="DH94" s="890"/>
      <c r="DI94" s="890"/>
      <c r="DJ94" s="890"/>
      <c r="DK94" s="891"/>
      <c r="DL94" s="889"/>
      <c r="DM94" s="890"/>
      <c r="DN94" s="890"/>
      <c r="DO94" s="890"/>
      <c r="DP94" s="891"/>
      <c r="DQ94" s="889"/>
      <c r="DR94" s="890"/>
      <c r="DS94" s="890"/>
      <c r="DT94" s="890"/>
      <c r="DU94" s="891"/>
      <c r="DV94" s="886"/>
      <c r="DW94" s="887"/>
      <c r="DX94" s="887"/>
      <c r="DY94" s="887"/>
      <c r="DZ94" s="888"/>
      <c r="EA94" s="233"/>
    </row>
    <row r="95" spans="1:131" ht="26.25" hidden="1" customHeight="1" x14ac:dyDescent="0.15">
      <c r="A95" s="248"/>
      <c r="B95" s="249"/>
      <c r="C95" s="249"/>
      <c r="D95" s="249"/>
      <c r="E95" s="249"/>
      <c r="F95" s="249"/>
      <c r="G95" s="249"/>
      <c r="H95" s="249"/>
      <c r="I95" s="249"/>
      <c r="J95" s="249"/>
      <c r="K95" s="249"/>
      <c r="L95" s="249"/>
      <c r="M95" s="249"/>
      <c r="N95" s="249"/>
      <c r="O95" s="249"/>
      <c r="P95" s="249"/>
      <c r="Q95" s="250"/>
      <c r="R95" s="250"/>
      <c r="S95" s="250"/>
      <c r="T95" s="250"/>
      <c r="U95" s="250"/>
      <c r="V95" s="250"/>
      <c r="W95" s="250"/>
      <c r="X95" s="250"/>
      <c r="Y95" s="250"/>
      <c r="Z95" s="250"/>
      <c r="AA95" s="250"/>
      <c r="AB95" s="250"/>
      <c r="AC95" s="250"/>
      <c r="AD95" s="250"/>
      <c r="AE95" s="250"/>
      <c r="AF95" s="250"/>
      <c r="AG95" s="250"/>
      <c r="AH95" s="250"/>
      <c r="AI95" s="250"/>
      <c r="AJ95" s="250"/>
      <c r="AK95" s="250"/>
      <c r="AL95" s="250"/>
      <c r="AM95" s="250"/>
      <c r="AN95" s="250"/>
      <c r="AO95" s="250"/>
      <c r="AP95" s="250"/>
      <c r="AQ95" s="250"/>
      <c r="AR95" s="250"/>
      <c r="AS95" s="250"/>
      <c r="AT95" s="250"/>
      <c r="AU95" s="250"/>
      <c r="AV95" s="250"/>
      <c r="AW95" s="250"/>
      <c r="AX95" s="250"/>
      <c r="AY95" s="250"/>
      <c r="AZ95" s="251"/>
      <c r="BA95" s="251"/>
      <c r="BB95" s="251"/>
      <c r="BC95" s="251"/>
      <c r="BD95" s="251"/>
      <c r="BE95" s="244"/>
      <c r="BF95" s="244"/>
      <c r="BG95" s="244"/>
      <c r="BH95" s="244"/>
      <c r="BI95" s="244"/>
      <c r="BJ95" s="244"/>
      <c r="BK95" s="244"/>
      <c r="BL95" s="244"/>
      <c r="BM95" s="244"/>
      <c r="BN95" s="244"/>
      <c r="BO95" s="244"/>
      <c r="BP95" s="244"/>
      <c r="BQ95" s="241">
        <v>89</v>
      </c>
      <c r="BR95" s="246"/>
      <c r="BS95" s="886"/>
      <c r="BT95" s="887"/>
      <c r="BU95" s="887"/>
      <c r="BV95" s="887"/>
      <c r="BW95" s="887"/>
      <c r="BX95" s="887"/>
      <c r="BY95" s="887"/>
      <c r="BZ95" s="887"/>
      <c r="CA95" s="887"/>
      <c r="CB95" s="887"/>
      <c r="CC95" s="887"/>
      <c r="CD95" s="887"/>
      <c r="CE95" s="887"/>
      <c r="CF95" s="887"/>
      <c r="CG95" s="892"/>
      <c r="CH95" s="889"/>
      <c r="CI95" s="890"/>
      <c r="CJ95" s="890"/>
      <c r="CK95" s="890"/>
      <c r="CL95" s="891"/>
      <c r="CM95" s="889"/>
      <c r="CN95" s="890"/>
      <c r="CO95" s="890"/>
      <c r="CP95" s="890"/>
      <c r="CQ95" s="891"/>
      <c r="CR95" s="889"/>
      <c r="CS95" s="890"/>
      <c r="CT95" s="890"/>
      <c r="CU95" s="890"/>
      <c r="CV95" s="891"/>
      <c r="CW95" s="889"/>
      <c r="CX95" s="890"/>
      <c r="CY95" s="890"/>
      <c r="CZ95" s="890"/>
      <c r="DA95" s="891"/>
      <c r="DB95" s="889"/>
      <c r="DC95" s="890"/>
      <c r="DD95" s="890"/>
      <c r="DE95" s="890"/>
      <c r="DF95" s="891"/>
      <c r="DG95" s="889"/>
      <c r="DH95" s="890"/>
      <c r="DI95" s="890"/>
      <c r="DJ95" s="890"/>
      <c r="DK95" s="891"/>
      <c r="DL95" s="889"/>
      <c r="DM95" s="890"/>
      <c r="DN95" s="890"/>
      <c r="DO95" s="890"/>
      <c r="DP95" s="891"/>
      <c r="DQ95" s="889"/>
      <c r="DR95" s="890"/>
      <c r="DS95" s="890"/>
      <c r="DT95" s="890"/>
      <c r="DU95" s="891"/>
      <c r="DV95" s="886"/>
      <c r="DW95" s="887"/>
      <c r="DX95" s="887"/>
      <c r="DY95" s="887"/>
      <c r="DZ95" s="888"/>
      <c r="EA95" s="233"/>
    </row>
    <row r="96" spans="1:131" ht="26.25" hidden="1" customHeight="1" x14ac:dyDescent="0.15">
      <c r="A96" s="248"/>
      <c r="B96" s="249"/>
      <c r="C96" s="249"/>
      <c r="D96" s="249"/>
      <c r="E96" s="249"/>
      <c r="F96" s="249"/>
      <c r="G96" s="249"/>
      <c r="H96" s="249"/>
      <c r="I96" s="249"/>
      <c r="J96" s="249"/>
      <c r="K96" s="249"/>
      <c r="L96" s="249"/>
      <c r="M96" s="249"/>
      <c r="N96" s="249"/>
      <c r="O96" s="249"/>
      <c r="P96" s="249"/>
      <c r="Q96" s="250"/>
      <c r="R96" s="250"/>
      <c r="S96" s="250"/>
      <c r="T96" s="250"/>
      <c r="U96" s="250"/>
      <c r="V96" s="250"/>
      <c r="W96" s="250"/>
      <c r="X96" s="250"/>
      <c r="Y96" s="250"/>
      <c r="Z96" s="250"/>
      <c r="AA96" s="250"/>
      <c r="AB96" s="250"/>
      <c r="AC96" s="250"/>
      <c r="AD96" s="250"/>
      <c r="AE96" s="250"/>
      <c r="AF96" s="250"/>
      <c r="AG96" s="250"/>
      <c r="AH96" s="250"/>
      <c r="AI96" s="250"/>
      <c r="AJ96" s="250"/>
      <c r="AK96" s="250"/>
      <c r="AL96" s="250"/>
      <c r="AM96" s="250"/>
      <c r="AN96" s="250"/>
      <c r="AO96" s="250"/>
      <c r="AP96" s="250"/>
      <c r="AQ96" s="250"/>
      <c r="AR96" s="250"/>
      <c r="AS96" s="250"/>
      <c r="AT96" s="250"/>
      <c r="AU96" s="250"/>
      <c r="AV96" s="250"/>
      <c r="AW96" s="250"/>
      <c r="AX96" s="250"/>
      <c r="AY96" s="250"/>
      <c r="AZ96" s="251"/>
      <c r="BA96" s="251"/>
      <c r="BB96" s="251"/>
      <c r="BC96" s="251"/>
      <c r="BD96" s="251"/>
      <c r="BE96" s="244"/>
      <c r="BF96" s="244"/>
      <c r="BG96" s="244"/>
      <c r="BH96" s="244"/>
      <c r="BI96" s="244"/>
      <c r="BJ96" s="244"/>
      <c r="BK96" s="244"/>
      <c r="BL96" s="244"/>
      <c r="BM96" s="244"/>
      <c r="BN96" s="244"/>
      <c r="BO96" s="244"/>
      <c r="BP96" s="244"/>
      <c r="BQ96" s="241">
        <v>90</v>
      </c>
      <c r="BR96" s="246"/>
      <c r="BS96" s="886"/>
      <c r="BT96" s="887"/>
      <c r="BU96" s="887"/>
      <c r="BV96" s="887"/>
      <c r="BW96" s="887"/>
      <c r="BX96" s="887"/>
      <c r="BY96" s="887"/>
      <c r="BZ96" s="887"/>
      <c r="CA96" s="887"/>
      <c r="CB96" s="887"/>
      <c r="CC96" s="887"/>
      <c r="CD96" s="887"/>
      <c r="CE96" s="887"/>
      <c r="CF96" s="887"/>
      <c r="CG96" s="892"/>
      <c r="CH96" s="889"/>
      <c r="CI96" s="890"/>
      <c r="CJ96" s="890"/>
      <c r="CK96" s="890"/>
      <c r="CL96" s="891"/>
      <c r="CM96" s="889"/>
      <c r="CN96" s="890"/>
      <c r="CO96" s="890"/>
      <c r="CP96" s="890"/>
      <c r="CQ96" s="891"/>
      <c r="CR96" s="889"/>
      <c r="CS96" s="890"/>
      <c r="CT96" s="890"/>
      <c r="CU96" s="890"/>
      <c r="CV96" s="891"/>
      <c r="CW96" s="889"/>
      <c r="CX96" s="890"/>
      <c r="CY96" s="890"/>
      <c r="CZ96" s="890"/>
      <c r="DA96" s="891"/>
      <c r="DB96" s="889"/>
      <c r="DC96" s="890"/>
      <c r="DD96" s="890"/>
      <c r="DE96" s="890"/>
      <c r="DF96" s="891"/>
      <c r="DG96" s="889"/>
      <c r="DH96" s="890"/>
      <c r="DI96" s="890"/>
      <c r="DJ96" s="890"/>
      <c r="DK96" s="891"/>
      <c r="DL96" s="889"/>
      <c r="DM96" s="890"/>
      <c r="DN96" s="890"/>
      <c r="DO96" s="890"/>
      <c r="DP96" s="891"/>
      <c r="DQ96" s="889"/>
      <c r="DR96" s="890"/>
      <c r="DS96" s="890"/>
      <c r="DT96" s="890"/>
      <c r="DU96" s="891"/>
      <c r="DV96" s="886"/>
      <c r="DW96" s="887"/>
      <c r="DX96" s="887"/>
      <c r="DY96" s="887"/>
      <c r="DZ96" s="888"/>
      <c r="EA96" s="233"/>
    </row>
    <row r="97" spans="1:131" ht="26.25" hidden="1" customHeight="1" x14ac:dyDescent="0.15">
      <c r="A97" s="248"/>
      <c r="B97" s="249"/>
      <c r="C97" s="249"/>
      <c r="D97" s="249"/>
      <c r="E97" s="249"/>
      <c r="F97" s="249"/>
      <c r="G97" s="249"/>
      <c r="H97" s="249"/>
      <c r="I97" s="249"/>
      <c r="J97" s="249"/>
      <c r="K97" s="249"/>
      <c r="L97" s="249"/>
      <c r="M97" s="249"/>
      <c r="N97" s="249"/>
      <c r="O97" s="249"/>
      <c r="P97" s="249"/>
      <c r="Q97" s="250"/>
      <c r="R97" s="250"/>
      <c r="S97" s="250"/>
      <c r="T97" s="250"/>
      <c r="U97" s="250"/>
      <c r="V97" s="250"/>
      <c r="W97" s="250"/>
      <c r="X97" s="250"/>
      <c r="Y97" s="250"/>
      <c r="Z97" s="250"/>
      <c r="AA97" s="250"/>
      <c r="AB97" s="250"/>
      <c r="AC97" s="250"/>
      <c r="AD97" s="250"/>
      <c r="AE97" s="250"/>
      <c r="AF97" s="250"/>
      <c r="AG97" s="250"/>
      <c r="AH97" s="250"/>
      <c r="AI97" s="250"/>
      <c r="AJ97" s="250"/>
      <c r="AK97" s="250"/>
      <c r="AL97" s="250"/>
      <c r="AM97" s="250"/>
      <c r="AN97" s="250"/>
      <c r="AO97" s="250"/>
      <c r="AP97" s="250"/>
      <c r="AQ97" s="250"/>
      <c r="AR97" s="250"/>
      <c r="AS97" s="250"/>
      <c r="AT97" s="250"/>
      <c r="AU97" s="250"/>
      <c r="AV97" s="250"/>
      <c r="AW97" s="250"/>
      <c r="AX97" s="250"/>
      <c r="AY97" s="250"/>
      <c r="AZ97" s="251"/>
      <c r="BA97" s="251"/>
      <c r="BB97" s="251"/>
      <c r="BC97" s="251"/>
      <c r="BD97" s="251"/>
      <c r="BE97" s="244"/>
      <c r="BF97" s="244"/>
      <c r="BG97" s="244"/>
      <c r="BH97" s="244"/>
      <c r="BI97" s="244"/>
      <c r="BJ97" s="244"/>
      <c r="BK97" s="244"/>
      <c r="BL97" s="244"/>
      <c r="BM97" s="244"/>
      <c r="BN97" s="244"/>
      <c r="BO97" s="244"/>
      <c r="BP97" s="244"/>
      <c r="BQ97" s="241">
        <v>91</v>
      </c>
      <c r="BR97" s="246"/>
      <c r="BS97" s="886"/>
      <c r="BT97" s="887"/>
      <c r="BU97" s="887"/>
      <c r="BV97" s="887"/>
      <c r="BW97" s="887"/>
      <c r="BX97" s="887"/>
      <c r="BY97" s="887"/>
      <c r="BZ97" s="887"/>
      <c r="CA97" s="887"/>
      <c r="CB97" s="887"/>
      <c r="CC97" s="887"/>
      <c r="CD97" s="887"/>
      <c r="CE97" s="887"/>
      <c r="CF97" s="887"/>
      <c r="CG97" s="892"/>
      <c r="CH97" s="889"/>
      <c r="CI97" s="890"/>
      <c r="CJ97" s="890"/>
      <c r="CK97" s="890"/>
      <c r="CL97" s="891"/>
      <c r="CM97" s="889"/>
      <c r="CN97" s="890"/>
      <c r="CO97" s="890"/>
      <c r="CP97" s="890"/>
      <c r="CQ97" s="891"/>
      <c r="CR97" s="889"/>
      <c r="CS97" s="890"/>
      <c r="CT97" s="890"/>
      <c r="CU97" s="890"/>
      <c r="CV97" s="891"/>
      <c r="CW97" s="889"/>
      <c r="CX97" s="890"/>
      <c r="CY97" s="890"/>
      <c r="CZ97" s="890"/>
      <c r="DA97" s="891"/>
      <c r="DB97" s="889"/>
      <c r="DC97" s="890"/>
      <c r="DD97" s="890"/>
      <c r="DE97" s="890"/>
      <c r="DF97" s="891"/>
      <c r="DG97" s="889"/>
      <c r="DH97" s="890"/>
      <c r="DI97" s="890"/>
      <c r="DJ97" s="890"/>
      <c r="DK97" s="891"/>
      <c r="DL97" s="889"/>
      <c r="DM97" s="890"/>
      <c r="DN97" s="890"/>
      <c r="DO97" s="890"/>
      <c r="DP97" s="891"/>
      <c r="DQ97" s="889"/>
      <c r="DR97" s="890"/>
      <c r="DS97" s="890"/>
      <c r="DT97" s="890"/>
      <c r="DU97" s="891"/>
      <c r="DV97" s="886"/>
      <c r="DW97" s="887"/>
      <c r="DX97" s="887"/>
      <c r="DY97" s="887"/>
      <c r="DZ97" s="888"/>
      <c r="EA97" s="233"/>
    </row>
    <row r="98" spans="1:131" ht="26.25" hidden="1" customHeight="1" x14ac:dyDescent="0.15">
      <c r="A98" s="248"/>
      <c r="B98" s="249"/>
      <c r="C98" s="249"/>
      <c r="D98" s="249"/>
      <c r="E98" s="249"/>
      <c r="F98" s="249"/>
      <c r="G98" s="249"/>
      <c r="H98" s="249"/>
      <c r="I98" s="249"/>
      <c r="J98" s="249"/>
      <c r="K98" s="249"/>
      <c r="L98" s="249"/>
      <c r="M98" s="249"/>
      <c r="N98" s="249"/>
      <c r="O98" s="249"/>
      <c r="P98" s="249"/>
      <c r="Q98" s="250"/>
      <c r="R98" s="250"/>
      <c r="S98" s="250"/>
      <c r="T98" s="250"/>
      <c r="U98" s="250"/>
      <c r="V98" s="250"/>
      <c r="W98" s="250"/>
      <c r="X98" s="250"/>
      <c r="Y98" s="250"/>
      <c r="Z98" s="250"/>
      <c r="AA98" s="250"/>
      <c r="AB98" s="250"/>
      <c r="AC98" s="250"/>
      <c r="AD98" s="250"/>
      <c r="AE98" s="250"/>
      <c r="AF98" s="250"/>
      <c r="AG98" s="250"/>
      <c r="AH98" s="250"/>
      <c r="AI98" s="250"/>
      <c r="AJ98" s="250"/>
      <c r="AK98" s="250"/>
      <c r="AL98" s="250"/>
      <c r="AM98" s="250"/>
      <c r="AN98" s="250"/>
      <c r="AO98" s="250"/>
      <c r="AP98" s="250"/>
      <c r="AQ98" s="250"/>
      <c r="AR98" s="250"/>
      <c r="AS98" s="250"/>
      <c r="AT98" s="250"/>
      <c r="AU98" s="250"/>
      <c r="AV98" s="250"/>
      <c r="AW98" s="250"/>
      <c r="AX98" s="250"/>
      <c r="AY98" s="250"/>
      <c r="AZ98" s="251"/>
      <c r="BA98" s="251"/>
      <c r="BB98" s="251"/>
      <c r="BC98" s="251"/>
      <c r="BD98" s="251"/>
      <c r="BE98" s="244"/>
      <c r="BF98" s="244"/>
      <c r="BG98" s="244"/>
      <c r="BH98" s="244"/>
      <c r="BI98" s="244"/>
      <c r="BJ98" s="244"/>
      <c r="BK98" s="244"/>
      <c r="BL98" s="244"/>
      <c r="BM98" s="244"/>
      <c r="BN98" s="244"/>
      <c r="BO98" s="244"/>
      <c r="BP98" s="244"/>
      <c r="BQ98" s="241">
        <v>92</v>
      </c>
      <c r="BR98" s="246"/>
      <c r="BS98" s="886"/>
      <c r="BT98" s="887"/>
      <c r="BU98" s="887"/>
      <c r="BV98" s="887"/>
      <c r="BW98" s="887"/>
      <c r="BX98" s="887"/>
      <c r="BY98" s="887"/>
      <c r="BZ98" s="887"/>
      <c r="CA98" s="887"/>
      <c r="CB98" s="887"/>
      <c r="CC98" s="887"/>
      <c r="CD98" s="887"/>
      <c r="CE98" s="887"/>
      <c r="CF98" s="887"/>
      <c r="CG98" s="892"/>
      <c r="CH98" s="889"/>
      <c r="CI98" s="890"/>
      <c r="CJ98" s="890"/>
      <c r="CK98" s="890"/>
      <c r="CL98" s="891"/>
      <c r="CM98" s="889"/>
      <c r="CN98" s="890"/>
      <c r="CO98" s="890"/>
      <c r="CP98" s="890"/>
      <c r="CQ98" s="891"/>
      <c r="CR98" s="889"/>
      <c r="CS98" s="890"/>
      <c r="CT98" s="890"/>
      <c r="CU98" s="890"/>
      <c r="CV98" s="891"/>
      <c r="CW98" s="889"/>
      <c r="CX98" s="890"/>
      <c r="CY98" s="890"/>
      <c r="CZ98" s="890"/>
      <c r="DA98" s="891"/>
      <c r="DB98" s="889"/>
      <c r="DC98" s="890"/>
      <c r="DD98" s="890"/>
      <c r="DE98" s="890"/>
      <c r="DF98" s="891"/>
      <c r="DG98" s="889"/>
      <c r="DH98" s="890"/>
      <c r="DI98" s="890"/>
      <c r="DJ98" s="890"/>
      <c r="DK98" s="891"/>
      <c r="DL98" s="889"/>
      <c r="DM98" s="890"/>
      <c r="DN98" s="890"/>
      <c r="DO98" s="890"/>
      <c r="DP98" s="891"/>
      <c r="DQ98" s="889"/>
      <c r="DR98" s="890"/>
      <c r="DS98" s="890"/>
      <c r="DT98" s="890"/>
      <c r="DU98" s="891"/>
      <c r="DV98" s="886"/>
      <c r="DW98" s="887"/>
      <c r="DX98" s="887"/>
      <c r="DY98" s="887"/>
      <c r="DZ98" s="888"/>
      <c r="EA98" s="233"/>
    </row>
    <row r="99" spans="1:131" ht="26.25" hidden="1" customHeight="1" x14ac:dyDescent="0.15">
      <c r="A99" s="248"/>
      <c r="B99" s="249"/>
      <c r="C99" s="249"/>
      <c r="D99" s="249"/>
      <c r="E99" s="249"/>
      <c r="F99" s="249"/>
      <c r="G99" s="249"/>
      <c r="H99" s="249"/>
      <c r="I99" s="249"/>
      <c r="J99" s="249"/>
      <c r="K99" s="249"/>
      <c r="L99" s="249"/>
      <c r="M99" s="249"/>
      <c r="N99" s="249"/>
      <c r="O99" s="249"/>
      <c r="P99" s="249"/>
      <c r="Q99" s="250"/>
      <c r="R99" s="250"/>
      <c r="S99" s="250"/>
      <c r="T99" s="250"/>
      <c r="U99" s="250"/>
      <c r="V99" s="250"/>
      <c r="W99" s="250"/>
      <c r="X99" s="250"/>
      <c r="Y99" s="250"/>
      <c r="Z99" s="250"/>
      <c r="AA99" s="250"/>
      <c r="AB99" s="250"/>
      <c r="AC99" s="250"/>
      <c r="AD99" s="250"/>
      <c r="AE99" s="250"/>
      <c r="AF99" s="250"/>
      <c r="AG99" s="250"/>
      <c r="AH99" s="250"/>
      <c r="AI99" s="250"/>
      <c r="AJ99" s="250"/>
      <c r="AK99" s="250"/>
      <c r="AL99" s="250"/>
      <c r="AM99" s="250"/>
      <c r="AN99" s="250"/>
      <c r="AO99" s="250"/>
      <c r="AP99" s="250"/>
      <c r="AQ99" s="250"/>
      <c r="AR99" s="250"/>
      <c r="AS99" s="250"/>
      <c r="AT99" s="250"/>
      <c r="AU99" s="250"/>
      <c r="AV99" s="250"/>
      <c r="AW99" s="250"/>
      <c r="AX99" s="250"/>
      <c r="AY99" s="250"/>
      <c r="AZ99" s="251"/>
      <c r="BA99" s="251"/>
      <c r="BB99" s="251"/>
      <c r="BC99" s="251"/>
      <c r="BD99" s="251"/>
      <c r="BE99" s="244"/>
      <c r="BF99" s="244"/>
      <c r="BG99" s="244"/>
      <c r="BH99" s="244"/>
      <c r="BI99" s="244"/>
      <c r="BJ99" s="244"/>
      <c r="BK99" s="244"/>
      <c r="BL99" s="244"/>
      <c r="BM99" s="244"/>
      <c r="BN99" s="244"/>
      <c r="BO99" s="244"/>
      <c r="BP99" s="244"/>
      <c r="BQ99" s="241">
        <v>93</v>
      </c>
      <c r="BR99" s="246"/>
      <c r="BS99" s="886"/>
      <c r="BT99" s="887"/>
      <c r="BU99" s="887"/>
      <c r="BV99" s="887"/>
      <c r="BW99" s="887"/>
      <c r="BX99" s="887"/>
      <c r="BY99" s="887"/>
      <c r="BZ99" s="887"/>
      <c r="CA99" s="887"/>
      <c r="CB99" s="887"/>
      <c r="CC99" s="887"/>
      <c r="CD99" s="887"/>
      <c r="CE99" s="887"/>
      <c r="CF99" s="887"/>
      <c r="CG99" s="892"/>
      <c r="CH99" s="889"/>
      <c r="CI99" s="890"/>
      <c r="CJ99" s="890"/>
      <c r="CK99" s="890"/>
      <c r="CL99" s="891"/>
      <c r="CM99" s="889"/>
      <c r="CN99" s="890"/>
      <c r="CO99" s="890"/>
      <c r="CP99" s="890"/>
      <c r="CQ99" s="891"/>
      <c r="CR99" s="889"/>
      <c r="CS99" s="890"/>
      <c r="CT99" s="890"/>
      <c r="CU99" s="890"/>
      <c r="CV99" s="891"/>
      <c r="CW99" s="889"/>
      <c r="CX99" s="890"/>
      <c r="CY99" s="890"/>
      <c r="CZ99" s="890"/>
      <c r="DA99" s="891"/>
      <c r="DB99" s="889"/>
      <c r="DC99" s="890"/>
      <c r="DD99" s="890"/>
      <c r="DE99" s="890"/>
      <c r="DF99" s="891"/>
      <c r="DG99" s="889"/>
      <c r="DH99" s="890"/>
      <c r="DI99" s="890"/>
      <c r="DJ99" s="890"/>
      <c r="DK99" s="891"/>
      <c r="DL99" s="889"/>
      <c r="DM99" s="890"/>
      <c r="DN99" s="890"/>
      <c r="DO99" s="890"/>
      <c r="DP99" s="891"/>
      <c r="DQ99" s="889"/>
      <c r="DR99" s="890"/>
      <c r="DS99" s="890"/>
      <c r="DT99" s="890"/>
      <c r="DU99" s="891"/>
      <c r="DV99" s="886"/>
      <c r="DW99" s="887"/>
      <c r="DX99" s="887"/>
      <c r="DY99" s="887"/>
      <c r="DZ99" s="888"/>
      <c r="EA99" s="233"/>
    </row>
    <row r="100" spans="1:131" ht="26.25" hidden="1" customHeight="1" x14ac:dyDescent="0.15">
      <c r="A100" s="248"/>
      <c r="B100" s="249"/>
      <c r="C100" s="249"/>
      <c r="D100" s="249"/>
      <c r="E100" s="249"/>
      <c r="F100" s="249"/>
      <c r="G100" s="249"/>
      <c r="H100" s="249"/>
      <c r="I100" s="249"/>
      <c r="J100" s="249"/>
      <c r="K100" s="249"/>
      <c r="L100" s="249"/>
      <c r="M100" s="249"/>
      <c r="N100" s="249"/>
      <c r="O100" s="249"/>
      <c r="P100" s="249"/>
      <c r="Q100" s="250"/>
      <c r="R100" s="250"/>
      <c r="S100" s="250"/>
      <c r="T100" s="250"/>
      <c r="U100" s="250"/>
      <c r="V100" s="250"/>
      <c r="W100" s="250"/>
      <c r="X100" s="250"/>
      <c r="Y100" s="250"/>
      <c r="Z100" s="250"/>
      <c r="AA100" s="250"/>
      <c r="AB100" s="250"/>
      <c r="AC100" s="250"/>
      <c r="AD100" s="250"/>
      <c r="AE100" s="250"/>
      <c r="AF100" s="250"/>
      <c r="AG100" s="250"/>
      <c r="AH100" s="250"/>
      <c r="AI100" s="250"/>
      <c r="AJ100" s="250"/>
      <c r="AK100" s="250"/>
      <c r="AL100" s="250"/>
      <c r="AM100" s="250"/>
      <c r="AN100" s="250"/>
      <c r="AO100" s="250"/>
      <c r="AP100" s="250"/>
      <c r="AQ100" s="250"/>
      <c r="AR100" s="250"/>
      <c r="AS100" s="250"/>
      <c r="AT100" s="250"/>
      <c r="AU100" s="250"/>
      <c r="AV100" s="250"/>
      <c r="AW100" s="250"/>
      <c r="AX100" s="250"/>
      <c r="AY100" s="250"/>
      <c r="AZ100" s="251"/>
      <c r="BA100" s="251"/>
      <c r="BB100" s="251"/>
      <c r="BC100" s="251"/>
      <c r="BD100" s="251"/>
      <c r="BE100" s="244"/>
      <c r="BF100" s="244"/>
      <c r="BG100" s="244"/>
      <c r="BH100" s="244"/>
      <c r="BI100" s="244"/>
      <c r="BJ100" s="244"/>
      <c r="BK100" s="244"/>
      <c r="BL100" s="244"/>
      <c r="BM100" s="244"/>
      <c r="BN100" s="244"/>
      <c r="BO100" s="244"/>
      <c r="BP100" s="244"/>
      <c r="BQ100" s="241">
        <v>94</v>
      </c>
      <c r="BR100" s="246"/>
      <c r="BS100" s="886"/>
      <c r="BT100" s="887"/>
      <c r="BU100" s="887"/>
      <c r="BV100" s="887"/>
      <c r="BW100" s="887"/>
      <c r="BX100" s="887"/>
      <c r="BY100" s="887"/>
      <c r="BZ100" s="887"/>
      <c r="CA100" s="887"/>
      <c r="CB100" s="887"/>
      <c r="CC100" s="887"/>
      <c r="CD100" s="887"/>
      <c r="CE100" s="887"/>
      <c r="CF100" s="887"/>
      <c r="CG100" s="892"/>
      <c r="CH100" s="889"/>
      <c r="CI100" s="890"/>
      <c r="CJ100" s="890"/>
      <c r="CK100" s="890"/>
      <c r="CL100" s="891"/>
      <c r="CM100" s="889"/>
      <c r="CN100" s="890"/>
      <c r="CO100" s="890"/>
      <c r="CP100" s="890"/>
      <c r="CQ100" s="891"/>
      <c r="CR100" s="889"/>
      <c r="CS100" s="890"/>
      <c r="CT100" s="890"/>
      <c r="CU100" s="890"/>
      <c r="CV100" s="891"/>
      <c r="CW100" s="889"/>
      <c r="CX100" s="890"/>
      <c r="CY100" s="890"/>
      <c r="CZ100" s="890"/>
      <c r="DA100" s="891"/>
      <c r="DB100" s="889"/>
      <c r="DC100" s="890"/>
      <c r="DD100" s="890"/>
      <c r="DE100" s="890"/>
      <c r="DF100" s="891"/>
      <c r="DG100" s="889"/>
      <c r="DH100" s="890"/>
      <c r="DI100" s="890"/>
      <c r="DJ100" s="890"/>
      <c r="DK100" s="891"/>
      <c r="DL100" s="889"/>
      <c r="DM100" s="890"/>
      <c r="DN100" s="890"/>
      <c r="DO100" s="890"/>
      <c r="DP100" s="891"/>
      <c r="DQ100" s="889"/>
      <c r="DR100" s="890"/>
      <c r="DS100" s="890"/>
      <c r="DT100" s="890"/>
      <c r="DU100" s="891"/>
      <c r="DV100" s="886"/>
      <c r="DW100" s="887"/>
      <c r="DX100" s="887"/>
      <c r="DY100" s="887"/>
      <c r="DZ100" s="888"/>
      <c r="EA100" s="233"/>
    </row>
    <row r="101" spans="1:131" ht="26.25" hidden="1" customHeight="1" x14ac:dyDescent="0.15">
      <c r="A101" s="248"/>
      <c r="B101" s="249"/>
      <c r="C101" s="249"/>
      <c r="D101" s="249"/>
      <c r="E101" s="249"/>
      <c r="F101" s="249"/>
      <c r="G101" s="249"/>
      <c r="H101" s="249"/>
      <c r="I101" s="249"/>
      <c r="J101" s="249"/>
      <c r="K101" s="249"/>
      <c r="L101" s="249"/>
      <c r="M101" s="249"/>
      <c r="N101" s="249"/>
      <c r="O101" s="249"/>
      <c r="P101" s="249"/>
      <c r="Q101" s="250"/>
      <c r="R101" s="250"/>
      <c r="S101" s="250"/>
      <c r="T101" s="250"/>
      <c r="U101" s="250"/>
      <c r="V101" s="250"/>
      <c r="W101" s="250"/>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1"/>
      <c r="BA101" s="251"/>
      <c r="BB101" s="251"/>
      <c r="BC101" s="251"/>
      <c r="BD101" s="251"/>
      <c r="BE101" s="244"/>
      <c r="BF101" s="244"/>
      <c r="BG101" s="244"/>
      <c r="BH101" s="244"/>
      <c r="BI101" s="244"/>
      <c r="BJ101" s="244"/>
      <c r="BK101" s="244"/>
      <c r="BL101" s="244"/>
      <c r="BM101" s="244"/>
      <c r="BN101" s="244"/>
      <c r="BO101" s="244"/>
      <c r="BP101" s="244"/>
      <c r="BQ101" s="241">
        <v>95</v>
      </c>
      <c r="BR101" s="246"/>
      <c r="BS101" s="886"/>
      <c r="BT101" s="887"/>
      <c r="BU101" s="887"/>
      <c r="BV101" s="887"/>
      <c r="BW101" s="887"/>
      <c r="BX101" s="887"/>
      <c r="BY101" s="887"/>
      <c r="BZ101" s="887"/>
      <c r="CA101" s="887"/>
      <c r="CB101" s="887"/>
      <c r="CC101" s="887"/>
      <c r="CD101" s="887"/>
      <c r="CE101" s="887"/>
      <c r="CF101" s="887"/>
      <c r="CG101" s="892"/>
      <c r="CH101" s="889"/>
      <c r="CI101" s="890"/>
      <c r="CJ101" s="890"/>
      <c r="CK101" s="890"/>
      <c r="CL101" s="891"/>
      <c r="CM101" s="889"/>
      <c r="CN101" s="890"/>
      <c r="CO101" s="890"/>
      <c r="CP101" s="890"/>
      <c r="CQ101" s="891"/>
      <c r="CR101" s="889"/>
      <c r="CS101" s="890"/>
      <c r="CT101" s="890"/>
      <c r="CU101" s="890"/>
      <c r="CV101" s="891"/>
      <c r="CW101" s="889"/>
      <c r="CX101" s="890"/>
      <c r="CY101" s="890"/>
      <c r="CZ101" s="890"/>
      <c r="DA101" s="891"/>
      <c r="DB101" s="889"/>
      <c r="DC101" s="890"/>
      <c r="DD101" s="890"/>
      <c r="DE101" s="890"/>
      <c r="DF101" s="891"/>
      <c r="DG101" s="889"/>
      <c r="DH101" s="890"/>
      <c r="DI101" s="890"/>
      <c r="DJ101" s="890"/>
      <c r="DK101" s="891"/>
      <c r="DL101" s="889"/>
      <c r="DM101" s="890"/>
      <c r="DN101" s="890"/>
      <c r="DO101" s="890"/>
      <c r="DP101" s="891"/>
      <c r="DQ101" s="889"/>
      <c r="DR101" s="890"/>
      <c r="DS101" s="890"/>
      <c r="DT101" s="890"/>
      <c r="DU101" s="891"/>
      <c r="DV101" s="886"/>
      <c r="DW101" s="887"/>
      <c r="DX101" s="887"/>
      <c r="DY101" s="887"/>
      <c r="DZ101" s="888"/>
      <c r="EA101" s="233"/>
    </row>
    <row r="102" spans="1:131" ht="26.25" customHeight="1" thickBot="1" x14ac:dyDescent="0.2">
      <c r="A102" s="248"/>
      <c r="B102" s="249"/>
      <c r="C102" s="249"/>
      <c r="D102" s="249"/>
      <c r="E102" s="249"/>
      <c r="F102" s="249"/>
      <c r="G102" s="249"/>
      <c r="H102" s="249"/>
      <c r="I102" s="249"/>
      <c r="J102" s="249"/>
      <c r="K102" s="249"/>
      <c r="L102" s="249"/>
      <c r="M102" s="249"/>
      <c r="N102" s="249"/>
      <c r="O102" s="249"/>
      <c r="P102" s="249"/>
      <c r="Q102" s="250"/>
      <c r="R102" s="250"/>
      <c r="S102" s="250"/>
      <c r="T102" s="250"/>
      <c r="U102" s="250"/>
      <c r="V102" s="250"/>
      <c r="W102" s="250"/>
      <c r="X102" s="250"/>
      <c r="Y102" s="250"/>
      <c r="Z102" s="250"/>
      <c r="AA102" s="250"/>
      <c r="AB102" s="250"/>
      <c r="AC102" s="250"/>
      <c r="AD102" s="250"/>
      <c r="AE102" s="250"/>
      <c r="AF102" s="250"/>
      <c r="AG102" s="250"/>
      <c r="AH102" s="250"/>
      <c r="AI102" s="250"/>
      <c r="AJ102" s="250"/>
      <c r="AK102" s="250"/>
      <c r="AL102" s="250"/>
      <c r="AM102" s="250"/>
      <c r="AN102" s="250"/>
      <c r="AO102" s="250"/>
      <c r="AP102" s="250"/>
      <c r="AQ102" s="250"/>
      <c r="AR102" s="250"/>
      <c r="AS102" s="250"/>
      <c r="AT102" s="250"/>
      <c r="AU102" s="250"/>
      <c r="AV102" s="250"/>
      <c r="AW102" s="250"/>
      <c r="AX102" s="250"/>
      <c r="AY102" s="250"/>
      <c r="AZ102" s="251"/>
      <c r="BA102" s="251"/>
      <c r="BB102" s="251"/>
      <c r="BC102" s="251"/>
      <c r="BD102" s="251"/>
      <c r="BE102" s="244"/>
      <c r="BF102" s="244"/>
      <c r="BG102" s="244"/>
      <c r="BH102" s="244"/>
      <c r="BI102" s="244"/>
      <c r="BJ102" s="244"/>
      <c r="BK102" s="244"/>
      <c r="BL102" s="244"/>
      <c r="BM102" s="244"/>
      <c r="BN102" s="244"/>
      <c r="BO102" s="244"/>
      <c r="BP102" s="244"/>
      <c r="BQ102" s="243" t="s">
        <v>402</v>
      </c>
      <c r="BR102" s="817" t="s">
        <v>433</v>
      </c>
      <c r="BS102" s="818"/>
      <c r="BT102" s="818"/>
      <c r="BU102" s="818"/>
      <c r="BV102" s="818"/>
      <c r="BW102" s="818"/>
      <c r="BX102" s="818"/>
      <c r="BY102" s="818"/>
      <c r="BZ102" s="818"/>
      <c r="CA102" s="818"/>
      <c r="CB102" s="818"/>
      <c r="CC102" s="818"/>
      <c r="CD102" s="818"/>
      <c r="CE102" s="818"/>
      <c r="CF102" s="818"/>
      <c r="CG102" s="819"/>
      <c r="CH102" s="914"/>
      <c r="CI102" s="915"/>
      <c r="CJ102" s="915"/>
      <c r="CK102" s="915"/>
      <c r="CL102" s="916"/>
      <c r="CM102" s="914"/>
      <c r="CN102" s="915"/>
      <c r="CO102" s="915"/>
      <c r="CP102" s="915"/>
      <c r="CQ102" s="916"/>
      <c r="CR102" s="917">
        <f>CR7+CR8+CR9+CR10</f>
        <v>6557</v>
      </c>
      <c r="CS102" s="879"/>
      <c r="CT102" s="879"/>
      <c r="CU102" s="879"/>
      <c r="CV102" s="918"/>
      <c r="CW102" s="917">
        <f>CW9+CW10</f>
        <v>978</v>
      </c>
      <c r="CX102" s="879"/>
      <c r="CY102" s="879"/>
      <c r="CZ102" s="879"/>
      <c r="DA102" s="918"/>
      <c r="DB102" s="917">
        <f>DB9+DB10</f>
        <v>10002</v>
      </c>
      <c r="DC102" s="879"/>
      <c r="DD102" s="879"/>
      <c r="DE102" s="879"/>
      <c r="DF102" s="918"/>
      <c r="DG102" s="917"/>
      <c r="DH102" s="879"/>
      <c r="DI102" s="879"/>
      <c r="DJ102" s="879"/>
      <c r="DK102" s="918"/>
      <c r="DL102" s="917"/>
      <c r="DM102" s="879"/>
      <c r="DN102" s="879"/>
      <c r="DO102" s="879"/>
      <c r="DP102" s="918"/>
      <c r="DQ102" s="917"/>
      <c r="DR102" s="879"/>
      <c r="DS102" s="879"/>
      <c r="DT102" s="879"/>
      <c r="DU102" s="918"/>
      <c r="DV102" s="817"/>
      <c r="DW102" s="818"/>
      <c r="DX102" s="818"/>
      <c r="DY102" s="818"/>
      <c r="DZ102" s="941"/>
      <c r="EA102" s="233"/>
    </row>
    <row r="103" spans="1:131" ht="26.25" customHeight="1" x14ac:dyDescent="0.15">
      <c r="A103" s="248"/>
      <c r="B103" s="249"/>
      <c r="C103" s="249"/>
      <c r="D103" s="249"/>
      <c r="E103" s="249"/>
      <c r="F103" s="249"/>
      <c r="G103" s="249"/>
      <c r="H103" s="249"/>
      <c r="I103" s="249"/>
      <c r="J103" s="249"/>
      <c r="K103" s="249"/>
      <c r="L103" s="249"/>
      <c r="M103" s="249"/>
      <c r="N103" s="249"/>
      <c r="O103" s="249"/>
      <c r="P103" s="249"/>
      <c r="Q103" s="250"/>
      <c r="R103" s="250"/>
      <c r="S103" s="250"/>
      <c r="T103" s="250"/>
      <c r="U103" s="250"/>
      <c r="V103" s="250"/>
      <c r="W103" s="250"/>
      <c r="X103" s="250"/>
      <c r="Y103" s="250"/>
      <c r="Z103" s="250"/>
      <c r="AA103" s="250"/>
      <c r="AB103" s="250"/>
      <c r="AC103" s="250"/>
      <c r="AD103" s="250"/>
      <c r="AE103" s="250"/>
      <c r="AF103" s="250"/>
      <c r="AG103" s="250"/>
      <c r="AH103" s="250"/>
      <c r="AI103" s="250"/>
      <c r="AJ103" s="250"/>
      <c r="AK103" s="250"/>
      <c r="AL103" s="250"/>
      <c r="AM103" s="250"/>
      <c r="AN103" s="250"/>
      <c r="AO103" s="250"/>
      <c r="AP103" s="250"/>
      <c r="AQ103" s="250"/>
      <c r="AR103" s="250"/>
      <c r="AS103" s="250"/>
      <c r="AT103" s="250"/>
      <c r="AU103" s="250"/>
      <c r="AV103" s="250"/>
      <c r="AW103" s="250"/>
      <c r="AX103" s="250"/>
      <c r="AY103" s="250"/>
      <c r="AZ103" s="251"/>
      <c r="BA103" s="251"/>
      <c r="BB103" s="251"/>
      <c r="BC103" s="251"/>
      <c r="BD103" s="251"/>
      <c r="BE103" s="244"/>
      <c r="BF103" s="244"/>
      <c r="BG103" s="244"/>
      <c r="BH103" s="244"/>
      <c r="BI103" s="244"/>
      <c r="BJ103" s="244"/>
      <c r="BK103" s="244"/>
      <c r="BL103" s="244"/>
      <c r="BM103" s="244"/>
      <c r="BN103" s="244"/>
      <c r="BO103" s="244"/>
      <c r="BP103" s="244"/>
      <c r="BQ103" s="942" t="s">
        <v>434</v>
      </c>
      <c r="BR103" s="942"/>
      <c r="BS103" s="942"/>
      <c r="BT103" s="942"/>
      <c r="BU103" s="942"/>
      <c r="BV103" s="942"/>
      <c r="BW103" s="942"/>
      <c r="BX103" s="942"/>
      <c r="BY103" s="942"/>
      <c r="BZ103" s="942"/>
      <c r="CA103" s="942"/>
      <c r="CB103" s="942"/>
      <c r="CC103" s="942"/>
      <c r="CD103" s="942"/>
      <c r="CE103" s="942"/>
      <c r="CF103" s="942"/>
      <c r="CG103" s="942"/>
      <c r="CH103" s="942"/>
      <c r="CI103" s="942"/>
      <c r="CJ103" s="942"/>
      <c r="CK103" s="942"/>
      <c r="CL103" s="942"/>
      <c r="CM103" s="942"/>
      <c r="CN103" s="942"/>
      <c r="CO103" s="942"/>
      <c r="CP103" s="942"/>
      <c r="CQ103" s="942"/>
      <c r="CR103" s="942"/>
      <c r="CS103" s="942"/>
      <c r="CT103" s="942"/>
      <c r="CU103" s="942"/>
      <c r="CV103" s="942"/>
      <c r="CW103" s="942"/>
      <c r="CX103" s="942"/>
      <c r="CY103" s="942"/>
      <c r="CZ103" s="942"/>
      <c r="DA103" s="942"/>
      <c r="DB103" s="942"/>
      <c r="DC103" s="942"/>
      <c r="DD103" s="942"/>
      <c r="DE103" s="942"/>
      <c r="DF103" s="942"/>
      <c r="DG103" s="942"/>
      <c r="DH103" s="942"/>
      <c r="DI103" s="942"/>
      <c r="DJ103" s="942"/>
      <c r="DK103" s="942"/>
      <c r="DL103" s="942"/>
      <c r="DM103" s="942"/>
      <c r="DN103" s="942"/>
      <c r="DO103" s="942"/>
      <c r="DP103" s="942"/>
      <c r="DQ103" s="942"/>
      <c r="DR103" s="942"/>
      <c r="DS103" s="942"/>
      <c r="DT103" s="942"/>
      <c r="DU103" s="942"/>
      <c r="DV103" s="942"/>
      <c r="DW103" s="942"/>
      <c r="DX103" s="942"/>
      <c r="DY103" s="942"/>
      <c r="DZ103" s="942"/>
      <c r="EA103" s="233"/>
    </row>
    <row r="104" spans="1:131" ht="26.25" customHeight="1" x14ac:dyDescent="0.15">
      <c r="A104" s="248"/>
      <c r="B104" s="249"/>
      <c r="C104" s="249"/>
      <c r="D104" s="249"/>
      <c r="E104" s="249"/>
      <c r="F104" s="249"/>
      <c r="G104" s="249"/>
      <c r="H104" s="249"/>
      <c r="I104" s="249"/>
      <c r="J104" s="249"/>
      <c r="K104" s="249"/>
      <c r="L104" s="249"/>
      <c r="M104" s="249"/>
      <c r="N104" s="249"/>
      <c r="O104" s="249"/>
      <c r="P104" s="249"/>
      <c r="Q104" s="250"/>
      <c r="R104" s="250"/>
      <c r="S104" s="250"/>
      <c r="T104" s="250"/>
      <c r="U104" s="250"/>
      <c r="V104" s="250"/>
      <c r="W104" s="250"/>
      <c r="X104" s="250"/>
      <c r="Y104" s="250"/>
      <c r="Z104" s="250"/>
      <c r="AA104" s="250"/>
      <c r="AB104" s="250"/>
      <c r="AC104" s="250"/>
      <c r="AD104" s="250"/>
      <c r="AE104" s="250"/>
      <c r="AF104" s="250"/>
      <c r="AG104" s="250"/>
      <c r="AH104" s="250"/>
      <c r="AI104" s="250"/>
      <c r="AJ104" s="250"/>
      <c r="AK104" s="250"/>
      <c r="AL104" s="250"/>
      <c r="AM104" s="250"/>
      <c r="AN104" s="250"/>
      <c r="AO104" s="250"/>
      <c r="AP104" s="250"/>
      <c r="AQ104" s="250"/>
      <c r="AR104" s="250"/>
      <c r="AS104" s="250"/>
      <c r="AT104" s="250"/>
      <c r="AU104" s="250"/>
      <c r="AV104" s="250"/>
      <c r="AW104" s="250"/>
      <c r="AX104" s="250"/>
      <c r="AY104" s="250"/>
      <c r="AZ104" s="251"/>
      <c r="BA104" s="251"/>
      <c r="BB104" s="251"/>
      <c r="BC104" s="251"/>
      <c r="BD104" s="251"/>
      <c r="BE104" s="244"/>
      <c r="BF104" s="244"/>
      <c r="BG104" s="244"/>
      <c r="BH104" s="244"/>
      <c r="BI104" s="244"/>
      <c r="BJ104" s="244"/>
      <c r="BK104" s="244"/>
      <c r="BL104" s="244"/>
      <c r="BM104" s="244"/>
      <c r="BN104" s="244"/>
      <c r="BO104" s="244"/>
      <c r="BP104" s="244"/>
      <c r="BQ104" s="943" t="s">
        <v>435</v>
      </c>
      <c r="BR104" s="943"/>
      <c r="BS104" s="943"/>
      <c r="BT104" s="943"/>
      <c r="BU104" s="943"/>
      <c r="BV104" s="943"/>
      <c r="BW104" s="943"/>
      <c r="BX104" s="943"/>
      <c r="BY104" s="943"/>
      <c r="BZ104" s="943"/>
      <c r="CA104" s="943"/>
      <c r="CB104" s="943"/>
      <c r="CC104" s="943"/>
      <c r="CD104" s="943"/>
      <c r="CE104" s="943"/>
      <c r="CF104" s="943"/>
      <c r="CG104" s="943"/>
      <c r="CH104" s="943"/>
      <c r="CI104" s="943"/>
      <c r="CJ104" s="943"/>
      <c r="CK104" s="943"/>
      <c r="CL104" s="943"/>
      <c r="CM104" s="943"/>
      <c r="CN104" s="943"/>
      <c r="CO104" s="943"/>
      <c r="CP104" s="943"/>
      <c r="CQ104" s="943"/>
      <c r="CR104" s="943"/>
      <c r="CS104" s="943"/>
      <c r="CT104" s="943"/>
      <c r="CU104" s="943"/>
      <c r="CV104" s="943"/>
      <c r="CW104" s="943"/>
      <c r="CX104" s="943"/>
      <c r="CY104" s="943"/>
      <c r="CZ104" s="943"/>
      <c r="DA104" s="943"/>
      <c r="DB104" s="943"/>
      <c r="DC104" s="943"/>
      <c r="DD104" s="943"/>
      <c r="DE104" s="943"/>
      <c r="DF104" s="943"/>
      <c r="DG104" s="943"/>
      <c r="DH104" s="943"/>
      <c r="DI104" s="943"/>
      <c r="DJ104" s="943"/>
      <c r="DK104" s="943"/>
      <c r="DL104" s="943"/>
      <c r="DM104" s="943"/>
      <c r="DN104" s="943"/>
      <c r="DO104" s="943"/>
      <c r="DP104" s="943"/>
      <c r="DQ104" s="943"/>
      <c r="DR104" s="943"/>
      <c r="DS104" s="943"/>
      <c r="DT104" s="943"/>
      <c r="DU104" s="943"/>
      <c r="DV104" s="943"/>
      <c r="DW104" s="943"/>
      <c r="DX104" s="943"/>
      <c r="DY104" s="943"/>
      <c r="DZ104" s="943"/>
      <c r="EA104" s="233"/>
    </row>
    <row r="105" spans="1:131" ht="11.25" customHeight="1" x14ac:dyDescent="0.15">
      <c r="A105" s="244"/>
      <c r="B105" s="244"/>
      <c r="C105" s="244"/>
      <c r="D105" s="244"/>
      <c r="E105" s="244"/>
      <c r="F105" s="244"/>
      <c r="G105" s="244"/>
      <c r="H105" s="244"/>
      <c r="I105" s="244"/>
      <c r="J105" s="244"/>
      <c r="K105" s="244"/>
      <c r="L105" s="244"/>
      <c r="M105" s="244"/>
      <c r="N105" s="244"/>
      <c r="O105" s="244"/>
      <c r="P105" s="244"/>
      <c r="Q105" s="244"/>
      <c r="R105" s="244"/>
      <c r="S105" s="244"/>
      <c r="T105" s="244"/>
      <c r="U105" s="244"/>
      <c r="V105" s="244"/>
      <c r="W105" s="244"/>
      <c r="X105" s="244"/>
      <c r="Y105" s="244"/>
      <c r="Z105" s="244"/>
      <c r="AA105" s="244"/>
      <c r="AB105" s="244"/>
      <c r="AC105" s="244"/>
      <c r="AD105" s="244"/>
      <c r="AE105" s="244"/>
      <c r="AF105" s="244"/>
      <c r="AG105" s="244"/>
      <c r="AH105" s="244"/>
      <c r="AI105" s="244"/>
      <c r="AJ105" s="244"/>
      <c r="AK105" s="244"/>
      <c r="AL105" s="244"/>
      <c r="AM105" s="244"/>
      <c r="AN105" s="244"/>
      <c r="AO105" s="244"/>
      <c r="AP105" s="244"/>
      <c r="AQ105" s="244"/>
      <c r="AR105" s="244"/>
      <c r="AS105" s="244"/>
      <c r="AT105" s="244"/>
      <c r="AU105" s="244"/>
      <c r="AV105" s="244"/>
      <c r="AW105" s="244"/>
      <c r="AX105" s="244"/>
      <c r="AY105" s="244"/>
      <c r="AZ105" s="244"/>
      <c r="BA105" s="244"/>
      <c r="BB105" s="244"/>
      <c r="BC105" s="244"/>
      <c r="BD105" s="244"/>
      <c r="BE105" s="244"/>
      <c r="BF105" s="244"/>
      <c r="BG105" s="244"/>
      <c r="BH105" s="244"/>
      <c r="BI105" s="244"/>
      <c r="BJ105" s="244"/>
      <c r="BK105" s="244"/>
      <c r="BL105" s="244"/>
      <c r="BM105" s="244"/>
      <c r="BN105" s="244"/>
      <c r="BO105" s="244"/>
      <c r="BP105" s="244"/>
      <c r="BQ105" s="233"/>
      <c r="BR105" s="233"/>
      <c r="BS105" s="233"/>
      <c r="BT105" s="233"/>
      <c r="BU105" s="233"/>
      <c r="BV105" s="233"/>
      <c r="BW105" s="233"/>
      <c r="BX105" s="233"/>
      <c r="BY105" s="233"/>
      <c r="BZ105" s="233"/>
      <c r="CA105" s="233"/>
      <c r="CB105" s="233"/>
      <c r="CC105" s="233"/>
      <c r="CD105" s="233"/>
      <c r="CE105" s="233"/>
      <c r="CF105" s="233"/>
      <c r="CG105" s="233"/>
      <c r="CH105" s="233"/>
      <c r="CI105" s="233"/>
      <c r="CJ105" s="233"/>
      <c r="CK105" s="233"/>
      <c r="CL105" s="233"/>
      <c r="CM105" s="233"/>
      <c r="CN105" s="233"/>
      <c r="CO105" s="233"/>
      <c r="CP105" s="233"/>
      <c r="CQ105" s="233"/>
      <c r="CR105" s="233"/>
      <c r="CS105" s="233"/>
      <c r="CT105" s="233"/>
      <c r="CU105" s="233"/>
      <c r="CV105" s="233"/>
      <c r="CW105" s="233"/>
      <c r="CX105" s="233"/>
      <c r="CY105" s="233"/>
      <c r="CZ105" s="233"/>
      <c r="DA105" s="233"/>
      <c r="DB105" s="233"/>
      <c r="DC105" s="233"/>
      <c r="DD105" s="233"/>
      <c r="DE105" s="233"/>
      <c r="DF105" s="233"/>
      <c r="DG105" s="233"/>
      <c r="DH105" s="233"/>
      <c r="DI105" s="233"/>
      <c r="DJ105" s="233"/>
      <c r="DK105" s="233"/>
      <c r="DL105" s="233"/>
      <c r="DM105" s="233"/>
      <c r="DN105" s="233"/>
      <c r="DO105" s="233"/>
      <c r="DP105" s="233"/>
      <c r="DQ105" s="233"/>
      <c r="DR105" s="233"/>
      <c r="DS105" s="233"/>
      <c r="DT105" s="233"/>
      <c r="DU105" s="233"/>
      <c r="DV105" s="233"/>
      <c r="DW105" s="233"/>
      <c r="DX105" s="233"/>
      <c r="DY105" s="233"/>
      <c r="DZ105" s="233"/>
      <c r="EA105" s="233"/>
    </row>
    <row r="106" spans="1:131" ht="11.25" customHeight="1" x14ac:dyDescent="0.15">
      <c r="A106" s="244"/>
      <c r="B106" s="244"/>
      <c r="C106" s="244"/>
      <c r="D106" s="244"/>
      <c r="E106" s="244"/>
      <c r="F106" s="244"/>
      <c r="G106" s="244"/>
      <c r="H106" s="244"/>
      <c r="I106" s="244"/>
      <c r="J106" s="244"/>
      <c r="K106" s="244"/>
      <c r="L106" s="244"/>
      <c r="M106" s="244"/>
      <c r="N106" s="244"/>
      <c r="O106" s="244"/>
      <c r="P106" s="244"/>
      <c r="Q106" s="244"/>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4"/>
      <c r="AP106" s="244"/>
      <c r="AQ106" s="244"/>
      <c r="AR106" s="244"/>
      <c r="AS106" s="244"/>
      <c r="AT106" s="244"/>
      <c r="AU106" s="244"/>
      <c r="AV106" s="244"/>
      <c r="AW106" s="244"/>
      <c r="AX106" s="244"/>
      <c r="AY106" s="244"/>
      <c r="AZ106" s="244"/>
      <c r="BA106" s="244"/>
      <c r="BB106" s="244"/>
      <c r="BC106" s="244"/>
      <c r="BD106" s="244"/>
      <c r="BE106" s="244"/>
      <c r="BF106" s="244"/>
      <c r="BG106" s="244"/>
      <c r="BH106" s="244"/>
      <c r="BI106" s="244"/>
      <c r="BJ106" s="244"/>
      <c r="BK106" s="244"/>
      <c r="BL106" s="244"/>
      <c r="BM106" s="244"/>
      <c r="BN106" s="244"/>
      <c r="BO106" s="244"/>
      <c r="BP106" s="244"/>
      <c r="BQ106" s="233"/>
      <c r="BR106" s="233"/>
      <c r="BS106" s="233"/>
      <c r="BT106" s="233"/>
      <c r="BU106" s="233"/>
      <c r="BV106" s="233"/>
      <c r="BW106" s="233"/>
      <c r="BX106" s="233"/>
      <c r="BY106" s="233"/>
      <c r="BZ106" s="233"/>
      <c r="CA106" s="233"/>
      <c r="CB106" s="233"/>
      <c r="CC106" s="233"/>
      <c r="CD106" s="233"/>
      <c r="CE106" s="233"/>
      <c r="CF106" s="233"/>
      <c r="CG106" s="233"/>
      <c r="CH106" s="233"/>
      <c r="CI106" s="233"/>
      <c r="CJ106" s="233"/>
      <c r="CK106" s="233"/>
      <c r="CL106" s="233"/>
      <c r="CM106" s="233"/>
      <c r="CN106" s="233"/>
      <c r="CO106" s="233"/>
      <c r="CP106" s="233"/>
      <c r="CQ106" s="233"/>
      <c r="CR106" s="233"/>
      <c r="CS106" s="233"/>
      <c r="CT106" s="233"/>
      <c r="CU106" s="233"/>
      <c r="CV106" s="233"/>
      <c r="CW106" s="233"/>
      <c r="CX106" s="233"/>
      <c r="CY106" s="233"/>
      <c r="CZ106" s="233"/>
      <c r="DA106" s="233"/>
      <c r="DB106" s="233"/>
      <c r="DC106" s="233"/>
      <c r="DD106" s="233"/>
      <c r="DE106" s="233"/>
      <c r="DF106" s="233"/>
      <c r="DG106" s="233"/>
      <c r="DH106" s="233"/>
      <c r="DI106" s="233"/>
      <c r="DJ106" s="233"/>
      <c r="DK106" s="233"/>
      <c r="DL106" s="233"/>
      <c r="DM106" s="233"/>
      <c r="DN106" s="233"/>
      <c r="DO106" s="233"/>
      <c r="DP106" s="233"/>
      <c r="DQ106" s="233"/>
      <c r="DR106" s="233"/>
      <c r="DS106" s="233"/>
      <c r="DT106" s="233"/>
      <c r="DU106" s="233"/>
      <c r="DV106" s="233"/>
      <c r="DW106" s="233"/>
      <c r="DX106" s="233"/>
      <c r="DY106" s="233"/>
      <c r="DZ106" s="233"/>
      <c r="EA106" s="233"/>
    </row>
    <row r="107" spans="1:131" s="233" customFormat="1" ht="26.25" customHeight="1" thickBot="1" x14ac:dyDescent="0.2">
      <c r="A107" s="252" t="s">
        <v>436</v>
      </c>
      <c r="B107" s="253"/>
      <c r="C107" s="253"/>
      <c r="D107" s="253"/>
      <c r="E107" s="253"/>
      <c r="F107" s="253"/>
      <c r="G107" s="253"/>
      <c r="H107" s="253"/>
      <c r="I107" s="253"/>
      <c r="J107" s="253"/>
      <c r="K107" s="253"/>
      <c r="L107" s="253"/>
      <c r="M107" s="253"/>
      <c r="N107" s="253"/>
      <c r="O107" s="253"/>
      <c r="P107" s="253"/>
      <c r="Q107" s="253"/>
      <c r="R107" s="253"/>
      <c r="S107" s="253"/>
      <c r="T107" s="253"/>
      <c r="U107" s="253"/>
      <c r="V107" s="253"/>
      <c r="W107" s="253"/>
      <c r="X107" s="253"/>
      <c r="Y107" s="253"/>
      <c r="Z107" s="253"/>
      <c r="AA107" s="253"/>
      <c r="AB107" s="253"/>
      <c r="AC107" s="253"/>
      <c r="AD107" s="253"/>
      <c r="AE107" s="253"/>
      <c r="AF107" s="253"/>
      <c r="AG107" s="253"/>
      <c r="AH107" s="253"/>
      <c r="AI107" s="253"/>
      <c r="AJ107" s="253"/>
      <c r="AK107" s="253"/>
      <c r="AL107" s="253"/>
      <c r="AM107" s="253"/>
      <c r="AN107" s="253"/>
      <c r="AO107" s="253"/>
      <c r="AP107" s="253"/>
      <c r="AQ107" s="253"/>
      <c r="AR107" s="253"/>
      <c r="AS107" s="253"/>
      <c r="AT107" s="253"/>
      <c r="AU107" s="252" t="s">
        <v>437</v>
      </c>
      <c r="AV107" s="253"/>
      <c r="AW107" s="253"/>
      <c r="AX107" s="253"/>
      <c r="AY107" s="253"/>
      <c r="AZ107" s="253"/>
      <c r="BA107" s="253"/>
      <c r="BB107" s="253"/>
      <c r="BC107" s="253"/>
      <c r="BD107" s="253"/>
      <c r="BE107" s="253"/>
      <c r="BF107" s="253"/>
      <c r="BG107" s="253"/>
      <c r="BH107" s="253"/>
      <c r="BI107" s="253"/>
      <c r="BJ107" s="253"/>
      <c r="BK107" s="253"/>
      <c r="BL107" s="253"/>
      <c r="BM107" s="253"/>
      <c r="BN107" s="253"/>
      <c r="BO107" s="253"/>
      <c r="BP107" s="253"/>
      <c r="BQ107" s="253"/>
      <c r="BR107" s="253"/>
      <c r="BS107" s="253"/>
      <c r="BT107" s="253"/>
      <c r="BU107" s="253"/>
      <c r="BV107" s="253"/>
      <c r="BW107" s="253"/>
      <c r="BX107" s="253"/>
      <c r="BY107" s="253"/>
      <c r="BZ107" s="253"/>
      <c r="CA107" s="253"/>
      <c r="CB107" s="253"/>
      <c r="CC107" s="253"/>
      <c r="CD107" s="253"/>
      <c r="CE107" s="253"/>
      <c r="CF107" s="253"/>
      <c r="CG107" s="253"/>
      <c r="CH107" s="253"/>
      <c r="CI107" s="253"/>
      <c r="CJ107" s="253"/>
      <c r="CK107" s="253"/>
      <c r="CL107" s="253"/>
      <c r="CM107" s="253"/>
      <c r="CN107" s="253"/>
      <c r="CO107" s="253"/>
      <c r="CP107" s="253"/>
      <c r="CQ107" s="253"/>
      <c r="CR107" s="253"/>
      <c r="CS107" s="253"/>
      <c r="CT107" s="253"/>
      <c r="CU107" s="253"/>
      <c r="CV107" s="253"/>
      <c r="CW107" s="253"/>
      <c r="CX107" s="253"/>
      <c r="CY107" s="253"/>
      <c r="CZ107" s="253"/>
      <c r="DA107" s="253"/>
      <c r="DB107" s="253"/>
      <c r="DC107" s="253"/>
      <c r="DD107" s="253"/>
      <c r="DE107" s="253"/>
      <c r="DF107" s="253"/>
      <c r="DG107" s="253"/>
      <c r="DH107" s="253"/>
      <c r="DI107" s="253"/>
      <c r="DJ107" s="253"/>
      <c r="DK107" s="253"/>
      <c r="DL107" s="253"/>
      <c r="DM107" s="253"/>
      <c r="DN107" s="253"/>
      <c r="DO107" s="253"/>
      <c r="DP107" s="253"/>
      <c r="DQ107" s="253"/>
      <c r="DR107" s="253"/>
      <c r="DS107" s="253"/>
      <c r="DT107" s="253"/>
      <c r="DU107" s="253"/>
      <c r="DV107" s="253"/>
      <c r="DW107" s="253"/>
      <c r="DX107" s="253"/>
      <c r="DY107" s="253"/>
      <c r="DZ107" s="253"/>
    </row>
    <row r="108" spans="1:131" s="233" customFormat="1" ht="26.25" customHeight="1" x14ac:dyDescent="0.15">
      <c r="A108" s="944" t="s">
        <v>438</v>
      </c>
      <c r="B108" s="945"/>
      <c r="C108" s="945"/>
      <c r="D108" s="945"/>
      <c r="E108" s="945"/>
      <c r="F108" s="945"/>
      <c r="G108" s="945"/>
      <c r="H108" s="945"/>
      <c r="I108" s="945"/>
      <c r="J108" s="945"/>
      <c r="K108" s="945"/>
      <c r="L108" s="945"/>
      <c r="M108" s="945"/>
      <c r="N108" s="945"/>
      <c r="O108" s="945"/>
      <c r="P108" s="945"/>
      <c r="Q108" s="945"/>
      <c r="R108" s="945"/>
      <c r="S108" s="945"/>
      <c r="T108" s="945"/>
      <c r="U108" s="945"/>
      <c r="V108" s="945"/>
      <c r="W108" s="945"/>
      <c r="X108" s="945"/>
      <c r="Y108" s="945"/>
      <c r="Z108" s="945"/>
      <c r="AA108" s="945"/>
      <c r="AB108" s="945"/>
      <c r="AC108" s="945"/>
      <c r="AD108" s="945"/>
      <c r="AE108" s="945"/>
      <c r="AF108" s="945"/>
      <c r="AG108" s="945"/>
      <c r="AH108" s="945"/>
      <c r="AI108" s="945"/>
      <c r="AJ108" s="945"/>
      <c r="AK108" s="945"/>
      <c r="AL108" s="945"/>
      <c r="AM108" s="945"/>
      <c r="AN108" s="945"/>
      <c r="AO108" s="945"/>
      <c r="AP108" s="945"/>
      <c r="AQ108" s="945"/>
      <c r="AR108" s="945"/>
      <c r="AS108" s="945"/>
      <c r="AT108" s="946"/>
      <c r="AU108" s="944" t="s">
        <v>439</v>
      </c>
      <c r="AV108" s="945"/>
      <c r="AW108" s="945"/>
      <c r="AX108" s="945"/>
      <c r="AY108" s="945"/>
      <c r="AZ108" s="945"/>
      <c r="BA108" s="945"/>
      <c r="BB108" s="945"/>
      <c r="BC108" s="945"/>
      <c r="BD108" s="945"/>
      <c r="BE108" s="945"/>
      <c r="BF108" s="945"/>
      <c r="BG108" s="945"/>
      <c r="BH108" s="945"/>
      <c r="BI108" s="945"/>
      <c r="BJ108" s="945"/>
      <c r="BK108" s="945"/>
      <c r="BL108" s="945"/>
      <c r="BM108" s="945"/>
      <c r="BN108" s="945"/>
      <c r="BO108" s="945"/>
      <c r="BP108" s="945"/>
      <c r="BQ108" s="945"/>
      <c r="BR108" s="945"/>
      <c r="BS108" s="945"/>
      <c r="BT108" s="945"/>
      <c r="BU108" s="945"/>
      <c r="BV108" s="945"/>
      <c r="BW108" s="945"/>
      <c r="BX108" s="945"/>
      <c r="BY108" s="945"/>
      <c r="BZ108" s="945"/>
      <c r="CA108" s="945"/>
      <c r="CB108" s="945"/>
      <c r="CC108" s="945"/>
      <c r="CD108" s="945"/>
      <c r="CE108" s="945"/>
      <c r="CF108" s="945"/>
      <c r="CG108" s="945"/>
      <c r="CH108" s="945"/>
      <c r="CI108" s="945"/>
      <c r="CJ108" s="945"/>
      <c r="CK108" s="945"/>
      <c r="CL108" s="945"/>
      <c r="CM108" s="945"/>
      <c r="CN108" s="945"/>
      <c r="CO108" s="945"/>
      <c r="CP108" s="945"/>
      <c r="CQ108" s="945"/>
      <c r="CR108" s="945"/>
      <c r="CS108" s="945"/>
      <c r="CT108" s="945"/>
      <c r="CU108" s="945"/>
      <c r="CV108" s="945"/>
      <c r="CW108" s="945"/>
      <c r="CX108" s="945"/>
      <c r="CY108" s="945"/>
      <c r="CZ108" s="945"/>
      <c r="DA108" s="945"/>
      <c r="DB108" s="945"/>
      <c r="DC108" s="945"/>
      <c r="DD108" s="945"/>
      <c r="DE108" s="945"/>
      <c r="DF108" s="945"/>
      <c r="DG108" s="945"/>
      <c r="DH108" s="945"/>
      <c r="DI108" s="945"/>
      <c r="DJ108" s="945"/>
      <c r="DK108" s="945"/>
      <c r="DL108" s="945"/>
      <c r="DM108" s="945"/>
      <c r="DN108" s="945"/>
      <c r="DO108" s="945"/>
      <c r="DP108" s="945"/>
      <c r="DQ108" s="945"/>
      <c r="DR108" s="945"/>
      <c r="DS108" s="945"/>
      <c r="DT108" s="945"/>
      <c r="DU108" s="945"/>
      <c r="DV108" s="945"/>
      <c r="DW108" s="945"/>
      <c r="DX108" s="945"/>
      <c r="DY108" s="945"/>
      <c r="DZ108" s="946"/>
    </row>
    <row r="109" spans="1:131" s="233" customFormat="1" ht="26.25" customHeight="1" x14ac:dyDescent="0.15">
      <c r="A109" s="939" t="s">
        <v>440</v>
      </c>
      <c r="B109" s="920"/>
      <c r="C109" s="920"/>
      <c r="D109" s="920"/>
      <c r="E109" s="920"/>
      <c r="F109" s="920"/>
      <c r="G109" s="920"/>
      <c r="H109" s="920"/>
      <c r="I109" s="920"/>
      <c r="J109" s="920"/>
      <c r="K109" s="920"/>
      <c r="L109" s="920"/>
      <c r="M109" s="920"/>
      <c r="N109" s="920"/>
      <c r="O109" s="920"/>
      <c r="P109" s="920"/>
      <c r="Q109" s="920"/>
      <c r="R109" s="920"/>
      <c r="S109" s="920"/>
      <c r="T109" s="920"/>
      <c r="U109" s="920"/>
      <c r="V109" s="920"/>
      <c r="W109" s="920"/>
      <c r="X109" s="920"/>
      <c r="Y109" s="920"/>
      <c r="Z109" s="921"/>
      <c r="AA109" s="919" t="s">
        <v>441</v>
      </c>
      <c r="AB109" s="920"/>
      <c r="AC109" s="920"/>
      <c r="AD109" s="920"/>
      <c r="AE109" s="921"/>
      <c r="AF109" s="919" t="s">
        <v>442</v>
      </c>
      <c r="AG109" s="920"/>
      <c r="AH109" s="920"/>
      <c r="AI109" s="920"/>
      <c r="AJ109" s="921"/>
      <c r="AK109" s="919" t="s">
        <v>312</v>
      </c>
      <c r="AL109" s="920"/>
      <c r="AM109" s="920"/>
      <c r="AN109" s="920"/>
      <c r="AO109" s="921"/>
      <c r="AP109" s="919" t="s">
        <v>443</v>
      </c>
      <c r="AQ109" s="920"/>
      <c r="AR109" s="920"/>
      <c r="AS109" s="920"/>
      <c r="AT109" s="922"/>
      <c r="AU109" s="939" t="s">
        <v>440</v>
      </c>
      <c r="AV109" s="920"/>
      <c r="AW109" s="920"/>
      <c r="AX109" s="920"/>
      <c r="AY109" s="920"/>
      <c r="AZ109" s="920"/>
      <c r="BA109" s="920"/>
      <c r="BB109" s="920"/>
      <c r="BC109" s="920"/>
      <c r="BD109" s="920"/>
      <c r="BE109" s="920"/>
      <c r="BF109" s="920"/>
      <c r="BG109" s="920"/>
      <c r="BH109" s="920"/>
      <c r="BI109" s="920"/>
      <c r="BJ109" s="920"/>
      <c r="BK109" s="920"/>
      <c r="BL109" s="920"/>
      <c r="BM109" s="920"/>
      <c r="BN109" s="920"/>
      <c r="BO109" s="920"/>
      <c r="BP109" s="921"/>
      <c r="BQ109" s="919" t="s">
        <v>441</v>
      </c>
      <c r="BR109" s="920"/>
      <c r="BS109" s="920"/>
      <c r="BT109" s="920"/>
      <c r="BU109" s="921"/>
      <c r="BV109" s="919" t="s">
        <v>442</v>
      </c>
      <c r="BW109" s="920"/>
      <c r="BX109" s="920"/>
      <c r="BY109" s="920"/>
      <c r="BZ109" s="921"/>
      <c r="CA109" s="919" t="s">
        <v>312</v>
      </c>
      <c r="CB109" s="920"/>
      <c r="CC109" s="920"/>
      <c r="CD109" s="920"/>
      <c r="CE109" s="921"/>
      <c r="CF109" s="940" t="s">
        <v>443</v>
      </c>
      <c r="CG109" s="940"/>
      <c r="CH109" s="940"/>
      <c r="CI109" s="940"/>
      <c r="CJ109" s="940"/>
      <c r="CK109" s="919" t="s">
        <v>444</v>
      </c>
      <c r="CL109" s="920"/>
      <c r="CM109" s="920"/>
      <c r="CN109" s="920"/>
      <c r="CO109" s="920"/>
      <c r="CP109" s="920"/>
      <c r="CQ109" s="920"/>
      <c r="CR109" s="920"/>
      <c r="CS109" s="920"/>
      <c r="CT109" s="920"/>
      <c r="CU109" s="920"/>
      <c r="CV109" s="920"/>
      <c r="CW109" s="920"/>
      <c r="CX109" s="920"/>
      <c r="CY109" s="920"/>
      <c r="CZ109" s="920"/>
      <c r="DA109" s="920"/>
      <c r="DB109" s="920"/>
      <c r="DC109" s="920"/>
      <c r="DD109" s="920"/>
      <c r="DE109" s="920"/>
      <c r="DF109" s="921"/>
      <c r="DG109" s="919" t="s">
        <v>441</v>
      </c>
      <c r="DH109" s="920"/>
      <c r="DI109" s="920"/>
      <c r="DJ109" s="920"/>
      <c r="DK109" s="921"/>
      <c r="DL109" s="919" t="s">
        <v>442</v>
      </c>
      <c r="DM109" s="920"/>
      <c r="DN109" s="920"/>
      <c r="DO109" s="920"/>
      <c r="DP109" s="921"/>
      <c r="DQ109" s="919" t="s">
        <v>312</v>
      </c>
      <c r="DR109" s="920"/>
      <c r="DS109" s="920"/>
      <c r="DT109" s="920"/>
      <c r="DU109" s="921"/>
      <c r="DV109" s="919" t="s">
        <v>443</v>
      </c>
      <c r="DW109" s="920"/>
      <c r="DX109" s="920"/>
      <c r="DY109" s="920"/>
      <c r="DZ109" s="922"/>
    </row>
    <row r="110" spans="1:131" s="233" customFormat="1" ht="26.25" customHeight="1" x14ac:dyDescent="0.15">
      <c r="A110" s="923" t="s">
        <v>445</v>
      </c>
      <c r="B110" s="924"/>
      <c r="C110" s="924"/>
      <c r="D110" s="924"/>
      <c r="E110" s="924"/>
      <c r="F110" s="924"/>
      <c r="G110" s="924"/>
      <c r="H110" s="924"/>
      <c r="I110" s="924"/>
      <c r="J110" s="924"/>
      <c r="K110" s="924"/>
      <c r="L110" s="924"/>
      <c r="M110" s="924"/>
      <c r="N110" s="924"/>
      <c r="O110" s="924"/>
      <c r="P110" s="924"/>
      <c r="Q110" s="924"/>
      <c r="R110" s="924"/>
      <c r="S110" s="924"/>
      <c r="T110" s="924"/>
      <c r="U110" s="924"/>
      <c r="V110" s="924"/>
      <c r="W110" s="924"/>
      <c r="X110" s="924"/>
      <c r="Y110" s="924"/>
      <c r="Z110" s="925"/>
      <c r="AA110" s="926">
        <v>12062129</v>
      </c>
      <c r="AB110" s="927"/>
      <c r="AC110" s="927"/>
      <c r="AD110" s="927"/>
      <c r="AE110" s="928"/>
      <c r="AF110" s="929">
        <v>11786698</v>
      </c>
      <c r="AG110" s="927"/>
      <c r="AH110" s="927"/>
      <c r="AI110" s="927"/>
      <c r="AJ110" s="928"/>
      <c r="AK110" s="929">
        <v>11623673</v>
      </c>
      <c r="AL110" s="927"/>
      <c r="AM110" s="927"/>
      <c r="AN110" s="927"/>
      <c r="AO110" s="928"/>
      <c r="AP110" s="930">
        <v>17.100000000000001</v>
      </c>
      <c r="AQ110" s="931"/>
      <c r="AR110" s="931"/>
      <c r="AS110" s="931"/>
      <c r="AT110" s="932"/>
      <c r="AU110" s="933" t="s">
        <v>75</v>
      </c>
      <c r="AV110" s="934"/>
      <c r="AW110" s="934"/>
      <c r="AX110" s="934"/>
      <c r="AY110" s="934"/>
      <c r="AZ110" s="956" t="s">
        <v>446</v>
      </c>
      <c r="BA110" s="924"/>
      <c r="BB110" s="924"/>
      <c r="BC110" s="924"/>
      <c r="BD110" s="924"/>
      <c r="BE110" s="924"/>
      <c r="BF110" s="924"/>
      <c r="BG110" s="924"/>
      <c r="BH110" s="924"/>
      <c r="BI110" s="924"/>
      <c r="BJ110" s="924"/>
      <c r="BK110" s="924"/>
      <c r="BL110" s="924"/>
      <c r="BM110" s="924"/>
      <c r="BN110" s="924"/>
      <c r="BO110" s="924"/>
      <c r="BP110" s="925"/>
      <c r="BQ110" s="957">
        <v>133436440</v>
      </c>
      <c r="BR110" s="958"/>
      <c r="BS110" s="958"/>
      <c r="BT110" s="958"/>
      <c r="BU110" s="958"/>
      <c r="BV110" s="958">
        <v>136122588</v>
      </c>
      <c r="BW110" s="958"/>
      <c r="BX110" s="958"/>
      <c r="BY110" s="958"/>
      <c r="BZ110" s="958"/>
      <c r="CA110" s="958">
        <v>137113675</v>
      </c>
      <c r="CB110" s="958"/>
      <c r="CC110" s="958"/>
      <c r="CD110" s="958"/>
      <c r="CE110" s="958"/>
      <c r="CF110" s="971">
        <v>202.1</v>
      </c>
      <c r="CG110" s="972"/>
      <c r="CH110" s="972"/>
      <c r="CI110" s="972"/>
      <c r="CJ110" s="972"/>
      <c r="CK110" s="973" t="s">
        <v>447</v>
      </c>
      <c r="CL110" s="974"/>
      <c r="CM110" s="956" t="s">
        <v>448</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57" t="s">
        <v>404</v>
      </c>
      <c r="DH110" s="958"/>
      <c r="DI110" s="958"/>
      <c r="DJ110" s="958"/>
      <c r="DK110" s="958"/>
      <c r="DL110" s="958" t="s">
        <v>404</v>
      </c>
      <c r="DM110" s="958"/>
      <c r="DN110" s="958"/>
      <c r="DO110" s="958"/>
      <c r="DP110" s="958"/>
      <c r="DQ110" s="958" t="s">
        <v>184</v>
      </c>
      <c r="DR110" s="958"/>
      <c r="DS110" s="958"/>
      <c r="DT110" s="958"/>
      <c r="DU110" s="958"/>
      <c r="DV110" s="959" t="s">
        <v>404</v>
      </c>
      <c r="DW110" s="959"/>
      <c r="DX110" s="959"/>
      <c r="DY110" s="959"/>
      <c r="DZ110" s="960"/>
    </row>
    <row r="111" spans="1:131" s="233" customFormat="1" ht="26.25" customHeight="1" x14ac:dyDescent="0.15">
      <c r="A111" s="961" t="s">
        <v>449</v>
      </c>
      <c r="B111" s="962"/>
      <c r="C111" s="962"/>
      <c r="D111" s="962"/>
      <c r="E111" s="962"/>
      <c r="F111" s="962"/>
      <c r="G111" s="962"/>
      <c r="H111" s="962"/>
      <c r="I111" s="962"/>
      <c r="J111" s="962"/>
      <c r="K111" s="962"/>
      <c r="L111" s="962"/>
      <c r="M111" s="962"/>
      <c r="N111" s="962"/>
      <c r="O111" s="962"/>
      <c r="P111" s="962"/>
      <c r="Q111" s="962"/>
      <c r="R111" s="962"/>
      <c r="S111" s="962"/>
      <c r="T111" s="962"/>
      <c r="U111" s="962"/>
      <c r="V111" s="962"/>
      <c r="W111" s="962"/>
      <c r="X111" s="962"/>
      <c r="Y111" s="962"/>
      <c r="Z111" s="963"/>
      <c r="AA111" s="964" t="s">
        <v>404</v>
      </c>
      <c r="AB111" s="965"/>
      <c r="AC111" s="965"/>
      <c r="AD111" s="965"/>
      <c r="AE111" s="966"/>
      <c r="AF111" s="967" t="s">
        <v>184</v>
      </c>
      <c r="AG111" s="965"/>
      <c r="AH111" s="965"/>
      <c r="AI111" s="965"/>
      <c r="AJ111" s="966"/>
      <c r="AK111" s="967" t="s">
        <v>404</v>
      </c>
      <c r="AL111" s="965"/>
      <c r="AM111" s="965"/>
      <c r="AN111" s="965"/>
      <c r="AO111" s="966"/>
      <c r="AP111" s="968" t="s">
        <v>404</v>
      </c>
      <c r="AQ111" s="969"/>
      <c r="AR111" s="969"/>
      <c r="AS111" s="969"/>
      <c r="AT111" s="970"/>
      <c r="AU111" s="935"/>
      <c r="AV111" s="936"/>
      <c r="AW111" s="936"/>
      <c r="AX111" s="936"/>
      <c r="AY111" s="936"/>
      <c r="AZ111" s="949" t="s">
        <v>450</v>
      </c>
      <c r="BA111" s="950"/>
      <c r="BB111" s="950"/>
      <c r="BC111" s="950"/>
      <c r="BD111" s="950"/>
      <c r="BE111" s="950"/>
      <c r="BF111" s="950"/>
      <c r="BG111" s="950"/>
      <c r="BH111" s="950"/>
      <c r="BI111" s="950"/>
      <c r="BJ111" s="950"/>
      <c r="BK111" s="950"/>
      <c r="BL111" s="950"/>
      <c r="BM111" s="950"/>
      <c r="BN111" s="950"/>
      <c r="BO111" s="950"/>
      <c r="BP111" s="951"/>
      <c r="BQ111" s="952">
        <v>668947</v>
      </c>
      <c r="BR111" s="953"/>
      <c r="BS111" s="953"/>
      <c r="BT111" s="953"/>
      <c r="BU111" s="953"/>
      <c r="BV111" s="953">
        <v>470507</v>
      </c>
      <c r="BW111" s="953"/>
      <c r="BX111" s="953"/>
      <c r="BY111" s="953"/>
      <c r="BZ111" s="953"/>
      <c r="CA111" s="953">
        <v>296865</v>
      </c>
      <c r="CB111" s="953"/>
      <c r="CC111" s="953"/>
      <c r="CD111" s="953"/>
      <c r="CE111" s="953"/>
      <c r="CF111" s="947">
        <v>0.4</v>
      </c>
      <c r="CG111" s="948"/>
      <c r="CH111" s="948"/>
      <c r="CI111" s="948"/>
      <c r="CJ111" s="948"/>
      <c r="CK111" s="975"/>
      <c r="CL111" s="976"/>
      <c r="CM111" s="949" t="s">
        <v>451</v>
      </c>
      <c r="CN111" s="950"/>
      <c r="CO111" s="950"/>
      <c r="CP111" s="950"/>
      <c r="CQ111" s="950"/>
      <c r="CR111" s="950"/>
      <c r="CS111" s="950"/>
      <c r="CT111" s="950"/>
      <c r="CU111" s="950"/>
      <c r="CV111" s="950"/>
      <c r="CW111" s="950"/>
      <c r="CX111" s="950"/>
      <c r="CY111" s="950"/>
      <c r="CZ111" s="950"/>
      <c r="DA111" s="950"/>
      <c r="DB111" s="950"/>
      <c r="DC111" s="950"/>
      <c r="DD111" s="950"/>
      <c r="DE111" s="950"/>
      <c r="DF111" s="951"/>
      <c r="DG111" s="952" t="s">
        <v>404</v>
      </c>
      <c r="DH111" s="953"/>
      <c r="DI111" s="953"/>
      <c r="DJ111" s="953"/>
      <c r="DK111" s="953"/>
      <c r="DL111" s="953" t="s">
        <v>404</v>
      </c>
      <c r="DM111" s="953"/>
      <c r="DN111" s="953"/>
      <c r="DO111" s="953"/>
      <c r="DP111" s="953"/>
      <c r="DQ111" s="953" t="s">
        <v>452</v>
      </c>
      <c r="DR111" s="953"/>
      <c r="DS111" s="953"/>
      <c r="DT111" s="953"/>
      <c r="DU111" s="953"/>
      <c r="DV111" s="954" t="s">
        <v>404</v>
      </c>
      <c r="DW111" s="954"/>
      <c r="DX111" s="954"/>
      <c r="DY111" s="954"/>
      <c r="DZ111" s="955"/>
    </row>
    <row r="112" spans="1:131" s="233" customFormat="1" ht="26.25" customHeight="1" x14ac:dyDescent="0.15">
      <c r="A112" s="979" t="s">
        <v>453</v>
      </c>
      <c r="B112" s="980"/>
      <c r="C112" s="950" t="s">
        <v>454</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85" t="s">
        <v>452</v>
      </c>
      <c r="AB112" s="986"/>
      <c r="AC112" s="986"/>
      <c r="AD112" s="986"/>
      <c r="AE112" s="987"/>
      <c r="AF112" s="988" t="s">
        <v>452</v>
      </c>
      <c r="AG112" s="986"/>
      <c r="AH112" s="986"/>
      <c r="AI112" s="986"/>
      <c r="AJ112" s="987"/>
      <c r="AK112" s="988" t="s">
        <v>452</v>
      </c>
      <c r="AL112" s="986"/>
      <c r="AM112" s="986"/>
      <c r="AN112" s="986"/>
      <c r="AO112" s="987"/>
      <c r="AP112" s="989" t="s">
        <v>452</v>
      </c>
      <c r="AQ112" s="990"/>
      <c r="AR112" s="990"/>
      <c r="AS112" s="990"/>
      <c r="AT112" s="991"/>
      <c r="AU112" s="935"/>
      <c r="AV112" s="936"/>
      <c r="AW112" s="936"/>
      <c r="AX112" s="936"/>
      <c r="AY112" s="936"/>
      <c r="AZ112" s="949" t="s">
        <v>455</v>
      </c>
      <c r="BA112" s="950"/>
      <c r="BB112" s="950"/>
      <c r="BC112" s="950"/>
      <c r="BD112" s="950"/>
      <c r="BE112" s="950"/>
      <c r="BF112" s="950"/>
      <c r="BG112" s="950"/>
      <c r="BH112" s="950"/>
      <c r="BI112" s="950"/>
      <c r="BJ112" s="950"/>
      <c r="BK112" s="950"/>
      <c r="BL112" s="950"/>
      <c r="BM112" s="950"/>
      <c r="BN112" s="950"/>
      <c r="BO112" s="950"/>
      <c r="BP112" s="951"/>
      <c r="BQ112" s="952">
        <v>7241830</v>
      </c>
      <c r="BR112" s="953"/>
      <c r="BS112" s="953"/>
      <c r="BT112" s="953"/>
      <c r="BU112" s="953"/>
      <c r="BV112" s="953">
        <v>6912042</v>
      </c>
      <c r="BW112" s="953"/>
      <c r="BX112" s="953"/>
      <c r="BY112" s="953"/>
      <c r="BZ112" s="953"/>
      <c r="CA112" s="953">
        <v>7004294</v>
      </c>
      <c r="CB112" s="953"/>
      <c r="CC112" s="953"/>
      <c r="CD112" s="953"/>
      <c r="CE112" s="953"/>
      <c r="CF112" s="947">
        <v>10.3</v>
      </c>
      <c r="CG112" s="948"/>
      <c r="CH112" s="948"/>
      <c r="CI112" s="948"/>
      <c r="CJ112" s="948"/>
      <c r="CK112" s="975"/>
      <c r="CL112" s="976"/>
      <c r="CM112" s="949" t="s">
        <v>456</v>
      </c>
      <c r="CN112" s="950"/>
      <c r="CO112" s="950"/>
      <c r="CP112" s="950"/>
      <c r="CQ112" s="950"/>
      <c r="CR112" s="950"/>
      <c r="CS112" s="950"/>
      <c r="CT112" s="950"/>
      <c r="CU112" s="950"/>
      <c r="CV112" s="950"/>
      <c r="CW112" s="950"/>
      <c r="CX112" s="950"/>
      <c r="CY112" s="950"/>
      <c r="CZ112" s="950"/>
      <c r="DA112" s="950"/>
      <c r="DB112" s="950"/>
      <c r="DC112" s="950"/>
      <c r="DD112" s="950"/>
      <c r="DE112" s="950"/>
      <c r="DF112" s="951"/>
      <c r="DG112" s="952" t="s">
        <v>452</v>
      </c>
      <c r="DH112" s="953"/>
      <c r="DI112" s="953"/>
      <c r="DJ112" s="953"/>
      <c r="DK112" s="953"/>
      <c r="DL112" s="953" t="s">
        <v>452</v>
      </c>
      <c r="DM112" s="953"/>
      <c r="DN112" s="953"/>
      <c r="DO112" s="953"/>
      <c r="DP112" s="953"/>
      <c r="DQ112" s="953" t="s">
        <v>452</v>
      </c>
      <c r="DR112" s="953"/>
      <c r="DS112" s="953"/>
      <c r="DT112" s="953"/>
      <c r="DU112" s="953"/>
      <c r="DV112" s="954" t="s">
        <v>452</v>
      </c>
      <c r="DW112" s="954"/>
      <c r="DX112" s="954"/>
      <c r="DY112" s="954"/>
      <c r="DZ112" s="955"/>
    </row>
    <row r="113" spans="1:130" s="233" customFormat="1" ht="26.25" customHeight="1" x14ac:dyDescent="0.15">
      <c r="A113" s="981"/>
      <c r="B113" s="982"/>
      <c r="C113" s="950" t="s">
        <v>457</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64">
        <v>651314</v>
      </c>
      <c r="AB113" s="965"/>
      <c r="AC113" s="965"/>
      <c r="AD113" s="965"/>
      <c r="AE113" s="966"/>
      <c r="AF113" s="967">
        <v>595468</v>
      </c>
      <c r="AG113" s="965"/>
      <c r="AH113" s="965"/>
      <c r="AI113" s="965"/>
      <c r="AJ113" s="966"/>
      <c r="AK113" s="967">
        <v>610197</v>
      </c>
      <c r="AL113" s="965"/>
      <c r="AM113" s="965"/>
      <c r="AN113" s="965"/>
      <c r="AO113" s="966"/>
      <c r="AP113" s="968">
        <v>0.9</v>
      </c>
      <c r="AQ113" s="969"/>
      <c r="AR113" s="969"/>
      <c r="AS113" s="969"/>
      <c r="AT113" s="970"/>
      <c r="AU113" s="935"/>
      <c r="AV113" s="936"/>
      <c r="AW113" s="936"/>
      <c r="AX113" s="936"/>
      <c r="AY113" s="936"/>
      <c r="AZ113" s="949" t="s">
        <v>458</v>
      </c>
      <c r="BA113" s="950"/>
      <c r="BB113" s="950"/>
      <c r="BC113" s="950"/>
      <c r="BD113" s="950"/>
      <c r="BE113" s="950"/>
      <c r="BF113" s="950"/>
      <c r="BG113" s="950"/>
      <c r="BH113" s="950"/>
      <c r="BI113" s="950"/>
      <c r="BJ113" s="950"/>
      <c r="BK113" s="950"/>
      <c r="BL113" s="950"/>
      <c r="BM113" s="950"/>
      <c r="BN113" s="950"/>
      <c r="BO113" s="950"/>
      <c r="BP113" s="951"/>
      <c r="BQ113" s="952">
        <v>4815206</v>
      </c>
      <c r="BR113" s="953"/>
      <c r="BS113" s="953"/>
      <c r="BT113" s="953"/>
      <c r="BU113" s="953"/>
      <c r="BV113" s="953">
        <v>4713699</v>
      </c>
      <c r="BW113" s="953"/>
      <c r="BX113" s="953"/>
      <c r="BY113" s="953"/>
      <c r="BZ113" s="953"/>
      <c r="CA113" s="953">
        <v>4377182</v>
      </c>
      <c r="CB113" s="953"/>
      <c r="CC113" s="953"/>
      <c r="CD113" s="953"/>
      <c r="CE113" s="953"/>
      <c r="CF113" s="947">
        <v>6.5</v>
      </c>
      <c r="CG113" s="948"/>
      <c r="CH113" s="948"/>
      <c r="CI113" s="948"/>
      <c r="CJ113" s="948"/>
      <c r="CK113" s="975"/>
      <c r="CL113" s="976"/>
      <c r="CM113" s="949" t="s">
        <v>459</v>
      </c>
      <c r="CN113" s="950"/>
      <c r="CO113" s="950"/>
      <c r="CP113" s="950"/>
      <c r="CQ113" s="950"/>
      <c r="CR113" s="950"/>
      <c r="CS113" s="950"/>
      <c r="CT113" s="950"/>
      <c r="CU113" s="950"/>
      <c r="CV113" s="950"/>
      <c r="CW113" s="950"/>
      <c r="CX113" s="950"/>
      <c r="CY113" s="950"/>
      <c r="CZ113" s="950"/>
      <c r="DA113" s="950"/>
      <c r="DB113" s="950"/>
      <c r="DC113" s="950"/>
      <c r="DD113" s="950"/>
      <c r="DE113" s="950"/>
      <c r="DF113" s="951"/>
      <c r="DG113" s="985" t="s">
        <v>452</v>
      </c>
      <c r="DH113" s="986"/>
      <c r="DI113" s="986"/>
      <c r="DJ113" s="986"/>
      <c r="DK113" s="987"/>
      <c r="DL113" s="988" t="s">
        <v>452</v>
      </c>
      <c r="DM113" s="986"/>
      <c r="DN113" s="986"/>
      <c r="DO113" s="986"/>
      <c r="DP113" s="987"/>
      <c r="DQ113" s="988" t="s">
        <v>452</v>
      </c>
      <c r="DR113" s="986"/>
      <c r="DS113" s="986"/>
      <c r="DT113" s="986"/>
      <c r="DU113" s="987"/>
      <c r="DV113" s="989" t="s">
        <v>404</v>
      </c>
      <c r="DW113" s="990"/>
      <c r="DX113" s="990"/>
      <c r="DY113" s="990"/>
      <c r="DZ113" s="991"/>
    </row>
    <row r="114" spans="1:130" s="233" customFormat="1" ht="26.25" customHeight="1" x14ac:dyDescent="0.15">
      <c r="A114" s="981"/>
      <c r="B114" s="982"/>
      <c r="C114" s="950" t="s">
        <v>460</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85">
        <v>696505</v>
      </c>
      <c r="AB114" s="986"/>
      <c r="AC114" s="986"/>
      <c r="AD114" s="986"/>
      <c r="AE114" s="987"/>
      <c r="AF114" s="988">
        <v>375967</v>
      </c>
      <c r="AG114" s="986"/>
      <c r="AH114" s="986"/>
      <c r="AI114" s="986"/>
      <c r="AJ114" s="987"/>
      <c r="AK114" s="988">
        <v>278715</v>
      </c>
      <c r="AL114" s="986"/>
      <c r="AM114" s="986"/>
      <c r="AN114" s="986"/>
      <c r="AO114" s="987"/>
      <c r="AP114" s="989">
        <v>0.4</v>
      </c>
      <c r="AQ114" s="990"/>
      <c r="AR114" s="990"/>
      <c r="AS114" s="990"/>
      <c r="AT114" s="991"/>
      <c r="AU114" s="935"/>
      <c r="AV114" s="936"/>
      <c r="AW114" s="936"/>
      <c r="AX114" s="936"/>
      <c r="AY114" s="936"/>
      <c r="AZ114" s="949" t="s">
        <v>461</v>
      </c>
      <c r="BA114" s="950"/>
      <c r="BB114" s="950"/>
      <c r="BC114" s="950"/>
      <c r="BD114" s="950"/>
      <c r="BE114" s="950"/>
      <c r="BF114" s="950"/>
      <c r="BG114" s="950"/>
      <c r="BH114" s="950"/>
      <c r="BI114" s="950"/>
      <c r="BJ114" s="950"/>
      <c r="BK114" s="950"/>
      <c r="BL114" s="950"/>
      <c r="BM114" s="950"/>
      <c r="BN114" s="950"/>
      <c r="BO114" s="950"/>
      <c r="BP114" s="951"/>
      <c r="BQ114" s="952">
        <v>14853349</v>
      </c>
      <c r="BR114" s="953"/>
      <c r="BS114" s="953"/>
      <c r="BT114" s="953"/>
      <c r="BU114" s="953"/>
      <c r="BV114" s="953">
        <v>14214074</v>
      </c>
      <c r="BW114" s="953"/>
      <c r="BX114" s="953"/>
      <c r="BY114" s="953"/>
      <c r="BZ114" s="953"/>
      <c r="CA114" s="953">
        <v>13543063</v>
      </c>
      <c r="CB114" s="953"/>
      <c r="CC114" s="953"/>
      <c r="CD114" s="953"/>
      <c r="CE114" s="953"/>
      <c r="CF114" s="947">
        <v>20</v>
      </c>
      <c r="CG114" s="948"/>
      <c r="CH114" s="948"/>
      <c r="CI114" s="948"/>
      <c r="CJ114" s="948"/>
      <c r="CK114" s="975"/>
      <c r="CL114" s="976"/>
      <c r="CM114" s="949" t="s">
        <v>462</v>
      </c>
      <c r="CN114" s="950"/>
      <c r="CO114" s="950"/>
      <c r="CP114" s="950"/>
      <c r="CQ114" s="950"/>
      <c r="CR114" s="950"/>
      <c r="CS114" s="950"/>
      <c r="CT114" s="950"/>
      <c r="CU114" s="950"/>
      <c r="CV114" s="950"/>
      <c r="CW114" s="950"/>
      <c r="CX114" s="950"/>
      <c r="CY114" s="950"/>
      <c r="CZ114" s="950"/>
      <c r="DA114" s="950"/>
      <c r="DB114" s="950"/>
      <c r="DC114" s="950"/>
      <c r="DD114" s="950"/>
      <c r="DE114" s="950"/>
      <c r="DF114" s="951"/>
      <c r="DG114" s="985" t="s">
        <v>452</v>
      </c>
      <c r="DH114" s="986"/>
      <c r="DI114" s="986"/>
      <c r="DJ114" s="986"/>
      <c r="DK114" s="987"/>
      <c r="DL114" s="988" t="s">
        <v>452</v>
      </c>
      <c r="DM114" s="986"/>
      <c r="DN114" s="986"/>
      <c r="DO114" s="986"/>
      <c r="DP114" s="987"/>
      <c r="DQ114" s="988" t="s">
        <v>452</v>
      </c>
      <c r="DR114" s="986"/>
      <c r="DS114" s="986"/>
      <c r="DT114" s="986"/>
      <c r="DU114" s="987"/>
      <c r="DV114" s="989" t="s">
        <v>452</v>
      </c>
      <c r="DW114" s="990"/>
      <c r="DX114" s="990"/>
      <c r="DY114" s="990"/>
      <c r="DZ114" s="991"/>
    </row>
    <row r="115" spans="1:130" s="233" customFormat="1" ht="26.25" customHeight="1" x14ac:dyDescent="0.15">
      <c r="A115" s="981"/>
      <c r="B115" s="982"/>
      <c r="C115" s="950" t="s">
        <v>463</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64">
        <v>238424</v>
      </c>
      <c r="AB115" s="965"/>
      <c r="AC115" s="965"/>
      <c r="AD115" s="965"/>
      <c r="AE115" s="966"/>
      <c r="AF115" s="967">
        <v>210641</v>
      </c>
      <c r="AG115" s="965"/>
      <c r="AH115" s="965"/>
      <c r="AI115" s="965"/>
      <c r="AJ115" s="966"/>
      <c r="AK115" s="967">
        <v>181678</v>
      </c>
      <c r="AL115" s="965"/>
      <c r="AM115" s="965"/>
      <c r="AN115" s="965"/>
      <c r="AO115" s="966"/>
      <c r="AP115" s="968">
        <v>0.3</v>
      </c>
      <c r="AQ115" s="969"/>
      <c r="AR115" s="969"/>
      <c r="AS115" s="969"/>
      <c r="AT115" s="970"/>
      <c r="AU115" s="935"/>
      <c r="AV115" s="936"/>
      <c r="AW115" s="936"/>
      <c r="AX115" s="936"/>
      <c r="AY115" s="936"/>
      <c r="AZ115" s="949" t="s">
        <v>464</v>
      </c>
      <c r="BA115" s="950"/>
      <c r="BB115" s="950"/>
      <c r="BC115" s="950"/>
      <c r="BD115" s="950"/>
      <c r="BE115" s="950"/>
      <c r="BF115" s="950"/>
      <c r="BG115" s="950"/>
      <c r="BH115" s="950"/>
      <c r="BI115" s="950"/>
      <c r="BJ115" s="950"/>
      <c r="BK115" s="950"/>
      <c r="BL115" s="950"/>
      <c r="BM115" s="950"/>
      <c r="BN115" s="950"/>
      <c r="BO115" s="950"/>
      <c r="BP115" s="951"/>
      <c r="BQ115" s="952">
        <v>3219</v>
      </c>
      <c r="BR115" s="953"/>
      <c r="BS115" s="953"/>
      <c r="BT115" s="953"/>
      <c r="BU115" s="953"/>
      <c r="BV115" s="953">
        <v>2025</v>
      </c>
      <c r="BW115" s="953"/>
      <c r="BX115" s="953"/>
      <c r="BY115" s="953"/>
      <c r="BZ115" s="953"/>
      <c r="CA115" s="953">
        <v>344</v>
      </c>
      <c r="CB115" s="953"/>
      <c r="CC115" s="953"/>
      <c r="CD115" s="953"/>
      <c r="CE115" s="953"/>
      <c r="CF115" s="947">
        <v>0</v>
      </c>
      <c r="CG115" s="948"/>
      <c r="CH115" s="948"/>
      <c r="CI115" s="948"/>
      <c r="CJ115" s="948"/>
      <c r="CK115" s="975"/>
      <c r="CL115" s="976"/>
      <c r="CM115" s="949" t="s">
        <v>465</v>
      </c>
      <c r="CN115" s="950"/>
      <c r="CO115" s="950"/>
      <c r="CP115" s="950"/>
      <c r="CQ115" s="950"/>
      <c r="CR115" s="950"/>
      <c r="CS115" s="950"/>
      <c r="CT115" s="950"/>
      <c r="CU115" s="950"/>
      <c r="CV115" s="950"/>
      <c r="CW115" s="950"/>
      <c r="CX115" s="950"/>
      <c r="CY115" s="950"/>
      <c r="CZ115" s="950"/>
      <c r="DA115" s="950"/>
      <c r="DB115" s="950"/>
      <c r="DC115" s="950"/>
      <c r="DD115" s="950"/>
      <c r="DE115" s="950"/>
      <c r="DF115" s="951"/>
      <c r="DG115" s="985" t="s">
        <v>452</v>
      </c>
      <c r="DH115" s="986"/>
      <c r="DI115" s="986"/>
      <c r="DJ115" s="986"/>
      <c r="DK115" s="987"/>
      <c r="DL115" s="988" t="s">
        <v>452</v>
      </c>
      <c r="DM115" s="986"/>
      <c r="DN115" s="986"/>
      <c r="DO115" s="986"/>
      <c r="DP115" s="987"/>
      <c r="DQ115" s="988" t="s">
        <v>404</v>
      </c>
      <c r="DR115" s="986"/>
      <c r="DS115" s="986"/>
      <c r="DT115" s="986"/>
      <c r="DU115" s="987"/>
      <c r="DV115" s="989" t="s">
        <v>452</v>
      </c>
      <c r="DW115" s="990"/>
      <c r="DX115" s="990"/>
      <c r="DY115" s="990"/>
      <c r="DZ115" s="991"/>
    </row>
    <row r="116" spans="1:130" s="233" customFormat="1" ht="26.25" customHeight="1" x14ac:dyDescent="0.15">
      <c r="A116" s="983"/>
      <c r="B116" s="984"/>
      <c r="C116" s="992" t="s">
        <v>466</v>
      </c>
      <c r="D116" s="992"/>
      <c r="E116" s="992"/>
      <c r="F116" s="992"/>
      <c r="G116" s="992"/>
      <c r="H116" s="992"/>
      <c r="I116" s="992"/>
      <c r="J116" s="992"/>
      <c r="K116" s="992"/>
      <c r="L116" s="992"/>
      <c r="M116" s="992"/>
      <c r="N116" s="992"/>
      <c r="O116" s="992"/>
      <c r="P116" s="992"/>
      <c r="Q116" s="992"/>
      <c r="R116" s="992"/>
      <c r="S116" s="992"/>
      <c r="T116" s="992"/>
      <c r="U116" s="992"/>
      <c r="V116" s="992"/>
      <c r="W116" s="992"/>
      <c r="X116" s="992"/>
      <c r="Y116" s="992"/>
      <c r="Z116" s="993"/>
      <c r="AA116" s="985">
        <v>21</v>
      </c>
      <c r="AB116" s="986"/>
      <c r="AC116" s="986"/>
      <c r="AD116" s="986"/>
      <c r="AE116" s="987"/>
      <c r="AF116" s="988">
        <v>26</v>
      </c>
      <c r="AG116" s="986"/>
      <c r="AH116" s="986"/>
      <c r="AI116" s="986"/>
      <c r="AJ116" s="987"/>
      <c r="AK116" s="988">
        <v>4</v>
      </c>
      <c r="AL116" s="986"/>
      <c r="AM116" s="986"/>
      <c r="AN116" s="986"/>
      <c r="AO116" s="987"/>
      <c r="AP116" s="989">
        <v>0</v>
      </c>
      <c r="AQ116" s="990"/>
      <c r="AR116" s="990"/>
      <c r="AS116" s="990"/>
      <c r="AT116" s="991"/>
      <c r="AU116" s="935"/>
      <c r="AV116" s="936"/>
      <c r="AW116" s="936"/>
      <c r="AX116" s="936"/>
      <c r="AY116" s="936"/>
      <c r="AZ116" s="994" t="s">
        <v>467</v>
      </c>
      <c r="BA116" s="995"/>
      <c r="BB116" s="995"/>
      <c r="BC116" s="995"/>
      <c r="BD116" s="995"/>
      <c r="BE116" s="995"/>
      <c r="BF116" s="995"/>
      <c r="BG116" s="995"/>
      <c r="BH116" s="995"/>
      <c r="BI116" s="995"/>
      <c r="BJ116" s="995"/>
      <c r="BK116" s="995"/>
      <c r="BL116" s="995"/>
      <c r="BM116" s="995"/>
      <c r="BN116" s="995"/>
      <c r="BO116" s="995"/>
      <c r="BP116" s="996"/>
      <c r="BQ116" s="952" t="s">
        <v>452</v>
      </c>
      <c r="BR116" s="953"/>
      <c r="BS116" s="953"/>
      <c r="BT116" s="953"/>
      <c r="BU116" s="953"/>
      <c r="BV116" s="953" t="s">
        <v>452</v>
      </c>
      <c r="BW116" s="953"/>
      <c r="BX116" s="953"/>
      <c r="BY116" s="953"/>
      <c r="BZ116" s="953"/>
      <c r="CA116" s="953" t="s">
        <v>404</v>
      </c>
      <c r="CB116" s="953"/>
      <c r="CC116" s="953"/>
      <c r="CD116" s="953"/>
      <c r="CE116" s="953"/>
      <c r="CF116" s="947" t="s">
        <v>404</v>
      </c>
      <c r="CG116" s="948"/>
      <c r="CH116" s="948"/>
      <c r="CI116" s="948"/>
      <c r="CJ116" s="948"/>
      <c r="CK116" s="975"/>
      <c r="CL116" s="976"/>
      <c r="CM116" s="949" t="s">
        <v>468</v>
      </c>
      <c r="CN116" s="950"/>
      <c r="CO116" s="950"/>
      <c r="CP116" s="950"/>
      <c r="CQ116" s="950"/>
      <c r="CR116" s="950"/>
      <c r="CS116" s="950"/>
      <c r="CT116" s="950"/>
      <c r="CU116" s="950"/>
      <c r="CV116" s="950"/>
      <c r="CW116" s="950"/>
      <c r="CX116" s="950"/>
      <c r="CY116" s="950"/>
      <c r="CZ116" s="950"/>
      <c r="DA116" s="950"/>
      <c r="DB116" s="950"/>
      <c r="DC116" s="950"/>
      <c r="DD116" s="950"/>
      <c r="DE116" s="950"/>
      <c r="DF116" s="951"/>
      <c r="DG116" s="985" t="s">
        <v>452</v>
      </c>
      <c r="DH116" s="986"/>
      <c r="DI116" s="986"/>
      <c r="DJ116" s="986"/>
      <c r="DK116" s="987"/>
      <c r="DL116" s="988" t="s">
        <v>452</v>
      </c>
      <c r="DM116" s="986"/>
      <c r="DN116" s="986"/>
      <c r="DO116" s="986"/>
      <c r="DP116" s="987"/>
      <c r="DQ116" s="988" t="s">
        <v>452</v>
      </c>
      <c r="DR116" s="986"/>
      <c r="DS116" s="986"/>
      <c r="DT116" s="986"/>
      <c r="DU116" s="987"/>
      <c r="DV116" s="989" t="s">
        <v>452</v>
      </c>
      <c r="DW116" s="990"/>
      <c r="DX116" s="990"/>
      <c r="DY116" s="990"/>
      <c r="DZ116" s="991"/>
    </row>
    <row r="117" spans="1:130" s="233" customFormat="1" ht="26.25" customHeight="1" x14ac:dyDescent="0.15">
      <c r="A117" s="939" t="s">
        <v>192</v>
      </c>
      <c r="B117" s="920"/>
      <c r="C117" s="920"/>
      <c r="D117" s="920"/>
      <c r="E117" s="920"/>
      <c r="F117" s="920"/>
      <c r="G117" s="920"/>
      <c r="H117" s="920"/>
      <c r="I117" s="920"/>
      <c r="J117" s="920"/>
      <c r="K117" s="920"/>
      <c r="L117" s="920"/>
      <c r="M117" s="920"/>
      <c r="N117" s="920"/>
      <c r="O117" s="920"/>
      <c r="P117" s="920"/>
      <c r="Q117" s="920"/>
      <c r="R117" s="920"/>
      <c r="S117" s="920"/>
      <c r="T117" s="920"/>
      <c r="U117" s="920"/>
      <c r="V117" s="920"/>
      <c r="W117" s="920"/>
      <c r="X117" s="920"/>
      <c r="Y117" s="1004" t="s">
        <v>469</v>
      </c>
      <c r="Z117" s="921"/>
      <c r="AA117" s="1005">
        <v>13648393</v>
      </c>
      <c r="AB117" s="1006"/>
      <c r="AC117" s="1006"/>
      <c r="AD117" s="1006"/>
      <c r="AE117" s="1007"/>
      <c r="AF117" s="1008">
        <v>12968800</v>
      </c>
      <c r="AG117" s="1006"/>
      <c r="AH117" s="1006"/>
      <c r="AI117" s="1006"/>
      <c r="AJ117" s="1007"/>
      <c r="AK117" s="1008">
        <v>12694267</v>
      </c>
      <c r="AL117" s="1006"/>
      <c r="AM117" s="1006"/>
      <c r="AN117" s="1006"/>
      <c r="AO117" s="1007"/>
      <c r="AP117" s="1009"/>
      <c r="AQ117" s="1010"/>
      <c r="AR117" s="1010"/>
      <c r="AS117" s="1010"/>
      <c r="AT117" s="1011"/>
      <c r="AU117" s="935"/>
      <c r="AV117" s="936"/>
      <c r="AW117" s="936"/>
      <c r="AX117" s="936"/>
      <c r="AY117" s="936"/>
      <c r="AZ117" s="1001" t="s">
        <v>470</v>
      </c>
      <c r="BA117" s="1002"/>
      <c r="BB117" s="1002"/>
      <c r="BC117" s="1002"/>
      <c r="BD117" s="1002"/>
      <c r="BE117" s="1002"/>
      <c r="BF117" s="1002"/>
      <c r="BG117" s="1002"/>
      <c r="BH117" s="1002"/>
      <c r="BI117" s="1002"/>
      <c r="BJ117" s="1002"/>
      <c r="BK117" s="1002"/>
      <c r="BL117" s="1002"/>
      <c r="BM117" s="1002"/>
      <c r="BN117" s="1002"/>
      <c r="BO117" s="1002"/>
      <c r="BP117" s="1003"/>
      <c r="BQ117" s="952" t="s">
        <v>404</v>
      </c>
      <c r="BR117" s="953"/>
      <c r="BS117" s="953"/>
      <c r="BT117" s="953"/>
      <c r="BU117" s="953"/>
      <c r="BV117" s="953" t="s">
        <v>184</v>
      </c>
      <c r="BW117" s="953"/>
      <c r="BX117" s="953"/>
      <c r="BY117" s="953"/>
      <c r="BZ117" s="953"/>
      <c r="CA117" s="953" t="s">
        <v>471</v>
      </c>
      <c r="CB117" s="953"/>
      <c r="CC117" s="953"/>
      <c r="CD117" s="953"/>
      <c r="CE117" s="953"/>
      <c r="CF117" s="947" t="s">
        <v>399</v>
      </c>
      <c r="CG117" s="948"/>
      <c r="CH117" s="948"/>
      <c r="CI117" s="948"/>
      <c r="CJ117" s="948"/>
      <c r="CK117" s="975"/>
      <c r="CL117" s="976"/>
      <c r="CM117" s="949" t="s">
        <v>472</v>
      </c>
      <c r="CN117" s="950"/>
      <c r="CO117" s="950"/>
      <c r="CP117" s="950"/>
      <c r="CQ117" s="950"/>
      <c r="CR117" s="950"/>
      <c r="CS117" s="950"/>
      <c r="CT117" s="950"/>
      <c r="CU117" s="950"/>
      <c r="CV117" s="950"/>
      <c r="CW117" s="950"/>
      <c r="CX117" s="950"/>
      <c r="CY117" s="950"/>
      <c r="CZ117" s="950"/>
      <c r="DA117" s="950"/>
      <c r="DB117" s="950"/>
      <c r="DC117" s="950"/>
      <c r="DD117" s="950"/>
      <c r="DE117" s="950"/>
      <c r="DF117" s="951"/>
      <c r="DG117" s="985" t="s">
        <v>184</v>
      </c>
      <c r="DH117" s="986"/>
      <c r="DI117" s="986"/>
      <c r="DJ117" s="986"/>
      <c r="DK117" s="987"/>
      <c r="DL117" s="988" t="s">
        <v>184</v>
      </c>
      <c r="DM117" s="986"/>
      <c r="DN117" s="986"/>
      <c r="DO117" s="986"/>
      <c r="DP117" s="987"/>
      <c r="DQ117" s="988" t="s">
        <v>184</v>
      </c>
      <c r="DR117" s="986"/>
      <c r="DS117" s="986"/>
      <c r="DT117" s="986"/>
      <c r="DU117" s="987"/>
      <c r="DV117" s="989" t="s">
        <v>399</v>
      </c>
      <c r="DW117" s="990"/>
      <c r="DX117" s="990"/>
      <c r="DY117" s="990"/>
      <c r="DZ117" s="991"/>
    </row>
    <row r="118" spans="1:130" s="233" customFormat="1" ht="26.25" customHeight="1" x14ac:dyDescent="0.15">
      <c r="A118" s="939" t="s">
        <v>444</v>
      </c>
      <c r="B118" s="920"/>
      <c r="C118" s="920"/>
      <c r="D118" s="920"/>
      <c r="E118" s="920"/>
      <c r="F118" s="920"/>
      <c r="G118" s="920"/>
      <c r="H118" s="920"/>
      <c r="I118" s="920"/>
      <c r="J118" s="920"/>
      <c r="K118" s="920"/>
      <c r="L118" s="920"/>
      <c r="M118" s="920"/>
      <c r="N118" s="920"/>
      <c r="O118" s="920"/>
      <c r="P118" s="920"/>
      <c r="Q118" s="920"/>
      <c r="R118" s="920"/>
      <c r="S118" s="920"/>
      <c r="T118" s="920"/>
      <c r="U118" s="920"/>
      <c r="V118" s="920"/>
      <c r="W118" s="920"/>
      <c r="X118" s="920"/>
      <c r="Y118" s="920"/>
      <c r="Z118" s="921"/>
      <c r="AA118" s="919" t="s">
        <v>441</v>
      </c>
      <c r="AB118" s="920"/>
      <c r="AC118" s="920"/>
      <c r="AD118" s="920"/>
      <c r="AE118" s="921"/>
      <c r="AF118" s="919" t="s">
        <v>442</v>
      </c>
      <c r="AG118" s="920"/>
      <c r="AH118" s="920"/>
      <c r="AI118" s="920"/>
      <c r="AJ118" s="921"/>
      <c r="AK118" s="919" t="s">
        <v>312</v>
      </c>
      <c r="AL118" s="920"/>
      <c r="AM118" s="920"/>
      <c r="AN118" s="920"/>
      <c r="AO118" s="921"/>
      <c r="AP118" s="997" t="s">
        <v>443</v>
      </c>
      <c r="AQ118" s="998"/>
      <c r="AR118" s="998"/>
      <c r="AS118" s="998"/>
      <c r="AT118" s="999"/>
      <c r="AU118" s="935"/>
      <c r="AV118" s="936"/>
      <c r="AW118" s="936"/>
      <c r="AX118" s="936"/>
      <c r="AY118" s="936"/>
      <c r="AZ118" s="1000" t="s">
        <v>473</v>
      </c>
      <c r="BA118" s="992"/>
      <c r="BB118" s="992"/>
      <c r="BC118" s="992"/>
      <c r="BD118" s="992"/>
      <c r="BE118" s="992"/>
      <c r="BF118" s="992"/>
      <c r="BG118" s="992"/>
      <c r="BH118" s="992"/>
      <c r="BI118" s="992"/>
      <c r="BJ118" s="992"/>
      <c r="BK118" s="992"/>
      <c r="BL118" s="992"/>
      <c r="BM118" s="992"/>
      <c r="BN118" s="992"/>
      <c r="BO118" s="992"/>
      <c r="BP118" s="993"/>
      <c r="BQ118" s="1026" t="s">
        <v>404</v>
      </c>
      <c r="BR118" s="1027"/>
      <c r="BS118" s="1027"/>
      <c r="BT118" s="1027"/>
      <c r="BU118" s="1027"/>
      <c r="BV118" s="1027" t="s">
        <v>184</v>
      </c>
      <c r="BW118" s="1027"/>
      <c r="BX118" s="1027"/>
      <c r="BY118" s="1027"/>
      <c r="BZ118" s="1027"/>
      <c r="CA118" s="1027" t="s">
        <v>404</v>
      </c>
      <c r="CB118" s="1027"/>
      <c r="CC118" s="1027"/>
      <c r="CD118" s="1027"/>
      <c r="CE118" s="1027"/>
      <c r="CF118" s="947" t="s">
        <v>404</v>
      </c>
      <c r="CG118" s="948"/>
      <c r="CH118" s="948"/>
      <c r="CI118" s="948"/>
      <c r="CJ118" s="948"/>
      <c r="CK118" s="975"/>
      <c r="CL118" s="976"/>
      <c r="CM118" s="949" t="s">
        <v>474</v>
      </c>
      <c r="CN118" s="950"/>
      <c r="CO118" s="950"/>
      <c r="CP118" s="950"/>
      <c r="CQ118" s="950"/>
      <c r="CR118" s="950"/>
      <c r="CS118" s="950"/>
      <c r="CT118" s="950"/>
      <c r="CU118" s="950"/>
      <c r="CV118" s="950"/>
      <c r="CW118" s="950"/>
      <c r="CX118" s="950"/>
      <c r="CY118" s="950"/>
      <c r="CZ118" s="950"/>
      <c r="DA118" s="950"/>
      <c r="DB118" s="950"/>
      <c r="DC118" s="950"/>
      <c r="DD118" s="950"/>
      <c r="DE118" s="950"/>
      <c r="DF118" s="951"/>
      <c r="DG118" s="985" t="s">
        <v>184</v>
      </c>
      <c r="DH118" s="986"/>
      <c r="DI118" s="986"/>
      <c r="DJ118" s="986"/>
      <c r="DK118" s="987"/>
      <c r="DL118" s="988" t="s">
        <v>404</v>
      </c>
      <c r="DM118" s="986"/>
      <c r="DN118" s="986"/>
      <c r="DO118" s="986"/>
      <c r="DP118" s="987"/>
      <c r="DQ118" s="988" t="s">
        <v>184</v>
      </c>
      <c r="DR118" s="986"/>
      <c r="DS118" s="986"/>
      <c r="DT118" s="986"/>
      <c r="DU118" s="987"/>
      <c r="DV118" s="989" t="s">
        <v>399</v>
      </c>
      <c r="DW118" s="990"/>
      <c r="DX118" s="990"/>
      <c r="DY118" s="990"/>
      <c r="DZ118" s="991"/>
    </row>
    <row r="119" spans="1:130" s="233" customFormat="1" ht="26.25" customHeight="1" x14ac:dyDescent="0.15">
      <c r="A119" s="1084" t="s">
        <v>447</v>
      </c>
      <c r="B119" s="974"/>
      <c r="C119" s="956" t="s">
        <v>448</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926" t="s">
        <v>399</v>
      </c>
      <c r="AB119" s="927"/>
      <c r="AC119" s="927"/>
      <c r="AD119" s="927"/>
      <c r="AE119" s="928"/>
      <c r="AF119" s="929" t="s">
        <v>184</v>
      </c>
      <c r="AG119" s="927"/>
      <c r="AH119" s="927"/>
      <c r="AI119" s="927"/>
      <c r="AJ119" s="928"/>
      <c r="AK119" s="929" t="s">
        <v>404</v>
      </c>
      <c r="AL119" s="927"/>
      <c r="AM119" s="927"/>
      <c r="AN119" s="927"/>
      <c r="AO119" s="928"/>
      <c r="AP119" s="930" t="s">
        <v>404</v>
      </c>
      <c r="AQ119" s="931"/>
      <c r="AR119" s="931"/>
      <c r="AS119" s="931"/>
      <c r="AT119" s="932"/>
      <c r="AU119" s="937"/>
      <c r="AV119" s="938"/>
      <c r="AW119" s="938"/>
      <c r="AX119" s="938"/>
      <c r="AY119" s="938"/>
      <c r="AZ119" s="254" t="s">
        <v>192</v>
      </c>
      <c r="BA119" s="254"/>
      <c r="BB119" s="254"/>
      <c r="BC119" s="254"/>
      <c r="BD119" s="254"/>
      <c r="BE119" s="254"/>
      <c r="BF119" s="254"/>
      <c r="BG119" s="254"/>
      <c r="BH119" s="254"/>
      <c r="BI119" s="254"/>
      <c r="BJ119" s="254"/>
      <c r="BK119" s="254"/>
      <c r="BL119" s="254"/>
      <c r="BM119" s="254"/>
      <c r="BN119" s="254"/>
      <c r="BO119" s="1004" t="s">
        <v>475</v>
      </c>
      <c r="BP119" s="1032"/>
      <c r="BQ119" s="1026">
        <v>161018991</v>
      </c>
      <c r="BR119" s="1027"/>
      <c r="BS119" s="1027"/>
      <c r="BT119" s="1027"/>
      <c r="BU119" s="1027"/>
      <c r="BV119" s="1027">
        <v>162434935</v>
      </c>
      <c r="BW119" s="1027"/>
      <c r="BX119" s="1027"/>
      <c r="BY119" s="1027"/>
      <c r="BZ119" s="1027"/>
      <c r="CA119" s="1027">
        <v>162335423</v>
      </c>
      <c r="CB119" s="1027"/>
      <c r="CC119" s="1027"/>
      <c r="CD119" s="1027"/>
      <c r="CE119" s="1027"/>
      <c r="CF119" s="1028"/>
      <c r="CG119" s="1029"/>
      <c r="CH119" s="1029"/>
      <c r="CI119" s="1029"/>
      <c r="CJ119" s="1030"/>
      <c r="CK119" s="977"/>
      <c r="CL119" s="978"/>
      <c r="CM119" s="1000" t="s">
        <v>476</v>
      </c>
      <c r="CN119" s="992"/>
      <c r="CO119" s="992"/>
      <c r="CP119" s="992"/>
      <c r="CQ119" s="992"/>
      <c r="CR119" s="992"/>
      <c r="CS119" s="992"/>
      <c r="CT119" s="992"/>
      <c r="CU119" s="992"/>
      <c r="CV119" s="992"/>
      <c r="CW119" s="992"/>
      <c r="CX119" s="992"/>
      <c r="CY119" s="992"/>
      <c r="CZ119" s="992"/>
      <c r="DA119" s="992"/>
      <c r="DB119" s="992"/>
      <c r="DC119" s="992"/>
      <c r="DD119" s="992"/>
      <c r="DE119" s="992"/>
      <c r="DF119" s="993"/>
      <c r="DG119" s="1031">
        <v>668947</v>
      </c>
      <c r="DH119" s="1013"/>
      <c r="DI119" s="1013"/>
      <c r="DJ119" s="1013"/>
      <c r="DK119" s="1014"/>
      <c r="DL119" s="1012">
        <v>470507</v>
      </c>
      <c r="DM119" s="1013"/>
      <c r="DN119" s="1013"/>
      <c r="DO119" s="1013"/>
      <c r="DP119" s="1014"/>
      <c r="DQ119" s="1012">
        <v>296865</v>
      </c>
      <c r="DR119" s="1013"/>
      <c r="DS119" s="1013"/>
      <c r="DT119" s="1013"/>
      <c r="DU119" s="1014"/>
      <c r="DV119" s="1015">
        <v>0.4</v>
      </c>
      <c r="DW119" s="1016"/>
      <c r="DX119" s="1016"/>
      <c r="DY119" s="1016"/>
      <c r="DZ119" s="1017"/>
    </row>
    <row r="120" spans="1:130" s="233" customFormat="1" ht="26.25" customHeight="1" x14ac:dyDescent="0.15">
      <c r="A120" s="1085"/>
      <c r="B120" s="976"/>
      <c r="C120" s="949" t="s">
        <v>451</v>
      </c>
      <c r="D120" s="950"/>
      <c r="E120" s="950"/>
      <c r="F120" s="950"/>
      <c r="G120" s="950"/>
      <c r="H120" s="950"/>
      <c r="I120" s="950"/>
      <c r="J120" s="950"/>
      <c r="K120" s="950"/>
      <c r="L120" s="950"/>
      <c r="M120" s="950"/>
      <c r="N120" s="950"/>
      <c r="O120" s="950"/>
      <c r="P120" s="950"/>
      <c r="Q120" s="950"/>
      <c r="R120" s="950"/>
      <c r="S120" s="950"/>
      <c r="T120" s="950"/>
      <c r="U120" s="950"/>
      <c r="V120" s="950"/>
      <c r="W120" s="950"/>
      <c r="X120" s="950"/>
      <c r="Y120" s="950"/>
      <c r="Z120" s="951"/>
      <c r="AA120" s="985" t="s">
        <v>184</v>
      </c>
      <c r="AB120" s="986"/>
      <c r="AC120" s="986"/>
      <c r="AD120" s="986"/>
      <c r="AE120" s="987"/>
      <c r="AF120" s="988" t="s">
        <v>184</v>
      </c>
      <c r="AG120" s="986"/>
      <c r="AH120" s="986"/>
      <c r="AI120" s="986"/>
      <c r="AJ120" s="987"/>
      <c r="AK120" s="988" t="s">
        <v>184</v>
      </c>
      <c r="AL120" s="986"/>
      <c r="AM120" s="986"/>
      <c r="AN120" s="986"/>
      <c r="AO120" s="987"/>
      <c r="AP120" s="989" t="s">
        <v>184</v>
      </c>
      <c r="AQ120" s="990"/>
      <c r="AR120" s="990"/>
      <c r="AS120" s="990"/>
      <c r="AT120" s="991"/>
      <c r="AU120" s="1018" t="s">
        <v>477</v>
      </c>
      <c r="AV120" s="1019"/>
      <c r="AW120" s="1019"/>
      <c r="AX120" s="1019"/>
      <c r="AY120" s="1020"/>
      <c r="AZ120" s="956" t="s">
        <v>478</v>
      </c>
      <c r="BA120" s="924"/>
      <c r="BB120" s="924"/>
      <c r="BC120" s="924"/>
      <c r="BD120" s="924"/>
      <c r="BE120" s="924"/>
      <c r="BF120" s="924"/>
      <c r="BG120" s="924"/>
      <c r="BH120" s="924"/>
      <c r="BI120" s="924"/>
      <c r="BJ120" s="924"/>
      <c r="BK120" s="924"/>
      <c r="BL120" s="924"/>
      <c r="BM120" s="924"/>
      <c r="BN120" s="924"/>
      <c r="BO120" s="924"/>
      <c r="BP120" s="925"/>
      <c r="BQ120" s="957">
        <v>21020694</v>
      </c>
      <c r="BR120" s="958"/>
      <c r="BS120" s="958"/>
      <c r="BT120" s="958"/>
      <c r="BU120" s="958"/>
      <c r="BV120" s="958">
        <v>18870698</v>
      </c>
      <c r="BW120" s="958"/>
      <c r="BX120" s="958"/>
      <c r="BY120" s="958"/>
      <c r="BZ120" s="958"/>
      <c r="CA120" s="958">
        <v>24550778</v>
      </c>
      <c r="CB120" s="958"/>
      <c r="CC120" s="958"/>
      <c r="CD120" s="958"/>
      <c r="CE120" s="958"/>
      <c r="CF120" s="971">
        <v>36.200000000000003</v>
      </c>
      <c r="CG120" s="972"/>
      <c r="CH120" s="972"/>
      <c r="CI120" s="972"/>
      <c r="CJ120" s="972"/>
      <c r="CK120" s="1033" t="s">
        <v>479</v>
      </c>
      <c r="CL120" s="1034"/>
      <c r="CM120" s="1034"/>
      <c r="CN120" s="1034"/>
      <c r="CO120" s="1035"/>
      <c r="CP120" s="1041" t="s">
        <v>420</v>
      </c>
      <c r="CQ120" s="1042"/>
      <c r="CR120" s="1042"/>
      <c r="CS120" s="1042"/>
      <c r="CT120" s="1042"/>
      <c r="CU120" s="1042"/>
      <c r="CV120" s="1042"/>
      <c r="CW120" s="1042"/>
      <c r="CX120" s="1042"/>
      <c r="CY120" s="1042"/>
      <c r="CZ120" s="1042"/>
      <c r="DA120" s="1042"/>
      <c r="DB120" s="1042"/>
      <c r="DC120" s="1042"/>
      <c r="DD120" s="1042"/>
      <c r="DE120" s="1042"/>
      <c r="DF120" s="1043"/>
      <c r="DG120" s="957">
        <v>7241830</v>
      </c>
      <c r="DH120" s="958"/>
      <c r="DI120" s="958"/>
      <c r="DJ120" s="958"/>
      <c r="DK120" s="958"/>
      <c r="DL120" s="958">
        <v>6912042</v>
      </c>
      <c r="DM120" s="958"/>
      <c r="DN120" s="958"/>
      <c r="DO120" s="958"/>
      <c r="DP120" s="958"/>
      <c r="DQ120" s="958">
        <v>7004294</v>
      </c>
      <c r="DR120" s="958"/>
      <c r="DS120" s="958"/>
      <c r="DT120" s="958"/>
      <c r="DU120" s="958"/>
      <c r="DV120" s="959">
        <v>10.3</v>
      </c>
      <c r="DW120" s="959"/>
      <c r="DX120" s="959"/>
      <c r="DY120" s="959"/>
      <c r="DZ120" s="960"/>
    </row>
    <row r="121" spans="1:130" s="233" customFormat="1" ht="26.25" customHeight="1" x14ac:dyDescent="0.15">
      <c r="A121" s="1085"/>
      <c r="B121" s="976"/>
      <c r="C121" s="1001" t="s">
        <v>480</v>
      </c>
      <c r="D121" s="1002"/>
      <c r="E121" s="1002"/>
      <c r="F121" s="1002"/>
      <c r="G121" s="1002"/>
      <c r="H121" s="1002"/>
      <c r="I121" s="1002"/>
      <c r="J121" s="1002"/>
      <c r="K121" s="1002"/>
      <c r="L121" s="1002"/>
      <c r="M121" s="1002"/>
      <c r="N121" s="1002"/>
      <c r="O121" s="1002"/>
      <c r="P121" s="1002"/>
      <c r="Q121" s="1002"/>
      <c r="R121" s="1002"/>
      <c r="S121" s="1002"/>
      <c r="T121" s="1002"/>
      <c r="U121" s="1002"/>
      <c r="V121" s="1002"/>
      <c r="W121" s="1002"/>
      <c r="X121" s="1002"/>
      <c r="Y121" s="1002"/>
      <c r="Z121" s="1003"/>
      <c r="AA121" s="985" t="s">
        <v>404</v>
      </c>
      <c r="AB121" s="986"/>
      <c r="AC121" s="986"/>
      <c r="AD121" s="986"/>
      <c r="AE121" s="987"/>
      <c r="AF121" s="988" t="s">
        <v>184</v>
      </c>
      <c r="AG121" s="986"/>
      <c r="AH121" s="986"/>
      <c r="AI121" s="986"/>
      <c r="AJ121" s="987"/>
      <c r="AK121" s="988" t="s">
        <v>184</v>
      </c>
      <c r="AL121" s="986"/>
      <c r="AM121" s="986"/>
      <c r="AN121" s="986"/>
      <c r="AO121" s="987"/>
      <c r="AP121" s="989" t="s">
        <v>184</v>
      </c>
      <c r="AQ121" s="990"/>
      <c r="AR121" s="990"/>
      <c r="AS121" s="990"/>
      <c r="AT121" s="991"/>
      <c r="AU121" s="1021"/>
      <c r="AV121" s="1022"/>
      <c r="AW121" s="1022"/>
      <c r="AX121" s="1022"/>
      <c r="AY121" s="1023"/>
      <c r="AZ121" s="949" t="s">
        <v>481</v>
      </c>
      <c r="BA121" s="950"/>
      <c r="BB121" s="950"/>
      <c r="BC121" s="950"/>
      <c r="BD121" s="950"/>
      <c r="BE121" s="950"/>
      <c r="BF121" s="950"/>
      <c r="BG121" s="950"/>
      <c r="BH121" s="950"/>
      <c r="BI121" s="950"/>
      <c r="BJ121" s="950"/>
      <c r="BK121" s="950"/>
      <c r="BL121" s="950"/>
      <c r="BM121" s="950"/>
      <c r="BN121" s="950"/>
      <c r="BO121" s="950"/>
      <c r="BP121" s="951"/>
      <c r="BQ121" s="952">
        <v>19784808</v>
      </c>
      <c r="BR121" s="953"/>
      <c r="BS121" s="953"/>
      <c r="BT121" s="953"/>
      <c r="BU121" s="953"/>
      <c r="BV121" s="953">
        <v>19613458</v>
      </c>
      <c r="BW121" s="953"/>
      <c r="BX121" s="953"/>
      <c r="BY121" s="953"/>
      <c r="BZ121" s="953"/>
      <c r="CA121" s="953">
        <v>19892811</v>
      </c>
      <c r="CB121" s="953"/>
      <c r="CC121" s="953"/>
      <c r="CD121" s="953"/>
      <c r="CE121" s="953"/>
      <c r="CF121" s="947">
        <v>29.3</v>
      </c>
      <c r="CG121" s="948"/>
      <c r="CH121" s="948"/>
      <c r="CI121" s="948"/>
      <c r="CJ121" s="948"/>
      <c r="CK121" s="1036"/>
      <c r="CL121" s="1037"/>
      <c r="CM121" s="1037"/>
      <c r="CN121" s="1037"/>
      <c r="CO121" s="1038"/>
      <c r="CP121" s="1046" t="s">
        <v>482</v>
      </c>
      <c r="CQ121" s="1047"/>
      <c r="CR121" s="1047"/>
      <c r="CS121" s="1047"/>
      <c r="CT121" s="1047"/>
      <c r="CU121" s="1047"/>
      <c r="CV121" s="1047"/>
      <c r="CW121" s="1047"/>
      <c r="CX121" s="1047"/>
      <c r="CY121" s="1047"/>
      <c r="CZ121" s="1047"/>
      <c r="DA121" s="1047"/>
      <c r="DB121" s="1047"/>
      <c r="DC121" s="1047"/>
      <c r="DD121" s="1047"/>
      <c r="DE121" s="1047"/>
      <c r="DF121" s="1048"/>
      <c r="DG121" s="952" t="s">
        <v>184</v>
      </c>
      <c r="DH121" s="953"/>
      <c r="DI121" s="953"/>
      <c r="DJ121" s="953"/>
      <c r="DK121" s="953"/>
      <c r="DL121" s="953" t="s">
        <v>184</v>
      </c>
      <c r="DM121" s="953"/>
      <c r="DN121" s="953"/>
      <c r="DO121" s="953"/>
      <c r="DP121" s="953"/>
      <c r="DQ121" s="953" t="s">
        <v>404</v>
      </c>
      <c r="DR121" s="953"/>
      <c r="DS121" s="953"/>
      <c r="DT121" s="953"/>
      <c r="DU121" s="953"/>
      <c r="DV121" s="954" t="s">
        <v>184</v>
      </c>
      <c r="DW121" s="954"/>
      <c r="DX121" s="954"/>
      <c r="DY121" s="954"/>
      <c r="DZ121" s="955"/>
    </row>
    <row r="122" spans="1:130" s="233" customFormat="1" ht="26.25" customHeight="1" x14ac:dyDescent="0.15">
      <c r="A122" s="1085"/>
      <c r="B122" s="976"/>
      <c r="C122" s="949" t="s">
        <v>462</v>
      </c>
      <c r="D122" s="950"/>
      <c r="E122" s="950"/>
      <c r="F122" s="950"/>
      <c r="G122" s="950"/>
      <c r="H122" s="950"/>
      <c r="I122" s="950"/>
      <c r="J122" s="950"/>
      <c r="K122" s="950"/>
      <c r="L122" s="950"/>
      <c r="M122" s="950"/>
      <c r="N122" s="950"/>
      <c r="O122" s="950"/>
      <c r="P122" s="950"/>
      <c r="Q122" s="950"/>
      <c r="R122" s="950"/>
      <c r="S122" s="950"/>
      <c r="T122" s="950"/>
      <c r="U122" s="950"/>
      <c r="V122" s="950"/>
      <c r="W122" s="950"/>
      <c r="X122" s="950"/>
      <c r="Y122" s="950"/>
      <c r="Z122" s="951"/>
      <c r="AA122" s="985" t="s">
        <v>184</v>
      </c>
      <c r="AB122" s="986"/>
      <c r="AC122" s="986"/>
      <c r="AD122" s="986"/>
      <c r="AE122" s="987"/>
      <c r="AF122" s="988" t="s">
        <v>184</v>
      </c>
      <c r="AG122" s="986"/>
      <c r="AH122" s="986"/>
      <c r="AI122" s="986"/>
      <c r="AJ122" s="987"/>
      <c r="AK122" s="988" t="s">
        <v>184</v>
      </c>
      <c r="AL122" s="986"/>
      <c r="AM122" s="986"/>
      <c r="AN122" s="986"/>
      <c r="AO122" s="987"/>
      <c r="AP122" s="989" t="s">
        <v>184</v>
      </c>
      <c r="AQ122" s="990"/>
      <c r="AR122" s="990"/>
      <c r="AS122" s="990"/>
      <c r="AT122" s="991"/>
      <c r="AU122" s="1021"/>
      <c r="AV122" s="1022"/>
      <c r="AW122" s="1022"/>
      <c r="AX122" s="1022"/>
      <c r="AY122" s="1023"/>
      <c r="AZ122" s="1000" t="s">
        <v>483</v>
      </c>
      <c r="BA122" s="992"/>
      <c r="BB122" s="992"/>
      <c r="BC122" s="992"/>
      <c r="BD122" s="992"/>
      <c r="BE122" s="992"/>
      <c r="BF122" s="992"/>
      <c r="BG122" s="992"/>
      <c r="BH122" s="992"/>
      <c r="BI122" s="992"/>
      <c r="BJ122" s="992"/>
      <c r="BK122" s="992"/>
      <c r="BL122" s="992"/>
      <c r="BM122" s="992"/>
      <c r="BN122" s="992"/>
      <c r="BO122" s="992"/>
      <c r="BP122" s="993"/>
      <c r="BQ122" s="1026">
        <v>79149449</v>
      </c>
      <c r="BR122" s="1027"/>
      <c r="BS122" s="1027"/>
      <c r="BT122" s="1027"/>
      <c r="BU122" s="1027"/>
      <c r="BV122" s="1027">
        <v>81429964</v>
      </c>
      <c r="BW122" s="1027"/>
      <c r="BX122" s="1027"/>
      <c r="BY122" s="1027"/>
      <c r="BZ122" s="1027"/>
      <c r="CA122" s="1027">
        <v>82302057</v>
      </c>
      <c r="CB122" s="1027"/>
      <c r="CC122" s="1027"/>
      <c r="CD122" s="1027"/>
      <c r="CE122" s="1027"/>
      <c r="CF122" s="1044">
        <v>121.3</v>
      </c>
      <c r="CG122" s="1045"/>
      <c r="CH122" s="1045"/>
      <c r="CI122" s="1045"/>
      <c r="CJ122" s="1045"/>
      <c r="CK122" s="1036"/>
      <c r="CL122" s="1037"/>
      <c r="CM122" s="1037"/>
      <c r="CN122" s="1037"/>
      <c r="CO122" s="1038"/>
      <c r="CP122" s="1046" t="s">
        <v>417</v>
      </c>
      <c r="CQ122" s="1047"/>
      <c r="CR122" s="1047"/>
      <c r="CS122" s="1047"/>
      <c r="CT122" s="1047"/>
      <c r="CU122" s="1047"/>
      <c r="CV122" s="1047"/>
      <c r="CW122" s="1047"/>
      <c r="CX122" s="1047"/>
      <c r="CY122" s="1047"/>
      <c r="CZ122" s="1047"/>
      <c r="DA122" s="1047"/>
      <c r="DB122" s="1047"/>
      <c r="DC122" s="1047"/>
      <c r="DD122" s="1047"/>
      <c r="DE122" s="1047"/>
      <c r="DF122" s="1048"/>
      <c r="DG122" s="952" t="s">
        <v>184</v>
      </c>
      <c r="DH122" s="953"/>
      <c r="DI122" s="953"/>
      <c r="DJ122" s="953"/>
      <c r="DK122" s="953"/>
      <c r="DL122" s="953" t="s">
        <v>404</v>
      </c>
      <c r="DM122" s="953"/>
      <c r="DN122" s="953"/>
      <c r="DO122" s="953"/>
      <c r="DP122" s="953"/>
      <c r="DQ122" s="953" t="s">
        <v>404</v>
      </c>
      <c r="DR122" s="953"/>
      <c r="DS122" s="953"/>
      <c r="DT122" s="953"/>
      <c r="DU122" s="953"/>
      <c r="DV122" s="954" t="s">
        <v>404</v>
      </c>
      <c r="DW122" s="954"/>
      <c r="DX122" s="954"/>
      <c r="DY122" s="954"/>
      <c r="DZ122" s="955"/>
    </row>
    <row r="123" spans="1:130" s="233" customFormat="1" ht="26.25" customHeight="1" x14ac:dyDescent="0.15">
      <c r="A123" s="1085"/>
      <c r="B123" s="976"/>
      <c r="C123" s="949" t="s">
        <v>468</v>
      </c>
      <c r="D123" s="950"/>
      <c r="E123" s="950"/>
      <c r="F123" s="950"/>
      <c r="G123" s="950"/>
      <c r="H123" s="950"/>
      <c r="I123" s="950"/>
      <c r="J123" s="950"/>
      <c r="K123" s="950"/>
      <c r="L123" s="950"/>
      <c r="M123" s="950"/>
      <c r="N123" s="950"/>
      <c r="O123" s="950"/>
      <c r="P123" s="950"/>
      <c r="Q123" s="950"/>
      <c r="R123" s="950"/>
      <c r="S123" s="950"/>
      <c r="T123" s="950"/>
      <c r="U123" s="950"/>
      <c r="V123" s="950"/>
      <c r="W123" s="950"/>
      <c r="X123" s="950"/>
      <c r="Y123" s="950"/>
      <c r="Z123" s="951"/>
      <c r="AA123" s="985" t="s">
        <v>184</v>
      </c>
      <c r="AB123" s="986"/>
      <c r="AC123" s="986"/>
      <c r="AD123" s="986"/>
      <c r="AE123" s="987"/>
      <c r="AF123" s="988" t="s">
        <v>399</v>
      </c>
      <c r="AG123" s="986"/>
      <c r="AH123" s="986"/>
      <c r="AI123" s="986"/>
      <c r="AJ123" s="987"/>
      <c r="AK123" s="988" t="s">
        <v>184</v>
      </c>
      <c r="AL123" s="986"/>
      <c r="AM123" s="986"/>
      <c r="AN123" s="986"/>
      <c r="AO123" s="987"/>
      <c r="AP123" s="989" t="s">
        <v>404</v>
      </c>
      <c r="AQ123" s="990"/>
      <c r="AR123" s="990"/>
      <c r="AS123" s="990"/>
      <c r="AT123" s="991"/>
      <c r="AU123" s="1024"/>
      <c r="AV123" s="1025"/>
      <c r="AW123" s="1025"/>
      <c r="AX123" s="1025"/>
      <c r="AY123" s="1025"/>
      <c r="AZ123" s="254" t="s">
        <v>192</v>
      </c>
      <c r="BA123" s="254"/>
      <c r="BB123" s="254"/>
      <c r="BC123" s="254"/>
      <c r="BD123" s="254"/>
      <c r="BE123" s="254"/>
      <c r="BF123" s="254"/>
      <c r="BG123" s="254"/>
      <c r="BH123" s="254"/>
      <c r="BI123" s="254"/>
      <c r="BJ123" s="254"/>
      <c r="BK123" s="254"/>
      <c r="BL123" s="254"/>
      <c r="BM123" s="254"/>
      <c r="BN123" s="254"/>
      <c r="BO123" s="1004" t="s">
        <v>484</v>
      </c>
      <c r="BP123" s="1032"/>
      <c r="BQ123" s="1091">
        <v>119954951</v>
      </c>
      <c r="BR123" s="1058"/>
      <c r="BS123" s="1058"/>
      <c r="BT123" s="1058"/>
      <c r="BU123" s="1058"/>
      <c r="BV123" s="1058">
        <v>119914120</v>
      </c>
      <c r="BW123" s="1058"/>
      <c r="BX123" s="1058"/>
      <c r="BY123" s="1058"/>
      <c r="BZ123" s="1058"/>
      <c r="CA123" s="1058">
        <v>126745646</v>
      </c>
      <c r="CB123" s="1058"/>
      <c r="CC123" s="1058"/>
      <c r="CD123" s="1058"/>
      <c r="CE123" s="1058"/>
      <c r="CF123" s="1028"/>
      <c r="CG123" s="1029"/>
      <c r="CH123" s="1029"/>
      <c r="CI123" s="1029"/>
      <c r="CJ123" s="1030"/>
      <c r="CK123" s="1036"/>
      <c r="CL123" s="1037"/>
      <c r="CM123" s="1037"/>
      <c r="CN123" s="1037"/>
      <c r="CO123" s="1038"/>
      <c r="CP123" s="1046" t="s">
        <v>485</v>
      </c>
      <c r="CQ123" s="1047"/>
      <c r="CR123" s="1047"/>
      <c r="CS123" s="1047"/>
      <c r="CT123" s="1047"/>
      <c r="CU123" s="1047"/>
      <c r="CV123" s="1047"/>
      <c r="CW123" s="1047"/>
      <c r="CX123" s="1047"/>
      <c r="CY123" s="1047"/>
      <c r="CZ123" s="1047"/>
      <c r="DA123" s="1047"/>
      <c r="DB123" s="1047"/>
      <c r="DC123" s="1047"/>
      <c r="DD123" s="1047"/>
      <c r="DE123" s="1047"/>
      <c r="DF123" s="1048"/>
      <c r="DG123" s="985" t="s">
        <v>184</v>
      </c>
      <c r="DH123" s="986"/>
      <c r="DI123" s="986"/>
      <c r="DJ123" s="986"/>
      <c r="DK123" s="987"/>
      <c r="DL123" s="988" t="s">
        <v>184</v>
      </c>
      <c r="DM123" s="986"/>
      <c r="DN123" s="986"/>
      <c r="DO123" s="986"/>
      <c r="DP123" s="987"/>
      <c r="DQ123" s="988" t="s">
        <v>184</v>
      </c>
      <c r="DR123" s="986"/>
      <c r="DS123" s="986"/>
      <c r="DT123" s="986"/>
      <c r="DU123" s="987"/>
      <c r="DV123" s="989" t="s">
        <v>184</v>
      </c>
      <c r="DW123" s="990"/>
      <c r="DX123" s="990"/>
      <c r="DY123" s="990"/>
      <c r="DZ123" s="991"/>
    </row>
    <row r="124" spans="1:130" s="233" customFormat="1" ht="26.25" customHeight="1" thickBot="1" x14ac:dyDescent="0.2">
      <c r="A124" s="1085"/>
      <c r="B124" s="976"/>
      <c r="C124" s="949" t="s">
        <v>472</v>
      </c>
      <c r="D124" s="950"/>
      <c r="E124" s="950"/>
      <c r="F124" s="950"/>
      <c r="G124" s="950"/>
      <c r="H124" s="950"/>
      <c r="I124" s="950"/>
      <c r="J124" s="950"/>
      <c r="K124" s="950"/>
      <c r="L124" s="950"/>
      <c r="M124" s="950"/>
      <c r="N124" s="950"/>
      <c r="O124" s="950"/>
      <c r="P124" s="950"/>
      <c r="Q124" s="950"/>
      <c r="R124" s="950"/>
      <c r="S124" s="950"/>
      <c r="T124" s="950"/>
      <c r="U124" s="950"/>
      <c r="V124" s="950"/>
      <c r="W124" s="950"/>
      <c r="X124" s="950"/>
      <c r="Y124" s="950"/>
      <c r="Z124" s="951"/>
      <c r="AA124" s="985" t="s">
        <v>404</v>
      </c>
      <c r="AB124" s="986"/>
      <c r="AC124" s="986"/>
      <c r="AD124" s="986"/>
      <c r="AE124" s="987"/>
      <c r="AF124" s="988" t="s">
        <v>184</v>
      </c>
      <c r="AG124" s="986"/>
      <c r="AH124" s="986"/>
      <c r="AI124" s="986"/>
      <c r="AJ124" s="987"/>
      <c r="AK124" s="988" t="s">
        <v>184</v>
      </c>
      <c r="AL124" s="986"/>
      <c r="AM124" s="986"/>
      <c r="AN124" s="986"/>
      <c r="AO124" s="987"/>
      <c r="AP124" s="989" t="s">
        <v>184</v>
      </c>
      <c r="AQ124" s="990"/>
      <c r="AR124" s="990"/>
      <c r="AS124" s="990"/>
      <c r="AT124" s="991"/>
      <c r="AU124" s="1087" t="s">
        <v>486</v>
      </c>
      <c r="AV124" s="1088"/>
      <c r="AW124" s="1088"/>
      <c r="AX124" s="1088"/>
      <c r="AY124" s="1088"/>
      <c r="AZ124" s="1088"/>
      <c r="BA124" s="1088"/>
      <c r="BB124" s="1088"/>
      <c r="BC124" s="1088"/>
      <c r="BD124" s="1088"/>
      <c r="BE124" s="1088"/>
      <c r="BF124" s="1088"/>
      <c r="BG124" s="1088"/>
      <c r="BH124" s="1088"/>
      <c r="BI124" s="1088"/>
      <c r="BJ124" s="1088"/>
      <c r="BK124" s="1088"/>
      <c r="BL124" s="1088"/>
      <c r="BM124" s="1088"/>
      <c r="BN124" s="1088"/>
      <c r="BO124" s="1088"/>
      <c r="BP124" s="1089"/>
      <c r="BQ124" s="1090">
        <v>64.900000000000006</v>
      </c>
      <c r="BR124" s="1054"/>
      <c r="BS124" s="1054"/>
      <c r="BT124" s="1054"/>
      <c r="BU124" s="1054"/>
      <c r="BV124" s="1054">
        <v>65</v>
      </c>
      <c r="BW124" s="1054"/>
      <c r="BX124" s="1054"/>
      <c r="BY124" s="1054"/>
      <c r="BZ124" s="1054"/>
      <c r="CA124" s="1054">
        <v>52.4</v>
      </c>
      <c r="CB124" s="1054"/>
      <c r="CC124" s="1054"/>
      <c r="CD124" s="1054"/>
      <c r="CE124" s="1054"/>
      <c r="CF124" s="1055"/>
      <c r="CG124" s="1056"/>
      <c r="CH124" s="1056"/>
      <c r="CI124" s="1056"/>
      <c r="CJ124" s="1057"/>
      <c r="CK124" s="1039"/>
      <c r="CL124" s="1039"/>
      <c r="CM124" s="1039"/>
      <c r="CN124" s="1039"/>
      <c r="CO124" s="1040"/>
      <c r="CP124" s="1046" t="s">
        <v>487</v>
      </c>
      <c r="CQ124" s="1047"/>
      <c r="CR124" s="1047"/>
      <c r="CS124" s="1047"/>
      <c r="CT124" s="1047"/>
      <c r="CU124" s="1047"/>
      <c r="CV124" s="1047"/>
      <c r="CW124" s="1047"/>
      <c r="CX124" s="1047"/>
      <c r="CY124" s="1047"/>
      <c r="CZ124" s="1047"/>
      <c r="DA124" s="1047"/>
      <c r="DB124" s="1047"/>
      <c r="DC124" s="1047"/>
      <c r="DD124" s="1047"/>
      <c r="DE124" s="1047"/>
      <c r="DF124" s="1048"/>
      <c r="DG124" s="1031" t="s">
        <v>184</v>
      </c>
      <c r="DH124" s="1013"/>
      <c r="DI124" s="1013"/>
      <c r="DJ124" s="1013"/>
      <c r="DK124" s="1014"/>
      <c r="DL124" s="1012" t="s">
        <v>471</v>
      </c>
      <c r="DM124" s="1013"/>
      <c r="DN124" s="1013"/>
      <c r="DO124" s="1013"/>
      <c r="DP124" s="1014"/>
      <c r="DQ124" s="1012" t="s">
        <v>471</v>
      </c>
      <c r="DR124" s="1013"/>
      <c r="DS124" s="1013"/>
      <c r="DT124" s="1013"/>
      <c r="DU124" s="1014"/>
      <c r="DV124" s="1015" t="s">
        <v>184</v>
      </c>
      <c r="DW124" s="1016"/>
      <c r="DX124" s="1016"/>
      <c r="DY124" s="1016"/>
      <c r="DZ124" s="1017"/>
    </row>
    <row r="125" spans="1:130" s="233" customFormat="1" ht="26.25" customHeight="1" x14ac:dyDescent="0.15">
      <c r="A125" s="1085"/>
      <c r="B125" s="976"/>
      <c r="C125" s="949" t="s">
        <v>474</v>
      </c>
      <c r="D125" s="950"/>
      <c r="E125" s="950"/>
      <c r="F125" s="950"/>
      <c r="G125" s="950"/>
      <c r="H125" s="950"/>
      <c r="I125" s="950"/>
      <c r="J125" s="950"/>
      <c r="K125" s="950"/>
      <c r="L125" s="950"/>
      <c r="M125" s="950"/>
      <c r="N125" s="950"/>
      <c r="O125" s="950"/>
      <c r="P125" s="950"/>
      <c r="Q125" s="950"/>
      <c r="R125" s="950"/>
      <c r="S125" s="950"/>
      <c r="T125" s="950"/>
      <c r="U125" s="950"/>
      <c r="V125" s="950"/>
      <c r="W125" s="950"/>
      <c r="X125" s="950"/>
      <c r="Y125" s="950"/>
      <c r="Z125" s="951"/>
      <c r="AA125" s="985" t="s">
        <v>184</v>
      </c>
      <c r="AB125" s="986"/>
      <c r="AC125" s="986"/>
      <c r="AD125" s="986"/>
      <c r="AE125" s="987"/>
      <c r="AF125" s="988" t="s">
        <v>184</v>
      </c>
      <c r="AG125" s="986"/>
      <c r="AH125" s="986"/>
      <c r="AI125" s="986"/>
      <c r="AJ125" s="987"/>
      <c r="AK125" s="988" t="s">
        <v>471</v>
      </c>
      <c r="AL125" s="986"/>
      <c r="AM125" s="986"/>
      <c r="AN125" s="986"/>
      <c r="AO125" s="987"/>
      <c r="AP125" s="989" t="s">
        <v>184</v>
      </c>
      <c r="AQ125" s="990"/>
      <c r="AR125" s="990"/>
      <c r="AS125" s="990"/>
      <c r="AT125" s="991"/>
      <c r="AU125" s="255"/>
      <c r="AV125" s="256"/>
      <c r="AW125" s="256"/>
      <c r="AX125" s="256"/>
      <c r="AY125" s="256"/>
      <c r="AZ125" s="256"/>
      <c r="BA125" s="256"/>
      <c r="BB125" s="256"/>
      <c r="BC125" s="256"/>
      <c r="BD125" s="256"/>
      <c r="BE125" s="256"/>
      <c r="BF125" s="256"/>
      <c r="BG125" s="256"/>
      <c r="BH125" s="256"/>
      <c r="BI125" s="256"/>
      <c r="BJ125" s="256"/>
      <c r="BK125" s="256"/>
      <c r="BL125" s="256"/>
      <c r="BM125" s="256"/>
      <c r="BN125" s="256"/>
      <c r="BO125" s="256"/>
      <c r="BP125" s="256"/>
      <c r="BQ125" s="235"/>
      <c r="BR125" s="235"/>
      <c r="BS125" s="235"/>
      <c r="BT125" s="235"/>
      <c r="BU125" s="235"/>
      <c r="BV125" s="235"/>
      <c r="BW125" s="235"/>
      <c r="BX125" s="235"/>
      <c r="BY125" s="235"/>
      <c r="BZ125" s="235"/>
      <c r="CA125" s="235"/>
      <c r="CB125" s="235"/>
      <c r="CC125" s="235"/>
      <c r="CD125" s="235"/>
      <c r="CE125" s="235"/>
      <c r="CF125" s="235"/>
      <c r="CG125" s="235"/>
      <c r="CH125" s="235"/>
      <c r="CI125" s="235"/>
      <c r="CJ125" s="257"/>
      <c r="CK125" s="1049" t="s">
        <v>488</v>
      </c>
      <c r="CL125" s="1034"/>
      <c r="CM125" s="1034"/>
      <c r="CN125" s="1034"/>
      <c r="CO125" s="1035"/>
      <c r="CP125" s="956" t="s">
        <v>489</v>
      </c>
      <c r="CQ125" s="924"/>
      <c r="CR125" s="924"/>
      <c r="CS125" s="924"/>
      <c r="CT125" s="924"/>
      <c r="CU125" s="924"/>
      <c r="CV125" s="924"/>
      <c r="CW125" s="924"/>
      <c r="CX125" s="924"/>
      <c r="CY125" s="924"/>
      <c r="CZ125" s="924"/>
      <c r="DA125" s="924"/>
      <c r="DB125" s="924"/>
      <c r="DC125" s="924"/>
      <c r="DD125" s="924"/>
      <c r="DE125" s="924"/>
      <c r="DF125" s="925"/>
      <c r="DG125" s="957" t="s">
        <v>399</v>
      </c>
      <c r="DH125" s="958"/>
      <c r="DI125" s="958"/>
      <c r="DJ125" s="958"/>
      <c r="DK125" s="958"/>
      <c r="DL125" s="958" t="s">
        <v>471</v>
      </c>
      <c r="DM125" s="958"/>
      <c r="DN125" s="958"/>
      <c r="DO125" s="958"/>
      <c r="DP125" s="958"/>
      <c r="DQ125" s="958" t="s">
        <v>471</v>
      </c>
      <c r="DR125" s="958"/>
      <c r="DS125" s="958"/>
      <c r="DT125" s="958"/>
      <c r="DU125" s="958"/>
      <c r="DV125" s="959" t="s">
        <v>184</v>
      </c>
      <c r="DW125" s="959"/>
      <c r="DX125" s="959"/>
      <c r="DY125" s="959"/>
      <c r="DZ125" s="960"/>
    </row>
    <row r="126" spans="1:130" s="233" customFormat="1" ht="26.25" customHeight="1" thickBot="1" x14ac:dyDescent="0.2">
      <c r="A126" s="1085"/>
      <c r="B126" s="976"/>
      <c r="C126" s="949" t="s">
        <v>476</v>
      </c>
      <c r="D126" s="950"/>
      <c r="E126" s="950"/>
      <c r="F126" s="950"/>
      <c r="G126" s="950"/>
      <c r="H126" s="950"/>
      <c r="I126" s="950"/>
      <c r="J126" s="950"/>
      <c r="K126" s="950"/>
      <c r="L126" s="950"/>
      <c r="M126" s="950"/>
      <c r="N126" s="950"/>
      <c r="O126" s="950"/>
      <c r="P126" s="950"/>
      <c r="Q126" s="950"/>
      <c r="R126" s="950"/>
      <c r="S126" s="950"/>
      <c r="T126" s="950"/>
      <c r="U126" s="950"/>
      <c r="V126" s="950"/>
      <c r="W126" s="950"/>
      <c r="X126" s="950"/>
      <c r="Y126" s="950"/>
      <c r="Z126" s="951"/>
      <c r="AA126" s="985">
        <v>238424</v>
      </c>
      <c r="AB126" s="986"/>
      <c r="AC126" s="986"/>
      <c r="AD126" s="986"/>
      <c r="AE126" s="987"/>
      <c r="AF126" s="988">
        <v>210641</v>
      </c>
      <c r="AG126" s="986"/>
      <c r="AH126" s="986"/>
      <c r="AI126" s="986"/>
      <c r="AJ126" s="987"/>
      <c r="AK126" s="988">
        <v>181678</v>
      </c>
      <c r="AL126" s="986"/>
      <c r="AM126" s="986"/>
      <c r="AN126" s="986"/>
      <c r="AO126" s="987"/>
      <c r="AP126" s="989">
        <v>0.3</v>
      </c>
      <c r="AQ126" s="990"/>
      <c r="AR126" s="990"/>
      <c r="AS126" s="990"/>
      <c r="AT126" s="991"/>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58"/>
      <c r="CE126" s="258"/>
      <c r="CF126" s="258"/>
      <c r="CG126" s="235"/>
      <c r="CH126" s="235"/>
      <c r="CI126" s="235"/>
      <c r="CJ126" s="257"/>
      <c r="CK126" s="1050"/>
      <c r="CL126" s="1037"/>
      <c r="CM126" s="1037"/>
      <c r="CN126" s="1037"/>
      <c r="CO126" s="1038"/>
      <c r="CP126" s="949" t="s">
        <v>490</v>
      </c>
      <c r="CQ126" s="950"/>
      <c r="CR126" s="950"/>
      <c r="CS126" s="950"/>
      <c r="CT126" s="950"/>
      <c r="CU126" s="950"/>
      <c r="CV126" s="950"/>
      <c r="CW126" s="950"/>
      <c r="CX126" s="950"/>
      <c r="CY126" s="950"/>
      <c r="CZ126" s="950"/>
      <c r="DA126" s="950"/>
      <c r="DB126" s="950"/>
      <c r="DC126" s="950"/>
      <c r="DD126" s="950"/>
      <c r="DE126" s="950"/>
      <c r="DF126" s="951"/>
      <c r="DG126" s="952" t="s">
        <v>184</v>
      </c>
      <c r="DH126" s="953"/>
      <c r="DI126" s="953"/>
      <c r="DJ126" s="953"/>
      <c r="DK126" s="953"/>
      <c r="DL126" s="953" t="s">
        <v>184</v>
      </c>
      <c r="DM126" s="953"/>
      <c r="DN126" s="953"/>
      <c r="DO126" s="953"/>
      <c r="DP126" s="953"/>
      <c r="DQ126" s="953" t="s">
        <v>184</v>
      </c>
      <c r="DR126" s="953"/>
      <c r="DS126" s="953"/>
      <c r="DT126" s="953"/>
      <c r="DU126" s="953"/>
      <c r="DV126" s="954" t="s">
        <v>184</v>
      </c>
      <c r="DW126" s="954"/>
      <c r="DX126" s="954"/>
      <c r="DY126" s="954"/>
      <c r="DZ126" s="955"/>
    </row>
    <row r="127" spans="1:130" s="233" customFormat="1" ht="26.25" customHeight="1" x14ac:dyDescent="0.15">
      <c r="A127" s="1086"/>
      <c r="B127" s="978"/>
      <c r="C127" s="1000" t="s">
        <v>491</v>
      </c>
      <c r="D127" s="992"/>
      <c r="E127" s="992"/>
      <c r="F127" s="992"/>
      <c r="G127" s="992"/>
      <c r="H127" s="992"/>
      <c r="I127" s="992"/>
      <c r="J127" s="992"/>
      <c r="K127" s="992"/>
      <c r="L127" s="992"/>
      <c r="M127" s="992"/>
      <c r="N127" s="992"/>
      <c r="O127" s="992"/>
      <c r="P127" s="992"/>
      <c r="Q127" s="992"/>
      <c r="R127" s="992"/>
      <c r="S127" s="992"/>
      <c r="T127" s="992"/>
      <c r="U127" s="992"/>
      <c r="V127" s="992"/>
      <c r="W127" s="992"/>
      <c r="X127" s="992"/>
      <c r="Y127" s="992"/>
      <c r="Z127" s="993"/>
      <c r="AA127" s="985" t="s">
        <v>184</v>
      </c>
      <c r="AB127" s="986"/>
      <c r="AC127" s="986"/>
      <c r="AD127" s="986"/>
      <c r="AE127" s="987"/>
      <c r="AF127" s="988" t="s">
        <v>184</v>
      </c>
      <c r="AG127" s="986"/>
      <c r="AH127" s="986"/>
      <c r="AI127" s="986"/>
      <c r="AJ127" s="987"/>
      <c r="AK127" s="988" t="s">
        <v>471</v>
      </c>
      <c r="AL127" s="986"/>
      <c r="AM127" s="986"/>
      <c r="AN127" s="986"/>
      <c r="AO127" s="987"/>
      <c r="AP127" s="989" t="s">
        <v>184</v>
      </c>
      <c r="AQ127" s="990"/>
      <c r="AR127" s="990"/>
      <c r="AS127" s="990"/>
      <c r="AT127" s="991"/>
      <c r="AU127" s="235"/>
      <c r="AV127" s="235"/>
      <c r="AW127" s="235"/>
      <c r="AX127" s="1059" t="s">
        <v>492</v>
      </c>
      <c r="AY127" s="1060"/>
      <c r="AZ127" s="1060"/>
      <c r="BA127" s="1060"/>
      <c r="BB127" s="1060"/>
      <c r="BC127" s="1060"/>
      <c r="BD127" s="1060"/>
      <c r="BE127" s="1061"/>
      <c r="BF127" s="1062" t="s">
        <v>493</v>
      </c>
      <c r="BG127" s="1060"/>
      <c r="BH127" s="1060"/>
      <c r="BI127" s="1060"/>
      <c r="BJ127" s="1060"/>
      <c r="BK127" s="1060"/>
      <c r="BL127" s="1061"/>
      <c r="BM127" s="1062" t="s">
        <v>494</v>
      </c>
      <c r="BN127" s="1060"/>
      <c r="BO127" s="1060"/>
      <c r="BP127" s="1060"/>
      <c r="BQ127" s="1060"/>
      <c r="BR127" s="1060"/>
      <c r="BS127" s="1061"/>
      <c r="BT127" s="1062" t="s">
        <v>495</v>
      </c>
      <c r="BU127" s="1060"/>
      <c r="BV127" s="1060"/>
      <c r="BW127" s="1060"/>
      <c r="BX127" s="1060"/>
      <c r="BY127" s="1060"/>
      <c r="BZ127" s="1083"/>
      <c r="CA127" s="235"/>
      <c r="CB127" s="235"/>
      <c r="CC127" s="235"/>
      <c r="CD127" s="258"/>
      <c r="CE127" s="258"/>
      <c r="CF127" s="258"/>
      <c r="CG127" s="235"/>
      <c r="CH127" s="235"/>
      <c r="CI127" s="235"/>
      <c r="CJ127" s="257"/>
      <c r="CK127" s="1050"/>
      <c r="CL127" s="1037"/>
      <c r="CM127" s="1037"/>
      <c r="CN127" s="1037"/>
      <c r="CO127" s="1038"/>
      <c r="CP127" s="949" t="s">
        <v>496</v>
      </c>
      <c r="CQ127" s="950"/>
      <c r="CR127" s="950"/>
      <c r="CS127" s="950"/>
      <c r="CT127" s="950"/>
      <c r="CU127" s="950"/>
      <c r="CV127" s="950"/>
      <c r="CW127" s="950"/>
      <c r="CX127" s="950"/>
      <c r="CY127" s="950"/>
      <c r="CZ127" s="950"/>
      <c r="DA127" s="950"/>
      <c r="DB127" s="950"/>
      <c r="DC127" s="950"/>
      <c r="DD127" s="950"/>
      <c r="DE127" s="950"/>
      <c r="DF127" s="951"/>
      <c r="DG127" s="952" t="s">
        <v>184</v>
      </c>
      <c r="DH127" s="953"/>
      <c r="DI127" s="953"/>
      <c r="DJ127" s="953"/>
      <c r="DK127" s="953"/>
      <c r="DL127" s="953" t="s">
        <v>184</v>
      </c>
      <c r="DM127" s="953"/>
      <c r="DN127" s="953"/>
      <c r="DO127" s="953"/>
      <c r="DP127" s="953"/>
      <c r="DQ127" s="953" t="s">
        <v>184</v>
      </c>
      <c r="DR127" s="953"/>
      <c r="DS127" s="953"/>
      <c r="DT127" s="953"/>
      <c r="DU127" s="953"/>
      <c r="DV127" s="954" t="s">
        <v>184</v>
      </c>
      <c r="DW127" s="954"/>
      <c r="DX127" s="954"/>
      <c r="DY127" s="954"/>
      <c r="DZ127" s="955"/>
    </row>
    <row r="128" spans="1:130" s="233" customFormat="1" ht="26.25" customHeight="1" thickBot="1" x14ac:dyDescent="0.2">
      <c r="A128" s="1069" t="s">
        <v>497</v>
      </c>
      <c r="B128" s="1070"/>
      <c r="C128" s="1070"/>
      <c r="D128" s="1070"/>
      <c r="E128" s="1070"/>
      <c r="F128" s="1070"/>
      <c r="G128" s="1070"/>
      <c r="H128" s="1070"/>
      <c r="I128" s="1070"/>
      <c r="J128" s="1070"/>
      <c r="K128" s="1070"/>
      <c r="L128" s="1070"/>
      <c r="M128" s="1070"/>
      <c r="N128" s="1070"/>
      <c r="O128" s="1070"/>
      <c r="P128" s="1070"/>
      <c r="Q128" s="1070"/>
      <c r="R128" s="1070"/>
      <c r="S128" s="1070"/>
      <c r="T128" s="1070"/>
      <c r="U128" s="1070"/>
      <c r="V128" s="1070"/>
      <c r="W128" s="1071" t="s">
        <v>498</v>
      </c>
      <c r="X128" s="1071"/>
      <c r="Y128" s="1071"/>
      <c r="Z128" s="1072"/>
      <c r="AA128" s="1073">
        <v>1464174</v>
      </c>
      <c r="AB128" s="1074"/>
      <c r="AC128" s="1074"/>
      <c r="AD128" s="1074"/>
      <c r="AE128" s="1075"/>
      <c r="AF128" s="1076">
        <v>1117820</v>
      </c>
      <c r="AG128" s="1074"/>
      <c r="AH128" s="1074"/>
      <c r="AI128" s="1074"/>
      <c r="AJ128" s="1075"/>
      <c r="AK128" s="1076">
        <v>1254826</v>
      </c>
      <c r="AL128" s="1074"/>
      <c r="AM128" s="1074"/>
      <c r="AN128" s="1074"/>
      <c r="AO128" s="1075"/>
      <c r="AP128" s="1077"/>
      <c r="AQ128" s="1078"/>
      <c r="AR128" s="1078"/>
      <c r="AS128" s="1078"/>
      <c r="AT128" s="1079"/>
      <c r="AU128" s="235"/>
      <c r="AV128" s="235"/>
      <c r="AW128" s="235"/>
      <c r="AX128" s="923" t="s">
        <v>499</v>
      </c>
      <c r="AY128" s="924"/>
      <c r="AZ128" s="924"/>
      <c r="BA128" s="924"/>
      <c r="BB128" s="924"/>
      <c r="BC128" s="924"/>
      <c r="BD128" s="924"/>
      <c r="BE128" s="925"/>
      <c r="BF128" s="1080" t="s">
        <v>184</v>
      </c>
      <c r="BG128" s="1081"/>
      <c r="BH128" s="1081"/>
      <c r="BI128" s="1081"/>
      <c r="BJ128" s="1081"/>
      <c r="BK128" s="1081"/>
      <c r="BL128" s="1082"/>
      <c r="BM128" s="1080">
        <v>11.25</v>
      </c>
      <c r="BN128" s="1081"/>
      <c r="BO128" s="1081"/>
      <c r="BP128" s="1081"/>
      <c r="BQ128" s="1081"/>
      <c r="BR128" s="1081"/>
      <c r="BS128" s="1082"/>
      <c r="BT128" s="1080">
        <v>20</v>
      </c>
      <c r="BU128" s="1081"/>
      <c r="BV128" s="1081"/>
      <c r="BW128" s="1081"/>
      <c r="BX128" s="1081"/>
      <c r="BY128" s="1081"/>
      <c r="BZ128" s="1103"/>
      <c r="CA128" s="258"/>
      <c r="CB128" s="258"/>
      <c r="CC128" s="258"/>
      <c r="CD128" s="258"/>
      <c r="CE128" s="258"/>
      <c r="CF128" s="258"/>
      <c r="CG128" s="235"/>
      <c r="CH128" s="235"/>
      <c r="CI128" s="235"/>
      <c r="CJ128" s="257"/>
      <c r="CK128" s="1051"/>
      <c r="CL128" s="1052"/>
      <c r="CM128" s="1052"/>
      <c r="CN128" s="1052"/>
      <c r="CO128" s="1053"/>
      <c r="CP128" s="1063" t="s">
        <v>500</v>
      </c>
      <c r="CQ128" s="754"/>
      <c r="CR128" s="754"/>
      <c r="CS128" s="754"/>
      <c r="CT128" s="754"/>
      <c r="CU128" s="754"/>
      <c r="CV128" s="754"/>
      <c r="CW128" s="754"/>
      <c r="CX128" s="754"/>
      <c r="CY128" s="754"/>
      <c r="CZ128" s="754"/>
      <c r="DA128" s="754"/>
      <c r="DB128" s="754"/>
      <c r="DC128" s="754"/>
      <c r="DD128" s="754"/>
      <c r="DE128" s="754"/>
      <c r="DF128" s="1064"/>
      <c r="DG128" s="1065">
        <v>3219</v>
      </c>
      <c r="DH128" s="1066"/>
      <c r="DI128" s="1066"/>
      <c r="DJ128" s="1066"/>
      <c r="DK128" s="1066"/>
      <c r="DL128" s="1066">
        <v>2025</v>
      </c>
      <c r="DM128" s="1066"/>
      <c r="DN128" s="1066"/>
      <c r="DO128" s="1066"/>
      <c r="DP128" s="1066"/>
      <c r="DQ128" s="1066">
        <v>344</v>
      </c>
      <c r="DR128" s="1066"/>
      <c r="DS128" s="1066"/>
      <c r="DT128" s="1066"/>
      <c r="DU128" s="1066"/>
      <c r="DV128" s="1067">
        <v>0</v>
      </c>
      <c r="DW128" s="1067"/>
      <c r="DX128" s="1067"/>
      <c r="DY128" s="1067"/>
      <c r="DZ128" s="1068"/>
    </row>
    <row r="129" spans="1:131" s="233" customFormat="1" ht="26.25" customHeight="1" x14ac:dyDescent="0.15">
      <c r="A129" s="961" t="s">
        <v>110</v>
      </c>
      <c r="B129" s="962"/>
      <c r="C129" s="962"/>
      <c r="D129" s="962"/>
      <c r="E129" s="962"/>
      <c r="F129" s="962"/>
      <c r="G129" s="962"/>
      <c r="H129" s="962"/>
      <c r="I129" s="962"/>
      <c r="J129" s="962"/>
      <c r="K129" s="962"/>
      <c r="L129" s="962"/>
      <c r="M129" s="962"/>
      <c r="N129" s="962"/>
      <c r="O129" s="962"/>
      <c r="P129" s="962"/>
      <c r="Q129" s="962"/>
      <c r="R129" s="962"/>
      <c r="S129" s="962"/>
      <c r="T129" s="962"/>
      <c r="U129" s="962"/>
      <c r="V129" s="962"/>
      <c r="W129" s="1097" t="s">
        <v>501</v>
      </c>
      <c r="X129" s="1098"/>
      <c r="Y129" s="1098"/>
      <c r="Z129" s="1099"/>
      <c r="AA129" s="985">
        <v>69564119</v>
      </c>
      <c r="AB129" s="986"/>
      <c r="AC129" s="986"/>
      <c r="AD129" s="986"/>
      <c r="AE129" s="987"/>
      <c r="AF129" s="988">
        <v>71550572</v>
      </c>
      <c r="AG129" s="986"/>
      <c r="AH129" s="986"/>
      <c r="AI129" s="986"/>
      <c r="AJ129" s="987"/>
      <c r="AK129" s="988">
        <v>74090639</v>
      </c>
      <c r="AL129" s="986"/>
      <c r="AM129" s="986"/>
      <c r="AN129" s="986"/>
      <c r="AO129" s="987"/>
      <c r="AP129" s="1100"/>
      <c r="AQ129" s="1101"/>
      <c r="AR129" s="1101"/>
      <c r="AS129" s="1101"/>
      <c r="AT129" s="1102"/>
      <c r="AU129" s="236"/>
      <c r="AV129" s="236"/>
      <c r="AW129" s="236"/>
      <c r="AX129" s="1092" t="s">
        <v>502</v>
      </c>
      <c r="AY129" s="950"/>
      <c r="AZ129" s="950"/>
      <c r="BA129" s="950"/>
      <c r="BB129" s="950"/>
      <c r="BC129" s="950"/>
      <c r="BD129" s="950"/>
      <c r="BE129" s="951"/>
      <c r="BF129" s="1093" t="s">
        <v>404</v>
      </c>
      <c r="BG129" s="1094"/>
      <c r="BH129" s="1094"/>
      <c r="BI129" s="1094"/>
      <c r="BJ129" s="1094"/>
      <c r="BK129" s="1094"/>
      <c r="BL129" s="1095"/>
      <c r="BM129" s="1093">
        <v>16.25</v>
      </c>
      <c r="BN129" s="1094"/>
      <c r="BO129" s="1094"/>
      <c r="BP129" s="1094"/>
      <c r="BQ129" s="1094"/>
      <c r="BR129" s="1094"/>
      <c r="BS129" s="1095"/>
      <c r="BT129" s="1093">
        <v>30</v>
      </c>
      <c r="BU129" s="1094"/>
      <c r="BV129" s="1094"/>
      <c r="BW129" s="1094"/>
      <c r="BX129" s="1094"/>
      <c r="BY129" s="1094"/>
      <c r="BZ129" s="1096"/>
      <c r="CA129" s="259"/>
      <c r="CB129" s="259"/>
      <c r="CC129" s="259"/>
      <c r="CD129" s="259"/>
      <c r="CE129" s="259"/>
      <c r="CF129" s="259"/>
      <c r="CG129" s="259"/>
      <c r="CH129" s="259"/>
      <c r="CI129" s="259"/>
      <c r="CJ129" s="259"/>
      <c r="CK129" s="259"/>
      <c r="CL129" s="259"/>
      <c r="CM129" s="259"/>
      <c r="CN129" s="259"/>
      <c r="CO129" s="259"/>
      <c r="CP129" s="259"/>
      <c r="CQ129" s="259"/>
      <c r="CR129" s="259"/>
      <c r="CS129" s="259"/>
      <c r="CT129" s="259"/>
      <c r="CU129" s="259"/>
      <c r="CV129" s="259"/>
      <c r="CW129" s="259"/>
      <c r="CX129" s="259"/>
      <c r="CY129" s="259"/>
      <c r="CZ129" s="259"/>
      <c r="DA129" s="259"/>
      <c r="DB129" s="259"/>
      <c r="DC129" s="259"/>
      <c r="DD129" s="259"/>
      <c r="DE129" s="259"/>
      <c r="DF129" s="259"/>
      <c r="DG129" s="259"/>
      <c r="DH129" s="259"/>
      <c r="DI129" s="259"/>
      <c r="DJ129" s="259"/>
      <c r="DK129" s="259"/>
      <c r="DL129" s="259"/>
      <c r="DM129" s="259"/>
      <c r="DN129" s="259"/>
      <c r="DO129" s="259"/>
      <c r="DP129" s="236"/>
      <c r="DQ129" s="236"/>
      <c r="DR129" s="236"/>
      <c r="DS129" s="236"/>
      <c r="DT129" s="236"/>
      <c r="DU129" s="236"/>
      <c r="DV129" s="236"/>
      <c r="DW129" s="236"/>
      <c r="DX129" s="236"/>
      <c r="DY129" s="236"/>
      <c r="DZ129" s="236"/>
    </row>
    <row r="130" spans="1:131" s="233" customFormat="1" ht="26.25" customHeight="1" x14ac:dyDescent="0.15">
      <c r="A130" s="961" t="s">
        <v>503</v>
      </c>
      <c r="B130" s="962"/>
      <c r="C130" s="962"/>
      <c r="D130" s="962"/>
      <c r="E130" s="962"/>
      <c r="F130" s="962"/>
      <c r="G130" s="962"/>
      <c r="H130" s="962"/>
      <c r="I130" s="962"/>
      <c r="J130" s="962"/>
      <c r="K130" s="962"/>
      <c r="L130" s="962"/>
      <c r="M130" s="962"/>
      <c r="N130" s="962"/>
      <c r="O130" s="962"/>
      <c r="P130" s="962"/>
      <c r="Q130" s="962"/>
      <c r="R130" s="962"/>
      <c r="S130" s="962"/>
      <c r="T130" s="962"/>
      <c r="U130" s="962"/>
      <c r="V130" s="962"/>
      <c r="W130" s="1097" t="s">
        <v>504</v>
      </c>
      <c r="X130" s="1098"/>
      <c r="Y130" s="1098"/>
      <c r="Z130" s="1099"/>
      <c r="AA130" s="985">
        <v>6293669</v>
      </c>
      <c r="AB130" s="986"/>
      <c r="AC130" s="986"/>
      <c r="AD130" s="986"/>
      <c r="AE130" s="987"/>
      <c r="AF130" s="988">
        <v>6202286</v>
      </c>
      <c r="AG130" s="986"/>
      <c r="AH130" s="986"/>
      <c r="AI130" s="986"/>
      <c r="AJ130" s="987"/>
      <c r="AK130" s="988">
        <v>6261341</v>
      </c>
      <c r="AL130" s="986"/>
      <c r="AM130" s="986"/>
      <c r="AN130" s="986"/>
      <c r="AO130" s="987"/>
      <c r="AP130" s="1100"/>
      <c r="AQ130" s="1101"/>
      <c r="AR130" s="1101"/>
      <c r="AS130" s="1101"/>
      <c r="AT130" s="1102"/>
      <c r="AU130" s="236"/>
      <c r="AV130" s="236"/>
      <c r="AW130" s="236"/>
      <c r="AX130" s="1092" t="s">
        <v>505</v>
      </c>
      <c r="AY130" s="950"/>
      <c r="AZ130" s="950"/>
      <c r="BA130" s="950"/>
      <c r="BB130" s="950"/>
      <c r="BC130" s="950"/>
      <c r="BD130" s="950"/>
      <c r="BE130" s="951"/>
      <c r="BF130" s="1128">
        <v>8.5</v>
      </c>
      <c r="BG130" s="1129"/>
      <c r="BH130" s="1129"/>
      <c r="BI130" s="1129"/>
      <c r="BJ130" s="1129"/>
      <c r="BK130" s="1129"/>
      <c r="BL130" s="1130"/>
      <c r="BM130" s="1128">
        <v>25</v>
      </c>
      <c r="BN130" s="1129"/>
      <c r="BO130" s="1129"/>
      <c r="BP130" s="1129"/>
      <c r="BQ130" s="1129"/>
      <c r="BR130" s="1129"/>
      <c r="BS130" s="1130"/>
      <c r="BT130" s="1128">
        <v>35</v>
      </c>
      <c r="BU130" s="1129"/>
      <c r="BV130" s="1129"/>
      <c r="BW130" s="1129"/>
      <c r="BX130" s="1129"/>
      <c r="BY130" s="1129"/>
      <c r="BZ130" s="1131"/>
      <c r="CA130" s="259"/>
      <c r="CB130" s="259"/>
      <c r="CC130" s="259"/>
      <c r="CD130" s="259"/>
      <c r="CE130" s="259"/>
      <c r="CF130" s="259"/>
      <c r="CG130" s="259"/>
      <c r="CH130" s="259"/>
      <c r="CI130" s="259"/>
      <c r="CJ130" s="259"/>
      <c r="CK130" s="259"/>
      <c r="CL130" s="259"/>
      <c r="CM130" s="259"/>
      <c r="CN130" s="259"/>
      <c r="CO130" s="259"/>
      <c r="CP130" s="259"/>
      <c r="CQ130" s="259"/>
      <c r="CR130" s="259"/>
      <c r="CS130" s="259"/>
      <c r="CT130" s="259"/>
      <c r="CU130" s="259"/>
      <c r="CV130" s="259"/>
      <c r="CW130" s="259"/>
      <c r="CX130" s="259"/>
      <c r="CY130" s="259"/>
      <c r="CZ130" s="259"/>
      <c r="DA130" s="259"/>
      <c r="DB130" s="259"/>
      <c r="DC130" s="259"/>
      <c r="DD130" s="259"/>
      <c r="DE130" s="259"/>
      <c r="DF130" s="259"/>
      <c r="DG130" s="259"/>
      <c r="DH130" s="259"/>
      <c r="DI130" s="259"/>
      <c r="DJ130" s="259"/>
      <c r="DK130" s="259"/>
      <c r="DL130" s="259"/>
      <c r="DM130" s="259"/>
      <c r="DN130" s="259"/>
      <c r="DO130" s="259"/>
      <c r="DP130" s="236"/>
      <c r="DQ130" s="236"/>
      <c r="DR130" s="236"/>
      <c r="DS130" s="236"/>
      <c r="DT130" s="236"/>
      <c r="DU130" s="236"/>
      <c r="DV130" s="236"/>
      <c r="DW130" s="236"/>
      <c r="DX130" s="236"/>
      <c r="DY130" s="236"/>
      <c r="DZ130" s="236"/>
    </row>
    <row r="131" spans="1:131" s="233" customFormat="1" ht="26.25" customHeight="1" thickBot="1" x14ac:dyDescent="0.2">
      <c r="A131" s="1132"/>
      <c r="B131" s="1133"/>
      <c r="C131" s="1133"/>
      <c r="D131" s="1133"/>
      <c r="E131" s="1133"/>
      <c r="F131" s="1133"/>
      <c r="G131" s="1133"/>
      <c r="H131" s="1133"/>
      <c r="I131" s="1133"/>
      <c r="J131" s="1133"/>
      <c r="K131" s="1133"/>
      <c r="L131" s="1133"/>
      <c r="M131" s="1133"/>
      <c r="N131" s="1133"/>
      <c r="O131" s="1133"/>
      <c r="P131" s="1133"/>
      <c r="Q131" s="1133"/>
      <c r="R131" s="1133"/>
      <c r="S131" s="1133"/>
      <c r="T131" s="1133"/>
      <c r="U131" s="1133"/>
      <c r="V131" s="1133"/>
      <c r="W131" s="1134" t="s">
        <v>506</v>
      </c>
      <c r="X131" s="1135"/>
      <c r="Y131" s="1135"/>
      <c r="Z131" s="1136"/>
      <c r="AA131" s="1031">
        <v>63270450</v>
      </c>
      <c r="AB131" s="1013"/>
      <c r="AC131" s="1013"/>
      <c r="AD131" s="1013"/>
      <c r="AE131" s="1014"/>
      <c r="AF131" s="1012">
        <v>65348286</v>
      </c>
      <c r="AG131" s="1013"/>
      <c r="AH131" s="1013"/>
      <c r="AI131" s="1013"/>
      <c r="AJ131" s="1014"/>
      <c r="AK131" s="1012">
        <v>67829298</v>
      </c>
      <c r="AL131" s="1013"/>
      <c r="AM131" s="1013"/>
      <c r="AN131" s="1013"/>
      <c r="AO131" s="1014"/>
      <c r="AP131" s="1137"/>
      <c r="AQ131" s="1138"/>
      <c r="AR131" s="1138"/>
      <c r="AS131" s="1138"/>
      <c r="AT131" s="1139"/>
      <c r="AU131" s="236"/>
      <c r="AV131" s="236"/>
      <c r="AW131" s="236"/>
      <c r="AX131" s="1110" t="s">
        <v>507</v>
      </c>
      <c r="AY131" s="754"/>
      <c r="AZ131" s="754"/>
      <c r="BA131" s="754"/>
      <c r="BB131" s="754"/>
      <c r="BC131" s="754"/>
      <c r="BD131" s="754"/>
      <c r="BE131" s="1064"/>
      <c r="BF131" s="1111">
        <v>52.4</v>
      </c>
      <c r="BG131" s="1112"/>
      <c r="BH131" s="1112"/>
      <c r="BI131" s="1112"/>
      <c r="BJ131" s="1112"/>
      <c r="BK131" s="1112"/>
      <c r="BL131" s="1113"/>
      <c r="BM131" s="1111">
        <v>350</v>
      </c>
      <c r="BN131" s="1112"/>
      <c r="BO131" s="1112"/>
      <c r="BP131" s="1112"/>
      <c r="BQ131" s="1112"/>
      <c r="BR131" s="1112"/>
      <c r="BS131" s="1113"/>
      <c r="BT131" s="1114"/>
      <c r="BU131" s="1115"/>
      <c r="BV131" s="1115"/>
      <c r="BW131" s="1115"/>
      <c r="BX131" s="1115"/>
      <c r="BY131" s="1115"/>
      <c r="BZ131" s="1116"/>
      <c r="CA131" s="259"/>
      <c r="CB131" s="259"/>
      <c r="CC131" s="259"/>
      <c r="CD131" s="259"/>
      <c r="CE131" s="259"/>
      <c r="CF131" s="259"/>
      <c r="CG131" s="259"/>
      <c r="CH131" s="259"/>
      <c r="CI131" s="259"/>
      <c r="CJ131" s="259"/>
      <c r="CK131" s="259"/>
      <c r="CL131" s="259"/>
      <c r="CM131" s="259"/>
      <c r="CN131" s="259"/>
      <c r="CO131" s="259"/>
      <c r="CP131" s="259"/>
      <c r="CQ131" s="259"/>
      <c r="CR131" s="259"/>
      <c r="CS131" s="259"/>
      <c r="CT131" s="259"/>
      <c r="CU131" s="259"/>
      <c r="CV131" s="259"/>
      <c r="CW131" s="259"/>
      <c r="CX131" s="259"/>
      <c r="CY131" s="259"/>
      <c r="CZ131" s="259"/>
      <c r="DA131" s="259"/>
      <c r="DB131" s="259"/>
      <c r="DC131" s="259"/>
      <c r="DD131" s="259"/>
      <c r="DE131" s="259"/>
      <c r="DF131" s="259"/>
      <c r="DG131" s="259"/>
      <c r="DH131" s="259"/>
      <c r="DI131" s="259"/>
      <c r="DJ131" s="259"/>
      <c r="DK131" s="259"/>
      <c r="DL131" s="259"/>
      <c r="DM131" s="259"/>
      <c r="DN131" s="259"/>
      <c r="DO131" s="259"/>
      <c r="DP131" s="236"/>
      <c r="DQ131" s="236"/>
      <c r="DR131" s="236"/>
      <c r="DS131" s="236"/>
      <c r="DT131" s="236"/>
      <c r="DU131" s="236"/>
      <c r="DV131" s="236"/>
      <c r="DW131" s="236"/>
      <c r="DX131" s="236"/>
      <c r="DY131" s="236"/>
      <c r="DZ131" s="236"/>
    </row>
    <row r="132" spans="1:131" s="233" customFormat="1" ht="26.25" customHeight="1" x14ac:dyDescent="0.15">
      <c r="A132" s="1117" t="s">
        <v>508</v>
      </c>
      <c r="B132" s="1118"/>
      <c r="C132" s="1118"/>
      <c r="D132" s="1118"/>
      <c r="E132" s="1118"/>
      <c r="F132" s="1118"/>
      <c r="G132" s="1118"/>
      <c r="H132" s="1118"/>
      <c r="I132" s="1118"/>
      <c r="J132" s="1118"/>
      <c r="K132" s="1118"/>
      <c r="L132" s="1118"/>
      <c r="M132" s="1118"/>
      <c r="N132" s="1118"/>
      <c r="O132" s="1118"/>
      <c r="P132" s="1118"/>
      <c r="Q132" s="1118"/>
      <c r="R132" s="1118"/>
      <c r="S132" s="1118"/>
      <c r="T132" s="1118"/>
      <c r="U132" s="1118"/>
      <c r="V132" s="1121" t="s">
        <v>509</v>
      </c>
      <c r="W132" s="1121"/>
      <c r="X132" s="1121"/>
      <c r="Y132" s="1121"/>
      <c r="Z132" s="1122"/>
      <c r="AA132" s="1123">
        <v>9.3101123829999999</v>
      </c>
      <c r="AB132" s="1124"/>
      <c r="AC132" s="1124"/>
      <c r="AD132" s="1124"/>
      <c r="AE132" s="1125"/>
      <c r="AF132" s="1126">
        <v>8.643981879</v>
      </c>
      <c r="AG132" s="1124"/>
      <c r="AH132" s="1124"/>
      <c r="AI132" s="1124"/>
      <c r="AJ132" s="1125"/>
      <c r="AK132" s="1126">
        <v>7.6340167929999998</v>
      </c>
      <c r="AL132" s="1124"/>
      <c r="AM132" s="1124"/>
      <c r="AN132" s="1124"/>
      <c r="AO132" s="1125"/>
      <c r="AP132" s="1028"/>
      <c r="AQ132" s="1029"/>
      <c r="AR132" s="1029"/>
      <c r="AS132" s="1029"/>
      <c r="AT132" s="1127"/>
      <c r="AU132" s="260"/>
      <c r="AV132" s="236"/>
      <c r="AW132" s="236"/>
      <c r="AX132" s="236"/>
      <c r="AY132" s="236"/>
      <c r="AZ132" s="236"/>
      <c r="BA132" s="236"/>
      <c r="BB132" s="236"/>
      <c r="BC132" s="236"/>
      <c r="BD132" s="236"/>
      <c r="BE132" s="236"/>
      <c r="BF132" s="236"/>
      <c r="BG132" s="236"/>
      <c r="BH132" s="236"/>
      <c r="BI132" s="236"/>
      <c r="BJ132" s="236"/>
      <c r="BK132" s="236"/>
      <c r="BL132" s="236"/>
      <c r="BM132" s="236"/>
      <c r="BN132" s="236"/>
      <c r="BO132" s="236"/>
      <c r="BP132" s="236"/>
      <c r="BQ132" s="236"/>
      <c r="BR132" s="236"/>
      <c r="BS132" s="237"/>
      <c r="BT132" s="236"/>
      <c r="BU132" s="236"/>
      <c r="BV132" s="236"/>
      <c r="BW132" s="236"/>
      <c r="BX132" s="236"/>
      <c r="BY132" s="236"/>
      <c r="BZ132" s="236"/>
      <c r="CA132" s="259"/>
      <c r="CB132" s="259"/>
      <c r="CC132" s="259"/>
      <c r="CD132" s="259"/>
      <c r="CE132" s="259"/>
      <c r="CF132" s="259"/>
      <c r="CG132" s="259"/>
      <c r="CH132" s="259"/>
      <c r="CI132" s="259"/>
      <c r="CJ132" s="259"/>
      <c r="CK132" s="259"/>
      <c r="CL132" s="259"/>
      <c r="CM132" s="259"/>
      <c r="CN132" s="259"/>
      <c r="CO132" s="259"/>
      <c r="CP132" s="259"/>
      <c r="CQ132" s="259"/>
      <c r="CR132" s="259"/>
      <c r="CS132" s="259"/>
      <c r="CT132" s="259"/>
      <c r="CU132" s="259"/>
      <c r="CV132" s="259"/>
      <c r="CW132" s="259"/>
      <c r="CX132" s="259"/>
      <c r="CY132" s="259"/>
      <c r="CZ132" s="259"/>
      <c r="DA132" s="259"/>
      <c r="DB132" s="259"/>
      <c r="DC132" s="259"/>
      <c r="DD132" s="259"/>
      <c r="DE132" s="259"/>
      <c r="DF132" s="259"/>
      <c r="DG132" s="259"/>
      <c r="DH132" s="259"/>
      <c r="DI132" s="259"/>
      <c r="DJ132" s="259"/>
      <c r="DK132" s="259"/>
      <c r="DL132" s="259"/>
      <c r="DM132" s="259"/>
      <c r="DN132" s="259"/>
      <c r="DO132" s="259"/>
      <c r="DP132" s="236"/>
      <c r="DQ132" s="236"/>
      <c r="DR132" s="236"/>
      <c r="DS132" s="236"/>
      <c r="DT132" s="236"/>
      <c r="DU132" s="236"/>
      <c r="DV132" s="236"/>
      <c r="DW132" s="236"/>
      <c r="DX132" s="236"/>
      <c r="DY132" s="236"/>
      <c r="DZ132" s="236"/>
    </row>
    <row r="133" spans="1:131" s="233" customFormat="1" ht="26.25" customHeight="1" thickBot="1" x14ac:dyDescent="0.2">
      <c r="A133" s="1119"/>
      <c r="B133" s="1120"/>
      <c r="C133" s="1120"/>
      <c r="D133" s="1120"/>
      <c r="E133" s="1120"/>
      <c r="F133" s="1120"/>
      <c r="G133" s="1120"/>
      <c r="H133" s="1120"/>
      <c r="I133" s="1120"/>
      <c r="J133" s="1120"/>
      <c r="K133" s="1120"/>
      <c r="L133" s="1120"/>
      <c r="M133" s="1120"/>
      <c r="N133" s="1120"/>
      <c r="O133" s="1120"/>
      <c r="P133" s="1120"/>
      <c r="Q133" s="1120"/>
      <c r="R133" s="1120"/>
      <c r="S133" s="1120"/>
      <c r="T133" s="1120"/>
      <c r="U133" s="1120"/>
      <c r="V133" s="1104" t="s">
        <v>510</v>
      </c>
      <c r="W133" s="1104"/>
      <c r="X133" s="1104"/>
      <c r="Y133" s="1104"/>
      <c r="Z133" s="1105"/>
      <c r="AA133" s="1106">
        <v>10.4</v>
      </c>
      <c r="AB133" s="1107"/>
      <c r="AC133" s="1107"/>
      <c r="AD133" s="1107"/>
      <c r="AE133" s="1108"/>
      <c r="AF133" s="1106">
        <v>9.5</v>
      </c>
      <c r="AG133" s="1107"/>
      <c r="AH133" s="1107"/>
      <c r="AI133" s="1107"/>
      <c r="AJ133" s="1108"/>
      <c r="AK133" s="1106">
        <v>8.5</v>
      </c>
      <c r="AL133" s="1107"/>
      <c r="AM133" s="1107"/>
      <c r="AN133" s="1107"/>
      <c r="AO133" s="1108"/>
      <c r="AP133" s="1055"/>
      <c r="AQ133" s="1056"/>
      <c r="AR133" s="1056"/>
      <c r="AS133" s="1056"/>
      <c r="AT133" s="1109"/>
      <c r="AU133" s="236"/>
      <c r="AV133" s="236"/>
      <c r="AW133" s="236"/>
      <c r="AX133" s="236"/>
      <c r="AY133" s="236"/>
      <c r="AZ133" s="236"/>
      <c r="BA133" s="236"/>
      <c r="BB133" s="236"/>
      <c r="BC133" s="236"/>
      <c r="BD133" s="236"/>
      <c r="BE133" s="236"/>
      <c r="BF133" s="236"/>
      <c r="BG133" s="236"/>
      <c r="BH133" s="236"/>
      <c r="BI133" s="236"/>
      <c r="BJ133" s="236"/>
      <c r="BK133" s="236"/>
      <c r="BL133" s="236"/>
      <c r="BM133" s="236"/>
      <c r="BN133" s="259"/>
      <c r="BO133" s="259"/>
      <c r="BP133" s="259"/>
      <c r="BQ133" s="259"/>
      <c r="BR133" s="259"/>
      <c r="BS133" s="259"/>
      <c r="BT133" s="259"/>
      <c r="BU133" s="259"/>
      <c r="BV133" s="259"/>
      <c r="BW133" s="259"/>
      <c r="BX133" s="259"/>
      <c r="BY133" s="259"/>
      <c r="BZ133" s="259"/>
      <c r="CA133" s="259"/>
      <c r="CB133" s="259"/>
      <c r="CC133" s="259"/>
      <c r="CD133" s="259"/>
      <c r="CE133" s="259"/>
      <c r="CF133" s="259"/>
      <c r="CG133" s="259"/>
      <c r="CH133" s="259"/>
      <c r="CI133" s="259"/>
      <c r="CJ133" s="259"/>
      <c r="CK133" s="259"/>
      <c r="CL133" s="259"/>
      <c r="CM133" s="259"/>
      <c r="CN133" s="259"/>
      <c r="CO133" s="259"/>
      <c r="CP133" s="259"/>
      <c r="CQ133" s="259"/>
      <c r="CR133" s="259"/>
      <c r="CS133" s="259"/>
      <c r="CT133" s="259"/>
      <c r="CU133" s="259"/>
      <c r="CV133" s="259"/>
      <c r="CW133" s="259"/>
      <c r="CX133" s="259"/>
      <c r="CY133" s="259"/>
      <c r="CZ133" s="259"/>
      <c r="DA133" s="259"/>
      <c r="DB133" s="259"/>
      <c r="DC133" s="259"/>
      <c r="DD133" s="259"/>
      <c r="DE133" s="259"/>
      <c r="DF133" s="259"/>
      <c r="DG133" s="259"/>
      <c r="DH133" s="259"/>
      <c r="DI133" s="259"/>
      <c r="DJ133" s="259"/>
      <c r="DK133" s="259"/>
      <c r="DL133" s="259"/>
      <c r="DM133" s="259"/>
      <c r="DN133" s="259"/>
      <c r="DO133" s="259"/>
      <c r="DP133" s="236"/>
      <c r="DQ133" s="236"/>
      <c r="DR133" s="236"/>
      <c r="DS133" s="236"/>
      <c r="DT133" s="236"/>
      <c r="DU133" s="236"/>
      <c r="DV133" s="236"/>
      <c r="DW133" s="236"/>
      <c r="DX133" s="236"/>
      <c r="DY133" s="236"/>
      <c r="DZ133" s="236"/>
    </row>
    <row r="134" spans="1:131" ht="11.25" customHeight="1" x14ac:dyDescent="0.15">
      <c r="A134" s="261"/>
      <c r="B134" s="261"/>
      <c r="C134" s="261"/>
      <c r="D134" s="261"/>
      <c r="E134" s="261"/>
      <c r="F134" s="261"/>
      <c r="G134" s="261"/>
      <c r="H134" s="261"/>
      <c r="I134" s="261"/>
      <c r="J134" s="261"/>
      <c r="K134" s="261"/>
      <c r="L134" s="261"/>
      <c r="M134" s="261"/>
      <c r="N134" s="261"/>
      <c r="O134" s="261"/>
      <c r="P134" s="261"/>
      <c r="Q134" s="261"/>
      <c r="R134" s="261"/>
      <c r="S134" s="261"/>
      <c r="T134" s="261"/>
      <c r="U134" s="261"/>
      <c r="V134" s="261"/>
      <c r="W134" s="261"/>
      <c r="X134" s="261"/>
      <c r="Y134" s="261"/>
      <c r="Z134" s="261"/>
      <c r="AA134" s="261"/>
      <c r="AB134" s="261"/>
      <c r="AC134" s="261"/>
      <c r="AD134" s="261"/>
      <c r="AE134" s="261"/>
      <c r="AF134" s="261"/>
      <c r="AG134" s="261"/>
      <c r="AH134" s="261"/>
      <c r="AI134" s="261"/>
      <c r="AJ134" s="261"/>
      <c r="AK134" s="261"/>
      <c r="AL134" s="261"/>
      <c r="AM134" s="261"/>
      <c r="AN134" s="261"/>
      <c r="AO134" s="261"/>
      <c r="AP134" s="261"/>
      <c r="AQ134" s="261"/>
      <c r="AR134" s="261"/>
      <c r="AS134" s="261"/>
      <c r="AT134" s="261"/>
      <c r="AU134" s="236"/>
      <c r="AV134" s="236"/>
      <c r="AW134" s="236"/>
      <c r="AX134" s="236"/>
      <c r="AY134" s="236"/>
      <c r="AZ134" s="236"/>
      <c r="BA134" s="236"/>
      <c r="BB134" s="236"/>
      <c r="BC134" s="236"/>
      <c r="BD134" s="236"/>
      <c r="BE134" s="236"/>
      <c r="BF134" s="236"/>
      <c r="BG134" s="236"/>
      <c r="BH134" s="236"/>
      <c r="BI134" s="236"/>
      <c r="BJ134" s="236"/>
      <c r="BK134" s="236"/>
      <c r="BL134" s="236"/>
      <c r="BM134" s="236"/>
      <c r="BN134" s="259"/>
      <c r="BO134" s="259"/>
      <c r="BP134" s="259"/>
      <c r="BQ134" s="259"/>
      <c r="BR134" s="259"/>
      <c r="BS134" s="259"/>
      <c r="BT134" s="259"/>
      <c r="BU134" s="259"/>
      <c r="BV134" s="259"/>
      <c r="BW134" s="259"/>
      <c r="BX134" s="259"/>
      <c r="BY134" s="259"/>
      <c r="BZ134" s="259"/>
      <c r="CA134" s="259"/>
      <c r="CB134" s="259"/>
      <c r="CC134" s="259"/>
      <c r="CD134" s="259"/>
      <c r="CE134" s="259"/>
      <c r="CF134" s="259"/>
      <c r="CG134" s="259"/>
      <c r="CH134" s="259"/>
      <c r="CI134" s="259"/>
      <c r="CJ134" s="259"/>
      <c r="CK134" s="259"/>
      <c r="CL134" s="259"/>
      <c r="CM134" s="259"/>
      <c r="CN134" s="259"/>
      <c r="CO134" s="259"/>
      <c r="CP134" s="259"/>
      <c r="CQ134" s="259"/>
      <c r="CR134" s="259"/>
      <c r="CS134" s="259"/>
      <c r="CT134" s="259"/>
      <c r="CU134" s="259"/>
      <c r="CV134" s="259"/>
      <c r="CW134" s="259"/>
      <c r="CX134" s="259"/>
      <c r="CY134" s="259"/>
      <c r="CZ134" s="259"/>
      <c r="DA134" s="259"/>
      <c r="DB134" s="259"/>
      <c r="DC134" s="259"/>
      <c r="DD134" s="259"/>
      <c r="DE134" s="259"/>
      <c r="DF134" s="259"/>
      <c r="DG134" s="259"/>
      <c r="DH134" s="259"/>
      <c r="DI134" s="259"/>
      <c r="DJ134" s="259"/>
      <c r="DK134" s="259"/>
      <c r="DL134" s="259"/>
      <c r="DM134" s="259"/>
      <c r="DN134" s="259"/>
      <c r="DO134" s="259"/>
      <c r="DP134" s="236"/>
      <c r="DQ134" s="236"/>
      <c r="DR134" s="236"/>
      <c r="DS134" s="236"/>
      <c r="DT134" s="236"/>
      <c r="DU134" s="236"/>
      <c r="DV134" s="236"/>
      <c r="DW134" s="236"/>
      <c r="DX134" s="236"/>
      <c r="DY134" s="236"/>
      <c r="DZ134" s="236"/>
      <c r="EA134" s="233"/>
    </row>
    <row r="135" spans="1:131" ht="14.25" hidden="1" x14ac:dyDescent="0.15">
      <c r="AU135" s="261"/>
      <c r="AV135" s="261"/>
      <c r="AW135" s="261"/>
      <c r="AX135" s="261"/>
      <c r="AY135" s="261"/>
      <c r="AZ135" s="261"/>
      <c r="BA135" s="261"/>
      <c r="BB135" s="261"/>
      <c r="BC135" s="261"/>
      <c r="BD135" s="261"/>
      <c r="BE135" s="261"/>
      <c r="BF135" s="261"/>
      <c r="BG135" s="261"/>
      <c r="BH135" s="261"/>
      <c r="BI135" s="261"/>
      <c r="BJ135" s="261"/>
      <c r="BK135" s="261"/>
      <c r="BL135" s="261"/>
      <c r="BM135" s="261"/>
      <c r="BN135" s="261"/>
      <c r="BO135" s="261"/>
      <c r="BP135" s="261"/>
      <c r="BQ135" s="261"/>
      <c r="BR135" s="261"/>
      <c r="BS135" s="261"/>
      <c r="BT135" s="261"/>
      <c r="BU135" s="261"/>
      <c r="BV135" s="261"/>
      <c r="BW135" s="261"/>
      <c r="BX135" s="261"/>
      <c r="BY135" s="261"/>
      <c r="BZ135" s="261"/>
      <c r="CA135" s="261"/>
      <c r="CB135" s="261"/>
      <c r="CC135" s="261"/>
      <c r="CD135" s="261"/>
      <c r="CE135" s="261"/>
      <c r="CF135" s="261"/>
      <c r="CG135" s="261"/>
      <c r="CH135" s="261"/>
      <c r="CI135" s="261"/>
      <c r="CJ135" s="261"/>
      <c r="CK135" s="261"/>
      <c r="CL135" s="261"/>
      <c r="CM135" s="261"/>
      <c r="CN135" s="261"/>
      <c r="CO135" s="261"/>
      <c r="CP135" s="261"/>
      <c r="CQ135" s="261"/>
      <c r="CR135" s="261"/>
      <c r="CS135" s="261"/>
      <c r="CT135" s="261"/>
      <c r="CU135" s="261"/>
      <c r="CV135" s="261"/>
      <c r="CW135" s="261"/>
      <c r="CX135" s="261"/>
      <c r="CY135" s="261"/>
      <c r="CZ135" s="261"/>
      <c r="DA135" s="261"/>
      <c r="DB135" s="261"/>
      <c r="DC135" s="261"/>
      <c r="DD135" s="261"/>
      <c r="DE135" s="261"/>
      <c r="DF135" s="261"/>
      <c r="DG135" s="261"/>
      <c r="DH135" s="261"/>
      <c r="DI135" s="261"/>
      <c r="DJ135" s="261"/>
      <c r="DK135" s="261"/>
      <c r="DL135" s="261"/>
      <c r="DM135" s="261"/>
      <c r="DN135" s="261"/>
      <c r="DO135" s="261"/>
      <c r="DP135" s="261"/>
      <c r="DQ135" s="261"/>
      <c r="DR135" s="261"/>
      <c r="DS135" s="261"/>
      <c r="DT135" s="261"/>
      <c r="DU135" s="261"/>
      <c r="DV135" s="261"/>
      <c r="DW135" s="261"/>
      <c r="DX135" s="261"/>
      <c r="DY135" s="261"/>
      <c r="DZ135" s="261"/>
    </row>
  </sheetData>
  <sheetProtection algorithmName="SHA-512" hashValue="OwvgrAsg1SA4PcZ3PEqxWsIVu8kT7or1s2GTNJaXFPSGugWHUDn6LRgfTKvlHVGaelathlXhWGIs0AdFKjkwyQ==" saltValue="0W9XWPNRN1zxay/VQCC8Gg=="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topLeftCell="AM55" zoomScale="70" zoomScaleNormal="85" zoomScaleSheetLayoutView="70" workbookViewId="0"/>
  </sheetViews>
  <sheetFormatPr defaultColWidth="0" defaultRowHeight="13.5" customHeight="1" zeroHeight="1" x14ac:dyDescent="0.15"/>
  <cols>
    <col min="1" max="120" width="2.75" style="263" customWidth="1"/>
    <col min="121" max="121" width="0" style="262" hidden="1" customWidth="1"/>
    <col min="122" max="16384" width="9" style="262" hidden="1"/>
  </cols>
  <sheetData>
    <row r="1" spans="1:120" x14ac:dyDescent="0.15">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62"/>
    </row>
    <row r="17" spans="119:120" x14ac:dyDescent="0.15">
      <c r="DP17" s="262"/>
    </row>
    <row r="18" spans="119:120" x14ac:dyDescent="0.15"/>
    <row r="19" spans="119:120" x14ac:dyDescent="0.15"/>
    <row r="20" spans="119:120" x14ac:dyDescent="0.15">
      <c r="DO20" s="262"/>
      <c r="DP20" s="262"/>
    </row>
    <row r="21" spans="119:120" x14ac:dyDescent="0.15">
      <c r="DP21" s="262"/>
    </row>
    <row r="22" spans="119:120" x14ac:dyDescent="0.15"/>
    <row r="23" spans="119:120" x14ac:dyDescent="0.15">
      <c r="DO23" s="262"/>
      <c r="DP23" s="262"/>
    </row>
    <row r="24" spans="119:120" x14ac:dyDescent="0.15">
      <c r="DP24" s="262"/>
    </row>
    <row r="25" spans="119:120" x14ac:dyDescent="0.15">
      <c r="DP25" s="262"/>
    </row>
    <row r="26" spans="119:120" x14ac:dyDescent="0.15">
      <c r="DO26" s="262"/>
      <c r="DP26" s="262"/>
    </row>
    <row r="27" spans="119:120" x14ac:dyDescent="0.15"/>
    <row r="28" spans="119:120" x14ac:dyDescent="0.15">
      <c r="DO28" s="262"/>
      <c r="DP28" s="262"/>
    </row>
    <row r="29" spans="119:120" x14ac:dyDescent="0.15">
      <c r="DP29" s="262"/>
    </row>
    <row r="30" spans="119:120" x14ac:dyDescent="0.15"/>
    <row r="31" spans="119:120" x14ac:dyDescent="0.15">
      <c r="DO31" s="262"/>
      <c r="DP31" s="262"/>
    </row>
    <row r="32" spans="119:120" x14ac:dyDescent="0.15"/>
    <row r="33" spans="98:120" x14ac:dyDescent="0.15">
      <c r="DO33" s="262"/>
      <c r="DP33" s="262"/>
    </row>
    <row r="34" spans="98:120" x14ac:dyDescent="0.15">
      <c r="DM34" s="262"/>
    </row>
    <row r="35" spans="98:120" x14ac:dyDescent="0.15">
      <c r="CT35" s="262"/>
      <c r="CU35" s="262"/>
      <c r="CV35" s="262"/>
      <c r="CY35" s="262"/>
      <c r="CZ35" s="262"/>
      <c r="DA35" s="262"/>
      <c r="DD35" s="262"/>
      <c r="DE35" s="262"/>
      <c r="DF35" s="262"/>
      <c r="DI35" s="262"/>
      <c r="DJ35" s="262"/>
      <c r="DK35" s="262"/>
      <c r="DM35" s="262"/>
      <c r="DN35" s="262"/>
      <c r="DO35" s="262"/>
      <c r="DP35" s="262"/>
    </row>
    <row r="36" spans="98:120" x14ac:dyDescent="0.15"/>
    <row r="37" spans="98:120" x14ac:dyDescent="0.15">
      <c r="CW37" s="262"/>
      <c r="DB37" s="262"/>
      <c r="DG37" s="262"/>
      <c r="DL37" s="262"/>
      <c r="DP37" s="262"/>
    </row>
    <row r="38" spans="98:120" x14ac:dyDescent="0.15">
      <c r="CT38" s="262"/>
      <c r="CU38" s="262"/>
      <c r="CV38" s="262"/>
      <c r="CW38" s="262"/>
      <c r="CY38" s="262"/>
      <c r="CZ38" s="262"/>
      <c r="DA38" s="262"/>
      <c r="DB38" s="262"/>
      <c r="DD38" s="262"/>
      <c r="DE38" s="262"/>
      <c r="DF38" s="262"/>
      <c r="DG38" s="262"/>
      <c r="DI38" s="262"/>
      <c r="DJ38" s="262"/>
      <c r="DK38" s="262"/>
      <c r="DL38" s="262"/>
      <c r="DN38" s="262"/>
      <c r="DO38" s="262"/>
      <c r="DP38" s="26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62"/>
      <c r="DO49" s="262"/>
      <c r="DP49" s="26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62"/>
      <c r="CS63" s="262"/>
      <c r="CX63" s="262"/>
      <c r="DC63" s="262"/>
      <c r="DH63" s="262"/>
    </row>
    <row r="64" spans="22:120" x14ac:dyDescent="0.15">
      <c r="V64" s="262"/>
    </row>
    <row r="65" spans="15:120" x14ac:dyDescent="0.15">
      <c r="X65" s="262"/>
      <c r="Z65" s="262"/>
      <c r="AA65" s="262"/>
      <c r="AB65" s="262"/>
      <c r="AC65" s="262"/>
      <c r="AD65" s="262"/>
      <c r="AE65" s="262"/>
      <c r="AF65" s="262"/>
      <c r="AG65" s="262"/>
      <c r="AH65" s="262"/>
      <c r="AI65" s="262"/>
      <c r="AJ65" s="262"/>
      <c r="AK65" s="262"/>
      <c r="AL65" s="262"/>
      <c r="AM65" s="262"/>
      <c r="AN65" s="262"/>
      <c r="AO65" s="262"/>
      <c r="AP65" s="262"/>
      <c r="AQ65" s="262"/>
      <c r="AR65" s="262"/>
      <c r="AS65" s="262"/>
      <c r="AT65" s="262"/>
      <c r="AU65" s="262"/>
      <c r="AV65" s="262"/>
      <c r="AW65" s="262"/>
      <c r="AX65" s="262"/>
      <c r="AY65" s="262"/>
      <c r="AZ65" s="262"/>
      <c r="BA65" s="262"/>
      <c r="BB65" s="262"/>
      <c r="BC65" s="262"/>
      <c r="BD65" s="262"/>
      <c r="BE65" s="262"/>
      <c r="BF65" s="262"/>
      <c r="BG65" s="262"/>
      <c r="BH65" s="262"/>
      <c r="BI65" s="262"/>
      <c r="BJ65" s="262"/>
      <c r="BK65" s="262"/>
      <c r="BL65" s="262"/>
      <c r="BM65" s="262"/>
      <c r="BN65" s="262"/>
      <c r="BO65" s="262"/>
      <c r="BP65" s="262"/>
      <c r="BQ65" s="262"/>
      <c r="BR65" s="262"/>
      <c r="BS65" s="262"/>
      <c r="BT65" s="262"/>
      <c r="BU65" s="262"/>
      <c r="BV65" s="262"/>
      <c r="BW65" s="262"/>
      <c r="BX65" s="262"/>
      <c r="BY65" s="262"/>
      <c r="BZ65" s="262"/>
      <c r="CA65" s="262"/>
      <c r="CB65" s="262"/>
      <c r="CC65" s="262"/>
      <c r="CD65" s="262"/>
      <c r="CE65" s="262"/>
      <c r="CF65" s="262"/>
      <c r="CG65" s="262"/>
      <c r="CH65" s="262"/>
      <c r="CI65" s="262"/>
      <c r="CJ65" s="262"/>
      <c r="CK65" s="262"/>
      <c r="CL65" s="262"/>
      <c r="CM65" s="262"/>
      <c r="CN65" s="262"/>
      <c r="CO65" s="262"/>
      <c r="CP65" s="262"/>
      <c r="CQ65" s="262"/>
      <c r="CR65" s="262"/>
      <c r="CU65" s="262"/>
      <c r="CZ65" s="262"/>
      <c r="DE65" s="262"/>
      <c r="DJ65" s="262"/>
    </row>
    <row r="66" spans="15:120" x14ac:dyDescent="0.15">
      <c r="Q66" s="262"/>
      <c r="S66" s="262"/>
      <c r="U66" s="262"/>
      <c r="DM66" s="262"/>
    </row>
    <row r="67" spans="15:120" x14ac:dyDescent="0.15">
      <c r="O67" s="262"/>
      <c r="P67" s="262"/>
      <c r="R67" s="262"/>
      <c r="T67" s="262"/>
      <c r="Y67" s="262"/>
      <c r="CT67" s="262"/>
      <c r="CV67" s="262"/>
      <c r="CW67" s="262"/>
      <c r="CY67" s="262"/>
      <c r="DA67" s="262"/>
      <c r="DB67" s="262"/>
      <c r="DD67" s="262"/>
      <c r="DF67" s="262"/>
      <c r="DG67" s="262"/>
      <c r="DI67" s="262"/>
      <c r="DK67" s="262"/>
      <c r="DL67" s="262"/>
      <c r="DN67" s="262"/>
      <c r="DO67" s="262"/>
      <c r="DP67" s="262"/>
    </row>
    <row r="68" spans="15:120" x14ac:dyDescent="0.15"/>
    <row r="69" spans="15:120" x14ac:dyDescent="0.15"/>
    <row r="70" spans="15:120" x14ac:dyDescent="0.15"/>
    <row r="71" spans="15:120" x14ac:dyDescent="0.15"/>
    <row r="72" spans="15:120" x14ac:dyDescent="0.15">
      <c r="DP72" s="262"/>
    </row>
    <row r="73" spans="15:120" x14ac:dyDescent="0.15">
      <c r="DP73" s="26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62"/>
      <c r="CX96" s="262"/>
      <c r="DC96" s="262"/>
      <c r="DH96" s="262"/>
    </row>
    <row r="97" spans="24:120" x14ac:dyDescent="0.15">
      <c r="CS97" s="262"/>
      <c r="CX97" s="262"/>
      <c r="DC97" s="262"/>
      <c r="DH97" s="262"/>
      <c r="DP97" s="263" t="s">
        <v>511</v>
      </c>
    </row>
    <row r="98" spans="24:120" hidden="1" x14ac:dyDescent="0.15">
      <c r="CS98" s="262"/>
      <c r="CX98" s="262"/>
      <c r="DC98" s="262"/>
      <c r="DH98" s="262"/>
    </row>
    <row r="99" spans="24:120" hidden="1" x14ac:dyDescent="0.15">
      <c r="CS99" s="262"/>
      <c r="CX99" s="262"/>
      <c r="DC99" s="262"/>
      <c r="DH99" s="262"/>
    </row>
    <row r="101" spans="24:120" ht="12" hidden="1" customHeight="1" x14ac:dyDescent="0.15">
      <c r="X101" s="262"/>
      <c r="Y101" s="262"/>
      <c r="Z101" s="262"/>
      <c r="AA101" s="262"/>
      <c r="AB101" s="262"/>
      <c r="AC101" s="262"/>
      <c r="AD101" s="262"/>
      <c r="AE101" s="262"/>
      <c r="AF101" s="262"/>
      <c r="AG101" s="262"/>
      <c r="AH101" s="262"/>
      <c r="AI101" s="262"/>
      <c r="AJ101" s="262"/>
      <c r="AK101" s="262"/>
      <c r="AL101" s="262"/>
      <c r="AM101" s="262"/>
      <c r="AN101" s="262"/>
      <c r="AO101" s="262"/>
      <c r="AP101" s="262"/>
      <c r="AQ101" s="262"/>
      <c r="AR101" s="262"/>
      <c r="AS101" s="262"/>
      <c r="AT101" s="262"/>
      <c r="AU101" s="262"/>
      <c r="AV101" s="262"/>
      <c r="AW101" s="262"/>
      <c r="AX101" s="262"/>
      <c r="AY101" s="262"/>
      <c r="AZ101" s="262"/>
      <c r="BA101" s="262"/>
      <c r="BB101" s="262"/>
      <c r="BC101" s="262"/>
      <c r="BD101" s="262"/>
      <c r="BE101" s="262"/>
      <c r="BF101" s="262"/>
      <c r="BG101" s="262"/>
      <c r="BH101" s="262"/>
      <c r="BI101" s="262"/>
      <c r="BJ101" s="262"/>
      <c r="BK101" s="262"/>
      <c r="BL101" s="262"/>
      <c r="BM101" s="262"/>
      <c r="BN101" s="262"/>
      <c r="BO101" s="262"/>
      <c r="BP101" s="262"/>
      <c r="BQ101" s="262"/>
      <c r="BR101" s="262"/>
      <c r="BS101" s="262"/>
      <c r="BT101" s="262"/>
      <c r="BU101" s="262"/>
      <c r="BV101" s="262"/>
      <c r="BW101" s="262"/>
      <c r="BX101" s="262"/>
      <c r="BY101" s="262"/>
      <c r="BZ101" s="262"/>
      <c r="CA101" s="262"/>
      <c r="CB101" s="262"/>
      <c r="CC101" s="262"/>
      <c r="CD101" s="262"/>
      <c r="CE101" s="262"/>
      <c r="CF101" s="262"/>
      <c r="CG101" s="262"/>
      <c r="CH101" s="262"/>
      <c r="CI101" s="262"/>
      <c r="CJ101" s="262"/>
      <c r="CK101" s="262"/>
      <c r="CL101" s="262"/>
      <c r="CM101" s="262"/>
      <c r="CN101" s="262"/>
      <c r="CO101" s="262"/>
      <c r="CP101" s="262"/>
      <c r="CQ101" s="262"/>
      <c r="CR101" s="262"/>
      <c r="CU101" s="262"/>
      <c r="CZ101" s="262"/>
      <c r="DE101" s="262"/>
      <c r="DJ101" s="262"/>
    </row>
    <row r="102" spans="24:120" ht="1.5" hidden="1" customHeight="1" x14ac:dyDescent="0.15">
      <c r="CU102" s="262"/>
      <c r="CZ102" s="262"/>
      <c r="DE102" s="262"/>
      <c r="DJ102" s="262"/>
      <c r="DM102" s="262"/>
    </row>
    <row r="103" spans="24:120" hidden="1" x14ac:dyDescent="0.15">
      <c r="CT103" s="262"/>
      <c r="CV103" s="262"/>
      <c r="CW103" s="262"/>
      <c r="CY103" s="262"/>
      <c r="DA103" s="262"/>
      <c r="DB103" s="262"/>
      <c r="DD103" s="262"/>
      <c r="DF103" s="262"/>
      <c r="DG103" s="262"/>
      <c r="DI103" s="262"/>
      <c r="DK103" s="262"/>
      <c r="DL103" s="262"/>
      <c r="DM103" s="262"/>
      <c r="DN103" s="262"/>
      <c r="DO103" s="262"/>
      <c r="DP103" s="262"/>
    </row>
    <row r="104" spans="24:120" hidden="1" x14ac:dyDescent="0.15">
      <c r="CV104" s="262"/>
      <c r="CW104" s="262"/>
      <c r="DA104" s="262"/>
      <c r="DB104" s="262"/>
      <c r="DF104" s="262"/>
      <c r="DG104" s="262"/>
      <c r="DK104" s="262"/>
      <c r="DL104" s="262"/>
      <c r="DN104" s="262"/>
      <c r="DO104" s="262"/>
      <c r="DP104" s="262"/>
    </row>
    <row r="105" spans="24:120" ht="12.75" hidden="1" customHeight="1" x14ac:dyDescent="0.15"/>
  </sheetData>
  <sheetProtection algorithmName="SHA-512" hashValue="LXoXc5vF5WVG/Khx5Qd3SDHV9PijrCIkOZhZg2PhBMhlIfArSPQhgYEMLeXtG70JpFODkDRGRdzMHKBxpTF3DQ==" saltValue="frYaA8YsnBHnpcFGbHag8A==" spinCount="100000" sheet="1" objects="1" scenarios="1"/>
  <dataConsolidate/>
  <phoneticPr fontId="2"/>
  <printOptions horizontalCentered="1" verticalCentered="1"/>
  <pageMargins left="0" right="0" top="0" bottom="0" header="0" footer="0"/>
  <pageSetup paperSize="9" scale="31" orientation="portrait" verticalDpi="0"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opLeftCell="AS37" zoomScale="80" zoomScaleNormal="80" zoomScaleSheetLayoutView="55" workbookViewId="0"/>
  </sheetViews>
  <sheetFormatPr defaultColWidth="0" defaultRowHeight="13.5" customHeight="1" zeroHeight="1" x14ac:dyDescent="0.15"/>
  <cols>
    <col min="1" max="116" width="2.625" style="263" customWidth="1"/>
    <col min="117" max="16384" width="9" style="262" hidden="1"/>
  </cols>
  <sheetData>
    <row r="1" spans="2:116" x14ac:dyDescent="0.15">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row>
    <row r="2" spans="2:116" x14ac:dyDescent="0.15"/>
    <row r="3" spans="2:116" x14ac:dyDescent="0.15"/>
    <row r="4" spans="2:116" x14ac:dyDescent="0.15">
      <c r="R4" s="262"/>
      <c r="S4" s="262"/>
      <c r="T4" s="262"/>
      <c r="U4" s="262"/>
      <c r="V4" s="262"/>
      <c r="W4" s="262"/>
      <c r="X4" s="262"/>
      <c r="Y4" s="262"/>
      <c r="Z4" s="262"/>
      <c r="AA4" s="262"/>
      <c r="AB4" s="262"/>
      <c r="AC4" s="262"/>
      <c r="AD4" s="262"/>
      <c r="AE4" s="262"/>
      <c r="AF4" s="262"/>
      <c r="AG4" s="262"/>
      <c r="AH4" s="262"/>
      <c r="AI4" s="262"/>
      <c r="AJ4" s="262"/>
      <c r="AK4" s="262"/>
      <c r="AL4" s="262"/>
      <c r="AM4" s="262"/>
      <c r="AN4" s="262"/>
      <c r="AO4" s="262"/>
      <c r="AP4" s="262"/>
      <c r="AQ4" s="262"/>
      <c r="AR4" s="262"/>
      <c r="AS4" s="262"/>
      <c r="AT4" s="262"/>
      <c r="AU4" s="262"/>
      <c r="AV4" s="262"/>
      <c r="AW4" s="262"/>
      <c r="AX4" s="262"/>
      <c r="AY4" s="262"/>
      <c r="AZ4" s="262"/>
      <c r="BA4" s="262"/>
      <c r="BB4" s="262"/>
      <c r="BC4" s="262"/>
      <c r="BD4" s="262"/>
      <c r="BE4" s="262"/>
      <c r="BF4" s="262"/>
      <c r="BG4" s="262"/>
      <c r="BH4" s="262"/>
      <c r="BI4" s="262"/>
      <c r="BJ4" s="262"/>
      <c r="BK4" s="262"/>
      <c r="BL4" s="262"/>
      <c r="BM4" s="262"/>
      <c r="BN4" s="262"/>
      <c r="BO4" s="262"/>
      <c r="BP4" s="262"/>
      <c r="BQ4" s="262"/>
      <c r="BR4" s="262"/>
      <c r="BS4" s="262"/>
      <c r="BT4" s="262"/>
      <c r="BU4" s="262"/>
      <c r="BV4" s="262"/>
      <c r="BW4" s="262"/>
      <c r="BX4" s="262"/>
      <c r="BY4" s="262"/>
      <c r="BZ4" s="262"/>
      <c r="CA4" s="262"/>
      <c r="CB4" s="262"/>
      <c r="CC4" s="262"/>
      <c r="CD4" s="262"/>
      <c r="CE4" s="262"/>
      <c r="CF4" s="262"/>
      <c r="CG4" s="262"/>
      <c r="CH4" s="262"/>
      <c r="CI4" s="262"/>
      <c r="CJ4" s="262"/>
      <c r="CK4" s="262"/>
      <c r="CL4" s="262"/>
      <c r="CM4" s="262"/>
      <c r="CN4" s="262"/>
      <c r="CO4" s="262"/>
      <c r="CP4" s="262"/>
      <c r="CQ4" s="262"/>
      <c r="CR4" s="262"/>
      <c r="CS4" s="262"/>
      <c r="CT4" s="262"/>
      <c r="CU4" s="262"/>
      <c r="CV4" s="262"/>
      <c r="CW4" s="262"/>
      <c r="CX4" s="262"/>
      <c r="CY4" s="262"/>
      <c r="CZ4" s="262"/>
      <c r="DA4" s="262"/>
      <c r="DB4" s="262"/>
      <c r="DC4" s="262"/>
      <c r="DD4" s="262"/>
      <c r="DE4" s="262"/>
      <c r="DF4" s="262"/>
      <c r="DG4" s="262"/>
      <c r="DH4" s="262"/>
      <c r="DI4" s="262"/>
      <c r="DJ4" s="262"/>
      <c r="DK4" s="262"/>
      <c r="DL4" s="262"/>
    </row>
    <row r="5" spans="2:116" x14ac:dyDescent="0.15">
      <c r="R5" s="262"/>
      <c r="S5" s="262"/>
      <c r="T5" s="262"/>
      <c r="U5" s="262"/>
      <c r="V5" s="262"/>
      <c r="W5" s="262"/>
      <c r="X5" s="262"/>
      <c r="Y5" s="262"/>
      <c r="Z5" s="262"/>
      <c r="AA5" s="262"/>
      <c r="AB5" s="262"/>
      <c r="AC5" s="262"/>
      <c r="AD5" s="262"/>
      <c r="AE5" s="262"/>
      <c r="AF5" s="262"/>
      <c r="AG5" s="262"/>
      <c r="AH5" s="262"/>
      <c r="AI5" s="262"/>
      <c r="AJ5" s="262"/>
      <c r="AK5" s="262"/>
      <c r="AL5" s="262"/>
      <c r="AM5" s="262"/>
      <c r="AN5" s="262"/>
      <c r="AO5" s="262"/>
      <c r="AP5" s="262"/>
      <c r="AQ5" s="262"/>
      <c r="AR5" s="262"/>
      <c r="AS5" s="262"/>
      <c r="AT5" s="262"/>
      <c r="AU5" s="262"/>
      <c r="AV5" s="262"/>
      <c r="AW5" s="262"/>
      <c r="AX5" s="262"/>
      <c r="AY5" s="262"/>
      <c r="AZ5" s="262"/>
      <c r="BA5" s="262"/>
      <c r="BB5" s="262"/>
      <c r="BC5" s="262"/>
      <c r="BD5" s="262"/>
      <c r="BE5" s="262"/>
      <c r="BF5" s="262"/>
      <c r="BG5" s="262"/>
      <c r="BH5" s="262"/>
      <c r="BI5" s="262"/>
      <c r="BJ5" s="262"/>
      <c r="BK5" s="262"/>
      <c r="BL5" s="262"/>
      <c r="BM5" s="262"/>
      <c r="BN5" s="262"/>
      <c r="BO5" s="262"/>
      <c r="BP5" s="262"/>
      <c r="BQ5" s="262"/>
      <c r="BR5" s="262"/>
      <c r="BS5" s="262"/>
      <c r="BT5" s="262"/>
      <c r="BU5" s="262"/>
      <c r="BV5" s="262"/>
      <c r="BW5" s="262"/>
      <c r="BX5" s="262"/>
      <c r="BY5" s="262"/>
      <c r="BZ5" s="262"/>
      <c r="CA5" s="262"/>
      <c r="CB5" s="262"/>
      <c r="CC5" s="262"/>
      <c r="CD5" s="262"/>
      <c r="CE5" s="262"/>
      <c r="CF5" s="262"/>
      <c r="CG5" s="262"/>
      <c r="CH5" s="262"/>
      <c r="CI5" s="262"/>
      <c r="CJ5" s="262"/>
      <c r="CK5" s="262"/>
      <c r="CL5" s="262"/>
      <c r="CM5" s="262"/>
      <c r="CN5" s="262"/>
      <c r="CO5" s="262"/>
      <c r="CP5" s="262"/>
      <c r="CQ5" s="262"/>
      <c r="CR5" s="262"/>
      <c r="CS5" s="262"/>
      <c r="CT5" s="262"/>
      <c r="CU5" s="262"/>
      <c r="CV5" s="262"/>
      <c r="CW5" s="262"/>
      <c r="CX5" s="262"/>
      <c r="CY5" s="262"/>
      <c r="CZ5" s="262"/>
      <c r="DA5" s="262"/>
      <c r="DB5" s="262"/>
      <c r="DC5" s="262"/>
      <c r="DD5" s="262"/>
      <c r="DE5" s="262"/>
      <c r="DF5" s="262"/>
      <c r="DG5" s="262"/>
      <c r="DH5" s="262"/>
      <c r="DI5" s="262"/>
      <c r="DJ5" s="262"/>
      <c r="DK5" s="262"/>
      <c r="DL5" s="26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62"/>
      <c r="AR18" s="262"/>
      <c r="AS18" s="262"/>
      <c r="AT18" s="262"/>
      <c r="AU18" s="262"/>
      <c r="AV18" s="262"/>
      <c r="AW18" s="262"/>
      <c r="AX18" s="262"/>
      <c r="AY18" s="262"/>
      <c r="AZ18" s="262"/>
      <c r="BA18" s="262"/>
      <c r="BB18" s="262"/>
      <c r="BC18" s="262"/>
      <c r="BD18" s="262"/>
      <c r="BE18" s="262"/>
      <c r="BF18" s="262"/>
      <c r="BG18" s="262"/>
      <c r="BH18" s="262"/>
      <c r="BI18" s="262"/>
      <c r="BJ18" s="262"/>
      <c r="BK18" s="262"/>
      <c r="BL18" s="262"/>
      <c r="BM18" s="262"/>
      <c r="BN18" s="262"/>
      <c r="BO18" s="262"/>
      <c r="BP18" s="262"/>
      <c r="BQ18" s="262"/>
      <c r="BR18" s="262"/>
      <c r="BS18" s="262"/>
      <c r="BT18" s="262"/>
      <c r="BU18" s="262"/>
      <c r="BV18" s="262"/>
      <c r="BW18" s="262"/>
      <c r="BX18" s="262"/>
      <c r="BY18" s="262"/>
      <c r="BZ18" s="262"/>
      <c r="CA18" s="262"/>
      <c r="CB18" s="262"/>
      <c r="CC18" s="262"/>
      <c r="CD18" s="262"/>
      <c r="CE18" s="262"/>
      <c r="CF18" s="262"/>
      <c r="CG18" s="262"/>
      <c r="CH18" s="262"/>
      <c r="CI18" s="262"/>
      <c r="CJ18" s="262"/>
      <c r="CK18" s="262"/>
      <c r="CL18" s="262"/>
      <c r="CM18" s="262"/>
      <c r="CN18" s="262"/>
      <c r="CO18" s="262"/>
      <c r="CP18" s="262"/>
      <c r="CQ18" s="262"/>
      <c r="CR18" s="262"/>
      <c r="CS18" s="262"/>
      <c r="CT18" s="262"/>
      <c r="CU18" s="262"/>
      <c r="CV18" s="262"/>
      <c r="CW18" s="262"/>
      <c r="CX18" s="262"/>
      <c r="CY18" s="262"/>
      <c r="CZ18" s="262"/>
      <c r="DA18" s="262"/>
      <c r="DB18" s="262"/>
      <c r="DC18" s="262"/>
      <c r="DD18" s="262"/>
      <c r="DE18" s="262"/>
      <c r="DF18" s="262"/>
      <c r="DG18" s="262"/>
      <c r="DH18" s="262"/>
      <c r="DI18" s="262"/>
      <c r="DJ18" s="262"/>
      <c r="DK18" s="262"/>
      <c r="DL18" s="262"/>
    </row>
    <row r="19" spans="9:116" x14ac:dyDescent="0.15"/>
    <row r="20" spans="9:116" x14ac:dyDescent="0.15"/>
    <row r="21" spans="9:116" x14ac:dyDescent="0.15">
      <c r="DL21" s="262"/>
    </row>
    <row r="22" spans="9:116" x14ac:dyDescent="0.15">
      <c r="DI22" s="262"/>
      <c r="DJ22" s="262"/>
      <c r="DK22" s="262"/>
      <c r="DL22" s="262"/>
    </row>
    <row r="23" spans="9:116" x14ac:dyDescent="0.15">
      <c r="CY23" s="262"/>
      <c r="CZ23" s="262"/>
      <c r="DA23" s="262"/>
      <c r="DB23" s="262"/>
      <c r="DC23" s="262"/>
      <c r="DD23" s="262"/>
      <c r="DE23" s="262"/>
      <c r="DF23" s="262"/>
      <c r="DG23" s="262"/>
      <c r="DH23" s="262"/>
      <c r="DI23" s="262"/>
      <c r="DJ23" s="262"/>
      <c r="DK23" s="262"/>
      <c r="DL23" s="26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62"/>
      <c r="DA35" s="262"/>
      <c r="DB35" s="262"/>
      <c r="DC35" s="262"/>
      <c r="DD35" s="262"/>
      <c r="DE35" s="262"/>
      <c r="DF35" s="262"/>
      <c r="DG35" s="262"/>
      <c r="DH35" s="262"/>
      <c r="DI35" s="262"/>
      <c r="DJ35" s="262"/>
      <c r="DK35" s="262"/>
      <c r="DL35" s="262"/>
    </row>
    <row r="36" spans="15:116" x14ac:dyDescent="0.15"/>
    <row r="37" spans="15:116" x14ac:dyDescent="0.15">
      <c r="DL37" s="262"/>
    </row>
    <row r="38" spans="15:116" x14ac:dyDescent="0.15">
      <c r="DI38" s="262"/>
      <c r="DJ38" s="262"/>
      <c r="DK38" s="262"/>
      <c r="DL38" s="262"/>
    </row>
    <row r="39" spans="15:116" x14ac:dyDescent="0.15"/>
    <row r="40" spans="15:116" x14ac:dyDescent="0.15"/>
    <row r="41" spans="15:116" x14ac:dyDescent="0.15"/>
    <row r="42" spans="15:116" x14ac:dyDescent="0.15"/>
    <row r="43" spans="15:116" x14ac:dyDescent="0.15">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E43" s="262"/>
      <c r="DF43" s="262"/>
      <c r="DG43" s="262"/>
      <c r="DH43" s="262"/>
      <c r="DI43" s="262"/>
      <c r="DJ43" s="262"/>
      <c r="DK43" s="262"/>
      <c r="DL43" s="262"/>
    </row>
    <row r="44" spans="15:116" x14ac:dyDescent="0.15">
      <c r="DL44" s="262"/>
    </row>
    <row r="45" spans="15:116" x14ac:dyDescent="0.15"/>
    <row r="46" spans="15:116" x14ac:dyDescent="0.15">
      <c r="DA46" s="262"/>
      <c r="DB46" s="262"/>
      <c r="DC46" s="262"/>
      <c r="DD46" s="262"/>
      <c r="DE46" s="262"/>
      <c r="DF46" s="262"/>
      <c r="DG46" s="262"/>
      <c r="DH46" s="262"/>
      <c r="DI46" s="262"/>
      <c r="DJ46" s="262"/>
      <c r="DK46" s="262"/>
      <c r="DL46" s="262"/>
    </row>
    <row r="47" spans="15:116" x14ac:dyDescent="0.15"/>
    <row r="48" spans="15:116" x14ac:dyDescent="0.15"/>
    <row r="49" spans="104:116" x14ac:dyDescent="0.15"/>
    <row r="50" spans="104:116" x14ac:dyDescent="0.15">
      <c r="CZ50" s="262"/>
      <c r="DA50" s="262"/>
      <c r="DB50" s="262"/>
      <c r="DC50" s="262"/>
      <c r="DD50" s="262"/>
      <c r="DE50" s="262"/>
      <c r="DF50" s="262"/>
      <c r="DG50" s="262"/>
      <c r="DH50" s="262"/>
      <c r="DI50" s="262"/>
      <c r="DJ50" s="262"/>
      <c r="DK50" s="262"/>
      <c r="DL50" s="262"/>
    </row>
    <row r="51" spans="104:116" x14ac:dyDescent="0.15"/>
    <row r="52" spans="104:116" x14ac:dyDescent="0.15"/>
    <row r="53" spans="104:116" x14ac:dyDescent="0.15">
      <c r="DL53" s="26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62"/>
      <c r="DD67" s="262"/>
      <c r="DE67" s="262"/>
      <c r="DF67" s="262"/>
      <c r="DG67" s="262"/>
      <c r="DH67" s="262"/>
      <c r="DI67" s="262"/>
      <c r="DJ67" s="262"/>
      <c r="DK67" s="262"/>
      <c r="DL67" s="26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gkgBvHC0D6N0V4I/PSsaoit0gqY5A0kIe59MW9l+ItPRikWrErn1s3NGU8sWUyzEqj/1JpfqrFbl1JUczpH0Ag==" saltValue="cHTCYCK5jC7zJrwJU9fmHA==" spinCount="100000" sheet="1" objects="1" scenarios="1"/>
  <dataConsolidate/>
  <phoneticPr fontId="2"/>
  <printOptions horizontalCentered="1" verticalCentered="1"/>
  <pageMargins left="0" right="0" top="0" bottom="0" header="0" footer="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40" zoomScaleSheetLayoutView="40" workbookViewId="0"/>
  </sheetViews>
  <sheetFormatPr defaultColWidth="0" defaultRowHeight="13.5" customHeight="1" zeroHeight="1" x14ac:dyDescent="0.15"/>
  <cols>
    <col min="1" max="36" width="2.5" style="264" customWidth="1"/>
    <col min="37" max="44" width="17" style="264" customWidth="1"/>
    <col min="45" max="45" width="6.125" style="271" customWidth="1"/>
    <col min="46" max="46" width="3" style="269" customWidth="1"/>
    <col min="47" max="47" width="19.125" style="264" hidden="1" customWidth="1"/>
    <col min="48" max="52" width="12.625" style="264" hidden="1" customWidth="1"/>
    <col min="53" max="16384" width="8.625" style="264" hidden="1"/>
  </cols>
  <sheetData>
    <row r="1" spans="1:46" x14ac:dyDescent="0.15">
      <c r="AS1" s="265"/>
      <c r="AT1" s="265"/>
    </row>
    <row r="2" spans="1:46" x14ac:dyDescent="0.15">
      <c r="AS2" s="265"/>
      <c r="AT2" s="265"/>
    </row>
    <row r="3" spans="1:46" x14ac:dyDescent="0.15">
      <c r="AS3" s="265"/>
      <c r="AT3" s="265"/>
    </row>
    <row r="4" spans="1:46" x14ac:dyDescent="0.15">
      <c r="AS4" s="265"/>
      <c r="AT4" s="265"/>
    </row>
    <row r="5" spans="1:46" ht="17.25" x14ac:dyDescent="0.15">
      <c r="A5" s="266" t="s">
        <v>512</v>
      </c>
      <c r="B5" s="267"/>
      <c r="C5" s="267"/>
      <c r="D5" s="267"/>
      <c r="E5" s="267"/>
      <c r="F5" s="267"/>
      <c r="G5" s="267"/>
      <c r="H5" s="267"/>
      <c r="I5" s="267"/>
      <c r="J5" s="267"/>
      <c r="K5" s="267"/>
      <c r="L5" s="267"/>
      <c r="M5" s="267"/>
      <c r="N5" s="267"/>
      <c r="O5" s="267"/>
      <c r="P5" s="267"/>
      <c r="Q5" s="267"/>
      <c r="R5" s="267"/>
      <c r="S5" s="267"/>
      <c r="T5" s="267"/>
      <c r="U5" s="267"/>
      <c r="V5" s="267"/>
      <c r="W5" s="267"/>
      <c r="X5" s="267"/>
      <c r="Y5" s="267"/>
      <c r="Z5" s="267"/>
      <c r="AA5" s="267"/>
      <c r="AB5" s="267"/>
      <c r="AC5" s="267"/>
      <c r="AD5" s="267"/>
      <c r="AE5" s="267"/>
      <c r="AF5" s="267"/>
      <c r="AG5" s="267"/>
      <c r="AH5" s="267"/>
      <c r="AI5" s="267"/>
      <c r="AJ5" s="267"/>
      <c r="AK5" s="267"/>
      <c r="AL5" s="267"/>
      <c r="AM5" s="267"/>
      <c r="AN5" s="267"/>
      <c r="AO5" s="267"/>
      <c r="AP5" s="267"/>
      <c r="AQ5" s="267"/>
      <c r="AR5" s="267"/>
      <c r="AS5" s="268"/>
    </row>
    <row r="6" spans="1:46" x14ac:dyDescent="0.15">
      <c r="A6" s="269"/>
      <c r="B6" s="265"/>
      <c r="C6" s="265"/>
      <c r="D6" s="265"/>
      <c r="E6" s="265"/>
      <c r="F6" s="265"/>
      <c r="G6" s="265"/>
      <c r="H6" s="265"/>
      <c r="I6" s="265"/>
      <c r="J6" s="265"/>
      <c r="K6" s="265"/>
      <c r="L6" s="265"/>
      <c r="M6" s="265"/>
      <c r="N6" s="265"/>
      <c r="O6" s="265"/>
      <c r="P6" s="265"/>
      <c r="Q6" s="265"/>
      <c r="R6" s="265"/>
      <c r="S6" s="265"/>
      <c r="T6" s="265"/>
      <c r="U6" s="265"/>
      <c r="V6" s="265"/>
      <c r="W6" s="265"/>
      <c r="X6" s="265"/>
      <c r="Y6" s="265"/>
      <c r="Z6" s="265"/>
      <c r="AA6" s="265"/>
      <c r="AB6" s="265"/>
      <c r="AC6" s="265"/>
      <c r="AD6" s="265"/>
      <c r="AE6" s="265"/>
      <c r="AF6" s="265"/>
      <c r="AG6" s="265"/>
      <c r="AH6" s="265"/>
      <c r="AI6" s="265"/>
      <c r="AJ6" s="265"/>
      <c r="AK6" s="270" t="s">
        <v>513</v>
      </c>
      <c r="AL6" s="270"/>
      <c r="AM6" s="270"/>
      <c r="AN6" s="270"/>
      <c r="AO6" s="265"/>
      <c r="AP6" s="265"/>
      <c r="AQ6" s="265"/>
      <c r="AR6" s="265"/>
    </row>
    <row r="7" spans="1:46" ht="13.5" customHeight="1" x14ac:dyDescent="0.15">
      <c r="A7" s="269"/>
      <c r="B7" s="265"/>
      <c r="C7" s="265"/>
      <c r="D7" s="265"/>
      <c r="E7" s="265"/>
      <c r="F7" s="265"/>
      <c r="G7" s="265"/>
      <c r="H7" s="265"/>
      <c r="I7" s="265"/>
      <c r="J7" s="265"/>
      <c r="K7" s="265"/>
      <c r="L7" s="265"/>
      <c r="M7" s="265"/>
      <c r="N7" s="265"/>
      <c r="O7" s="265"/>
      <c r="P7" s="265"/>
      <c r="Q7" s="265"/>
      <c r="R7" s="265"/>
      <c r="S7" s="265"/>
      <c r="T7" s="265"/>
      <c r="U7" s="265"/>
      <c r="V7" s="265"/>
      <c r="W7" s="265"/>
      <c r="X7" s="265"/>
      <c r="Y7" s="265"/>
      <c r="Z7" s="265"/>
      <c r="AA7" s="265"/>
      <c r="AB7" s="265"/>
      <c r="AC7" s="265"/>
      <c r="AD7" s="265"/>
      <c r="AE7" s="265"/>
      <c r="AF7" s="265"/>
      <c r="AG7" s="265"/>
      <c r="AH7" s="265"/>
      <c r="AI7" s="265"/>
      <c r="AJ7" s="265"/>
      <c r="AK7" s="272"/>
      <c r="AL7" s="273"/>
      <c r="AM7" s="273"/>
      <c r="AN7" s="274"/>
      <c r="AO7" s="1141" t="s">
        <v>514</v>
      </c>
      <c r="AP7" s="275"/>
      <c r="AQ7" s="276" t="s">
        <v>515</v>
      </c>
      <c r="AR7" s="277"/>
    </row>
    <row r="8" spans="1:46" x14ac:dyDescent="0.15">
      <c r="A8" s="269"/>
      <c r="B8" s="265"/>
      <c r="C8" s="265"/>
      <c r="D8" s="265"/>
      <c r="E8" s="265"/>
      <c r="F8" s="265"/>
      <c r="G8" s="265"/>
      <c r="H8" s="265"/>
      <c r="I8" s="265"/>
      <c r="J8" s="265"/>
      <c r="K8" s="265"/>
      <c r="L8" s="265"/>
      <c r="M8" s="265"/>
      <c r="N8" s="265"/>
      <c r="O8" s="265"/>
      <c r="P8" s="265"/>
      <c r="Q8" s="265"/>
      <c r="R8" s="265"/>
      <c r="S8" s="265"/>
      <c r="T8" s="265"/>
      <c r="U8" s="265"/>
      <c r="V8" s="265"/>
      <c r="W8" s="265"/>
      <c r="X8" s="265"/>
      <c r="Y8" s="265"/>
      <c r="Z8" s="265"/>
      <c r="AA8" s="265"/>
      <c r="AB8" s="265"/>
      <c r="AC8" s="265"/>
      <c r="AD8" s="265"/>
      <c r="AE8" s="265"/>
      <c r="AF8" s="265"/>
      <c r="AG8" s="265"/>
      <c r="AH8" s="265"/>
      <c r="AI8" s="265"/>
      <c r="AJ8" s="265"/>
      <c r="AK8" s="278"/>
      <c r="AL8" s="279"/>
      <c r="AM8" s="279"/>
      <c r="AN8" s="280"/>
      <c r="AO8" s="1142"/>
      <c r="AP8" s="281" t="s">
        <v>516</v>
      </c>
      <c r="AQ8" s="282" t="s">
        <v>517</v>
      </c>
      <c r="AR8" s="283" t="s">
        <v>518</v>
      </c>
    </row>
    <row r="9" spans="1:46" x14ac:dyDescent="0.15">
      <c r="A9" s="269"/>
      <c r="B9" s="265"/>
      <c r="C9" s="265"/>
      <c r="D9" s="265"/>
      <c r="E9" s="265"/>
      <c r="F9" s="265"/>
      <c r="G9" s="265"/>
      <c r="H9" s="265"/>
      <c r="I9" s="265"/>
      <c r="J9" s="265"/>
      <c r="K9" s="265"/>
      <c r="L9" s="265"/>
      <c r="M9" s="265"/>
      <c r="N9" s="265"/>
      <c r="O9" s="265"/>
      <c r="P9" s="265"/>
      <c r="Q9" s="265"/>
      <c r="R9" s="265"/>
      <c r="S9" s="265"/>
      <c r="T9" s="265"/>
      <c r="U9" s="265"/>
      <c r="V9" s="265"/>
      <c r="W9" s="265"/>
      <c r="X9" s="265"/>
      <c r="Y9" s="265"/>
      <c r="Z9" s="265"/>
      <c r="AA9" s="265"/>
      <c r="AB9" s="265"/>
      <c r="AC9" s="265"/>
      <c r="AD9" s="265"/>
      <c r="AE9" s="265"/>
      <c r="AF9" s="265"/>
      <c r="AG9" s="265"/>
      <c r="AH9" s="265"/>
      <c r="AI9" s="265"/>
      <c r="AJ9" s="265"/>
      <c r="AK9" s="1143" t="s">
        <v>519</v>
      </c>
      <c r="AL9" s="1144"/>
      <c r="AM9" s="1144"/>
      <c r="AN9" s="1145"/>
      <c r="AO9" s="284">
        <v>20490157</v>
      </c>
      <c r="AP9" s="284">
        <v>64366</v>
      </c>
      <c r="AQ9" s="285">
        <v>62943</v>
      </c>
      <c r="AR9" s="286">
        <v>2.2999999999999998</v>
      </c>
    </row>
    <row r="10" spans="1:46" ht="13.5" customHeight="1" x14ac:dyDescent="0.15">
      <c r="A10" s="269"/>
      <c r="B10" s="265"/>
      <c r="C10" s="265"/>
      <c r="D10" s="265"/>
      <c r="E10" s="265"/>
      <c r="F10" s="265"/>
      <c r="G10" s="265"/>
      <c r="H10" s="265"/>
      <c r="I10" s="265"/>
      <c r="J10" s="265"/>
      <c r="K10" s="265"/>
      <c r="L10" s="265"/>
      <c r="M10" s="265"/>
      <c r="N10" s="265"/>
      <c r="O10" s="265"/>
      <c r="P10" s="265"/>
      <c r="Q10" s="265"/>
      <c r="R10" s="265"/>
      <c r="S10" s="265"/>
      <c r="T10" s="265"/>
      <c r="U10" s="265"/>
      <c r="V10" s="265"/>
      <c r="W10" s="265"/>
      <c r="X10" s="265"/>
      <c r="Y10" s="265"/>
      <c r="Z10" s="265"/>
      <c r="AA10" s="265"/>
      <c r="AB10" s="265"/>
      <c r="AC10" s="265"/>
      <c r="AD10" s="265"/>
      <c r="AE10" s="265"/>
      <c r="AF10" s="265"/>
      <c r="AG10" s="265"/>
      <c r="AH10" s="265"/>
      <c r="AI10" s="265"/>
      <c r="AJ10" s="265"/>
      <c r="AK10" s="1143" t="s">
        <v>520</v>
      </c>
      <c r="AL10" s="1144"/>
      <c r="AM10" s="1144"/>
      <c r="AN10" s="1145"/>
      <c r="AO10" s="287">
        <v>243521</v>
      </c>
      <c r="AP10" s="287">
        <v>765</v>
      </c>
      <c r="AQ10" s="288">
        <v>1681</v>
      </c>
      <c r="AR10" s="289">
        <v>-54.5</v>
      </c>
    </row>
    <row r="11" spans="1:46" ht="13.5" customHeight="1" x14ac:dyDescent="0.15">
      <c r="A11" s="269"/>
      <c r="B11" s="265"/>
      <c r="C11" s="265"/>
      <c r="D11" s="265"/>
      <c r="E11" s="265"/>
      <c r="F11" s="265"/>
      <c r="G11" s="265"/>
      <c r="H11" s="265"/>
      <c r="I11" s="265"/>
      <c r="J11" s="265"/>
      <c r="K11" s="265"/>
      <c r="L11" s="265"/>
      <c r="M11" s="265"/>
      <c r="N11" s="265"/>
      <c r="O11" s="265"/>
      <c r="P11" s="265"/>
      <c r="Q11" s="265"/>
      <c r="R11" s="265"/>
      <c r="S11" s="265"/>
      <c r="T11" s="265"/>
      <c r="U11" s="265"/>
      <c r="V11" s="265"/>
      <c r="W11" s="265"/>
      <c r="X11" s="265"/>
      <c r="Y11" s="265"/>
      <c r="Z11" s="265"/>
      <c r="AA11" s="265"/>
      <c r="AB11" s="265"/>
      <c r="AC11" s="265"/>
      <c r="AD11" s="265"/>
      <c r="AE11" s="265"/>
      <c r="AF11" s="265"/>
      <c r="AG11" s="265"/>
      <c r="AH11" s="265"/>
      <c r="AI11" s="265"/>
      <c r="AJ11" s="265"/>
      <c r="AK11" s="1143" t="s">
        <v>521</v>
      </c>
      <c r="AL11" s="1144"/>
      <c r="AM11" s="1144"/>
      <c r="AN11" s="1145"/>
      <c r="AO11" s="287">
        <v>192162</v>
      </c>
      <c r="AP11" s="287">
        <v>604</v>
      </c>
      <c r="AQ11" s="288">
        <v>656</v>
      </c>
      <c r="AR11" s="289">
        <v>-7.9</v>
      </c>
    </row>
    <row r="12" spans="1:46" ht="13.5" customHeight="1" x14ac:dyDescent="0.15">
      <c r="A12" s="269"/>
      <c r="B12" s="265"/>
      <c r="C12" s="265"/>
      <c r="D12" s="265"/>
      <c r="E12" s="265"/>
      <c r="F12" s="265"/>
      <c r="G12" s="265"/>
      <c r="H12" s="265"/>
      <c r="I12" s="265"/>
      <c r="J12" s="265"/>
      <c r="K12" s="265"/>
      <c r="L12" s="265"/>
      <c r="M12" s="265"/>
      <c r="N12" s="265"/>
      <c r="O12" s="265"/>
      <c r="P12" s="265"/>
      <c r="Q12" s="265"/>
      <c r="R12" s="265"/>
      <c r="S12" s="265"/>
      <c r="T12" s="265"/>
      <c r="U12" s="265"/>
      <c r="V12" s="265"/>
      <c r="W12" s="265"/>
      <c r="X12" s="265"/>
      <c r="Y12" s="265"/>
      <c r="Z12" s="265"/>
      <c r="AA12" s="265"/>
      <c r="AB12" s="265"/>
      <c r="AC12" s="265"/>
      <c r="AD12" s="265"/>
      <c r="AE12" s="265"/>
      <c r="AF12" s="265"/>
      <c r="AG12" s="265"/>
      <c r="AH12" s="265"/>
      <c r="AI12" s="265"/>
      <c r="AJ12" s="265"/>
      <c r="AK12" s="1143" t="s">
        <v>522</v>
      </c>
      <c r="AL12" s="1144"/>
      <c r="AM12" s="1144"/>
      <c r="AN12" s="1145"/>
      <c r="AO12" s="287" t="s">
        <v>523</v>
      </c>
      <c r="AP12" s="287" t="s">
        <v>523</v>
      </c>
      <c r="AQ12" s="288">
        <v>24</v>
      </c>
      <c r="AR12" s="289" t="s">
        <v>523</v>
      </c>
    </row>
    <row r="13" spans="1:46" ht="13.5" customHeight="1" x14ac:dyDescent="0.15">
      <c r="A13" s="269"/>
      <c r="B13" s="265"/>
      <c r="C13" s="265"/>
      <c r="D13" s="265"/>
      <c r="E13" s="265"/>
      <c r="F13" s="265"/>
      <c r="G13" s="265"/>
      <c r="H13" s="265"/>
      <c r="I13" s="265"/>
      <c r="J13" s="265"/>
      <c r="K13" s="265"/>
      <c r="L13" s="265"/>
      <c r="M13" s="265"/>
      <c r="N13" s="265"/>
      <c r="O13" s="265"/>
      <c r="P13" s="265"/>
      <c r="Q13" s="265"/>
      <c r="R13" s="265"/>
      <c r="S13" s="265"/>
      <c r="T13" s="265"/>
      <c r="U13" s="265"/>
      <c r="V13" s="265"/>
      <c r="W13" s="265"/>
      <c r="X13" s="265"/>
      <c r="Y13" s="265"/>
      <c r="Z13" s="265"/>
      <c r="AA13" s="265"/>
      <c r="AB13" s="265"/>
      <c r="AC13" s="265"/>
      <c r="AD13" s="265"/>
      <c r="AE13" s="265"/>
      <c r="AF13" s="265"/>
      <c r="AG13" s="265"/>
      <c r="AH13" s="265"/>
      <c r="AI13" s="265"/>
      <c r="AJ13" s="265"/>
      <c r="AK13" s="1143" t="s">
        <v>524</v>
      </c>
      <c r="AL13" s="1144"/>
      <c r="AM13" s="1144"/>
      <c r="AN13" s="1145"/>
      <c r="AO13" s="287">
        <v>1082878</v>
      </c>
      <c r="AP13" s="287">
        <v>3402</v>
      </c>
      <c r="AQ13" s="288">
        <v>1968</v>
      </c>
      <c r="AR13" s="289">
        <v>72.900000000000006</v>
      </c>
    </row>
    <row r="14" spans="1:46" ht="13.5" customHeight="1" x14ac:dyDescent="0.15">
      <c r="A14" s="269"/>
      <c r="B14" s="265"/>
      <c r="C14" s="265"/>
      <c r="D14" s="265"/>
      <c r="E14" s="265"/>
      <c r="F14" s="265"/>
      <c r="G14" s="265"/>
      <c r="H14" s="265"/>
      <c r="I14" s="265"/>
      <c r="J14" s="265"/>
      <c r="K14" s="265"/>
      <c r="L14" s="265"/>
      <c r="M14" s="265"/>
      <c r="N14" s="265"/>
      <c r="O14" s="265"/>
      <c r="P14" s="265"/>
      <c r="Q14" s="265"/>
      <c r="R14" s="265"/>
      <c r="S14" s="265"/>
      <c r="T14" s="265"/>
      <c r="U14" s="265"/>
      <c r="V14" s="265"/>
      <c r="W14" s="265"/>
      <c r="X14" s="265"/>
      <c r="Y14" s="265"/>
      <c r="Z14" s="265"/>
      <c r="AA14" s="265"/>
      <c r="AB14" s="265"/>
      <c r="AC14" s="265"/>
      <c r="AD14" s="265"/>
      <c r="AE14" s="265"/>
      <c r="AF14" s="265"/>
      <c r="AG14" s="265"/>
      <c r="AH14" s="265"/>
      <c r="AI14" s="265"/>
      <c r="AJ14" s="265"/>
      <c r="AK14" s="1143" t="s">
        <v>525</v>
      </c>
      <c r="AL14" s="1144"/>
      <c r="AM14" s="1144"/>
      <c r="AN14" s="1145"/>
      <c r="AO14" s="287">
        <v>29737</v>
      </c>
      <c r="AP14" s="287">
        <v>93</v>
      </c>
      <c r="AQ14" s="288">
        <v>1222</v>
      </c>
      <c r="AR14" s="289">
        <v>-92.4</v>
      </c>
    </row>
    <row r="15" spans="1:46" ht="13.5" customHeight="1" x14ac:dyDescent="0.15">
      <c r="A15" s="269"/>
      <c r="B15" s="265"/>
      <c r="C15" s="265"/>
      <c r="D15" s="265"/>
      <c r="E15" s="265"/>
      <c r="F15" s="265"/>
      <c r="G15" s="265"/>
      <c r="H15" s="265"/>
      <c r="I15" s="265"/>
      <c r="J15" s="265"/>
      <c r="K15" s="265"/>
      <c r="L15" s="265"/>
      <c r="M15" s="265"/>
      <c r="N15" s="265"/>
      <c r="O15" s="265"/>
      <c r="P15" s="265"/>
      <c r="Q15" s="265"/>
      <c r="R15" s="265"/>
      <c r="S15" s="265"/>
      <c r="T15" s="265"/>
      <c r="U15" s="265"/>
      <c r="V15" s="265"/>
      <c r="W15" s="265"/>
      <c r="X15" s="265"/>
      <c r="Y15" s="265"/>
      <c r="Z15" s="265"/>
      <c r="AA15" s="265"/>
      <c r="AB15" s="265"/>
      <c r="AC15" s="265"/>
      <c r="AD15" s="265"/>
      <c r="AE15" s="265"/>
      <c r="AF15" s="265"/>
      <c r="AG15" s="265"/>
      <c r="AH15" s="265"/>
      <c r="AI15" s="265"/>
      <c r="AJ15" s="265"/>
      <c r="AK15" s="1146" t="s">
        <v>526</v>
      </c>
      <c r="AL15" s="1147"/>
      <c r="AM15" s="1147"/>
      <c r="AN15" s="1148"/>
      <c r="AO15" s="287">
        <v>-1657641</v>
      </c>
      <c r="AP15" s="287">
        <v>-5207</v>
      </c>
      <c r="AQ15" s="288">
        <v>-3725</v>
      </c>
      <c r="AR15" s="289">
        <v>39.799999999999997</v>
      </c>
    </row>
    <row r="16" spans="1:46" x14ac:dyDescent="0.15">
      <c r="A16" s="269"/>
      <c r="B16" s="265"/>
      <c r="C16" s="265"/>
      <c r="D16" s="265"/>
      <c r="E16" s="265"/>
      <c r="F16" s="265"/>
      <c r="G16" s="265"/>
      <c r="H16" s="265"/>
      <c r="I16" s="265"/>
      <c r="J16" s="265"/>
      <c r="K16" s="265"/>
      <c r="L16" s="265"/>
      <c r="M16" s="265"/>
      <c r="N16" s="265"/>
      <c r="O16" s="265"/>
      <c r="P16" s="265"/>
      <c r="Q16" s="265"/>
      <c r="R16" s="265"/>
      <c r="S16" s="265"/>
      <c r="T16" s="265"/>
      <c r="U16" s="265"/>
      <c r="V16" s="265"/>
      <c r="W16" s="265"/>
      <c r="X16" s="265"/>
      <c r="Y16" s="265"/>
      <c r="Z16" s="265"/>
      <c r="AA16" s="265"/>
      <c r="AB16" s="265"/>
      <c r="AC16" s="265"/>
      <c r="AD16" s="265"/>
      <c r="AE16" s="265"/>
      <c r="AF16" s="265"/>
      <c r="AG16" s="265"/>
      <c r="AH16" s="265"/>
      <c r="AI16" s="265"/>
      <c r="AJ16" s="265"/>
      <c r="AK16" s="1146" t="s">
        <v>192</v>
      </c>
      <c r="AL16" s="1147"/>
      <c r="AM16" s="1147"/>
      <c r="AN16" s="1148"/>
      <c r="AO16" s="287">
        <v>20380814</v>
      </c>
      <c r="AP16" s="287">
        <v>64022</v>
      </c>
      <c r="AQ16" s="288">
        <v>64768</v>
      </c>
      <c r="AR16" s="289">
        <v>-1.2</v>
      </c>
    </row>
    <row r="17" spans="1:46" x14ac:dyDescent="0.15">
      <c r="A17" s="269"/>
      <c r="B17" s="265"/>
      <c r="C17" s="265"/>
      <c r="D17" s="265"/>
      <c r="E17" s="265"/>
      <c r="F17" s="265"/>
      <c r="G17" s="265"/>
      <c r="H17" s="265"/>
      <c r="I17" s="265"/>
      <c r="J17" s="265"/>
      <c r="K17" s="265"/>
      <c r="L17" s="265"/>
      <c r="M17" s="265"/>
      <c r="N17" s="265"/>
      <c r="O17" s="265"/>
      <c r="P17" s="265"/>
      <c r="Q17" s="265"/>
      <c r="R17" s="265"/>
      <c r="S17" s="265"/>
      <c r="T17" s="265"/>
      <c r="U17" s="265"/>
      <c r="V17" s="265"/>
      <c r="W17" s="265"/>
      <c r="X17" s="265"/>
      <c r="Y17" s="265"/>
      <c r="Z17" s="265"/>
      <c r="AA17" s="265"/>
      <c r="AB17" s="265"/>
      <c r="AC17" s="265"/>
      <c r="AD17" s="265"/>
      <c r="AE17" s="265"/>
      <c r="AF17" s="265"/>
      <c r="AG17" s="265"/>
      <c r="AH17" s="265"/>
      <c r="AI17" s="265"/>
      <c r="AJ17" s="265"/>
      <c r="AK17" s="265"/>
      <c r="AL17" s="265"/>
      <c r="AM17" s="265"/>
      <c r="AN17" s="265"/>
      <c r="AO17" s="265"/>
      <c r="AP17" s="265"/>
      <c r="AQ17" s="265"/>
      <c r="AR17" s="290"/>
    </row>
    <row r="18" spans="1:46" x14ac:dyDescent="0.15">
      <c r="A18" s="269"/>
      <c r="B18" s="265"/>
      <c r="C18" s="265"/>
      <c r="D18" s="265"/>
      <c r="E18" s="265"/>
      <c r="F18" s="265"/>
      <c r="G18" s="265"/>
      <c r="H18" s="265"/>
      <c r="I18" s="265"/>
      <c r="J18" s="265"/>
      <c r="K18" s="265"/>
      <c r="L18" s="265"/>
      <c r="M18" s="265"/>
      <c r="N18" s="265"/>
      <c r="O18" s="265"/>
      <c r="P18" s="265"/>
      <c r="Q18" s="265"/>
      <c r="R18" s="265"/>
      <c r="S18" s="265"/>
      <c r="T18" s="265"/>
      <c r="U18" s="265"/>
      <c r="V18" s="265"/>
      <c r="W18" s="265"/>
      <c r="X18" s="265"/>
      <c r="Y18" s="265"/>
      <c r="Z18" s="265"/>
      <c r="AA18" s="265"/>
      <c r="AB18" s="265"/>
      <c r="AC18" s="265"/>
      <c r="AD18" s="265"/>
      <c r="AE18" s="265"/>
      <c r="AF18" s="265"/>
      <c r="AG18" s="265"/>
      <c r="AH18" s="265"/>
      <c r="AI18" s="265"/>
      <c r="AJ18" s="265"/>
      <c r="AK18" s="265"/>
      <c r="AL18" s="265"/>
      <c r="AM18" s="265"/>
      <c r="AN18" s="265"/>
      <c r="AO18" s="265"/>
      <c r="AP18" s="265"/>
      <c r="AQ18" s="291"/>
      <c r="AR18" s="291"/>
    </row>
    <row r="19" spans="1:46" x14ac:dyDescent="0.15">
      <c r="A19" s="269"/>
      <c r="B19" s="265"/>
      <c r="C19" s="265"/>
      <c r="D19" s="265"/>
      <c r="E19" s="265"/>
      <c r="F19" s="265"/>
      <c r="G19" s="265"/>
      <c r="H19" s="265"/>
      <c r="I19" s="265"/>
      <c r="J19" s="265"/>
      <c r="K19" s="265"/>
      <c r="L19" s="265"/>
      <c r="M19" s="265"/>
      <c r="N19" s="265"/>
      <c r="O19" s="265"/>
      <c r="P19" s="265"/>
      <c r="Q19" s="265"/>
      <c r="R19" s="265"/>
      <c r="S19" s="265"/>
      <c r="T19" s="265"/>
      <c r="U19" s="265"/>
      <c r="V19" s="265"/>
      <c r="W19" s="265"/>
      <c r="X19" s="265"/>
      <c r="Y19" s="265"/>
      <c r="Z19" s="265"/>
      <c r="AA19" s="265"/>
      <c r="AB19" s="265"/>
      <c r="AC19" s="265"/>
      <c r="AD19" s="265"/>
      <c r="AE19" s="265"/>
      <c r="AF19" s="265"/>
      <c r="AG19" s="265"/>
      <c r="AH19" s="265"/>
      <c r="AI19" s="265"/>
      <c r="AJ19" s="265"/>
      <c r="AK19" s="265" t="s">
        <v>527</v>
      </c>
      <c r="AL19" s="265"/>
      <c r="AM19" s="265"/>
      <c r="AN19" s="265"/>
      <c r="AO19" s="265"/>
      <c r="AP19" s="265"/>
      <c r="AQ19" s="265"/>
      <c r="AR19" s="265"/>
    </row>
    <row r="20" spans="1:46" x14ac:dyDescent="0.15">
      <c r="A20" s="269"/>
      <c r="B20" s="265"/>
      <c r="C20" s="265"/>
      <c r="D20" s="265"/>
      <c r="E20" s="265"/>
      <c r="F20" s="265"/>
      <c r="G20" s="265"/>
      <c r="H20" s="265"/>
      <c r="I20" s="265"/>
      <c r="J20" s="265"/>
      <c r="K20" s="265"/>
      <c r="L20" s="265"/>
      <c r="M20" s="265"/>
      <c r="N20" s="265"/>
      <c r="O20" s="265"/>
      <c r="P20" s="265"/>
      <c r="Q20" s="265"/>
      <c r="R20" s="265"/>
      <c r="S20" s="265"/>
      <c r="T20" s="265"/>
      <c r="U20" s="265"/>
      <c r="V20" s="265"/>
      <c r="W20" s="265"/>
      <c r="X20" s="265"/>
      <c r="Y20" s="265"/>
      <c r="Z20" s="265"/>
      <c r="AA20" s="265"/>
      <c r="AB20" s="265"/>
      <c r="AC20" s="265"/>
      <c r="AD20" s="265"/>
      <c r="AE20" s="265"/>
      <c r="AF20" s="265"/>
      <c r="AG20" s="265"/>
      <c r="AH20" s="265"/>
      <c r="AI20" s="265"/>
      <c r="AJ20" s="265"/>
      <c r="AK20" s="292"/>
      <c r="AL20" s="293"/>
      <c r="AM20" s="293"/>
      <c r="AN20" s="294"/>
      <c r="AO20" s="295" t="s">
        <v>528</v>
      </c>
      <c r="AP20" s="296" t="s">
        <v>529</v>
      </c>
      <c r="AQ20" s="297" t="s">
        <v>530</v>
      </c>
      <c r="AR20" s="298"/>
    </row>
    <row r="21" spans="1:46" s="304" customFormat="1" x14ac:dyDescent="0.15">
      <c r="A21" s="299"/>
      <c r="B21" s="270"/>
      <c r="C21" s="270"/>
      <c r="D21" s="270"/>
      <c r="E21" s="270"/>
      <c r="F21" s="270"/>
      <c r="G21" s="270"/>
      <c r="H21" s="270"/>
      <c r="I21" s="270"/>
      <c r="J21" s="270"/>
      <c r="K21" s="270"/>
      <c r="L21" s="270"/>
      <c r="M21" s="270"/>
      <c r="N21" s="270"/>
      <c r="O21" s="270"/>
      <c r="P21" s="270"/>
      <c r="Q21" s="270"/>
      <c r="R21" s="270"/>
      <c r="S21" s="270"/>
      <c r="T21" s="270"/>
      <c r="U21" s="270"/>
      <c r="V21" s="270"/>
      <c r="W21" s="270"/>
      <c r="X21" s="270"/>
      <c r="Y21" s="270"/>
      <c r="Z21" s="270"/>
      <c r="AA21" s="270"/>
      <c r="AB21" s="270"/>
      <c r="AC21" s="270"/>
      <c r="AD21" s="270"/>
      <c r="AE21" s="270"/>
      <c r="AF21" s="270"/>
      <c r="AG21" s="270"/>
      <c r="AH21" s="270"/>
      <c r="AI21" s="270"/>
      <c r="AJ21" s="270"/>
      <c r="AK21" s="1149" t="s">
        <v>531</v>
      </c>
      <c r="AL21" s="1150"/>
      <c r="AM21" s="1150"/>
      <c r="AN21" s="1151"/>
      <c r="AO21" s="300">
        <v>6.65</v>
      </c>
      <c r="AP21" s="301">
        <v>6.41</v>
      </c>
      <c r="AQ21" s="302">
        <v>0.24</v>
      </c>
      <c r="AR21" s="270"/>
      <c r="AS21" s="303"/>
      <c r="AT21" s="299"/>
    </row>
    <row r="22" spans="1:46" s="304" customFormat="1" x14ac:dyDescent="0.15">
      <c r="A22" s="299"/>
      <c r="B22" s="270"/>
      <c r="C22" s="270"/>
      <c r="D22" s="270"/>
      <c r="E22" s="270"/>
      <c r="F22" s="270"/>
      <c r="G22" s="270"/>
      <c r="H22" s="270"/>
      <c r="I22" s="270"/>
      <c r="J22" s="270"/>
      <c r="K22" s="270"/>
      <c r="L22" s="270"/>
      <c r="M22" s="270"/>
      <c r="N22" s="270"/>
      <c r="O22" s="270"/>
      <c r="P22" s="270"/>
      <c r="Q22" s="270"/>
      <c r="R22" s="270"/>
      <c r="S22" s="270"/>
      <c r="T22" s="270"/>
      <c r="U22" s="270"/>
      <c r="V22" s="270"/>
      <c r="W22" s="270"/>
      <c r="X22" s="270"/>
      <c r="Y22" s="270"/>
      <c r="Z22" s="270"/>
      <c r="AA22" s="270"/>
      <c r="AB22" s="270"/>
      <c r="AC22" s="270"/>
      <c r="AD22" s="270"/>
      <c r="AE22" s="270"/>
      <c r="AF22" s="270"/>
      <c r="AG22" s="270"/>
      <c r="AH22" s="270"/>
      <c r="AI22" s="270"/>
      <c r="AJ22" s="270"/>
      <c r="AK22" s="1149" t="s">
        <v>532</v>
      </c>
      <c r="AL22" s="1150"/>
      <c r="AM22" s="1150"/>
      <c r="AN22" s="1151"/>
      <c r="AO22" s="305">
        <v>97.8</v>
      </c>
      <c r="AP22" s="306">
        <v>99.7</v>
      </c>
      <c r="AQ22" s="307">
        <v>-1.9</v>
      </c>
      <c r="AR22" s="291"/>
      <c r="AS22" s="303"/>
      <c r="AT22" s="299"/>
    </row>
    <row r="23" spans="1:46" s="304" customFormat="1" x14ac:dyDescent="0.15">
      <c r="A23" s="299"/>
      <c r="B23" s="270"/>
      <c r="C23" s="270"/>
      <c r="D23" s="270"/>
      <c r="E23" s="270"/>
      <c r="F23" s="270"/>
      <c r="G23" s="270"/>
      <c r="H23" s="270"/>
      <c r="I23" s="270"/>
      <c r="J23" s="270"/>
      <c r="K23" s="270"/>
      <c r="L23" s="270"/>
      <c r="M23" s="270"/>
      <c r="N23" s="270"/>
      <c r="O23" s="270"/>
      <c r="P23" s="270"/>
      <c r="Q23" s="270"/>
      <c r="R23" s="270"/>
      <c r="S23" s="270"/>
      <c r="T23" s="270"/>
      <c r="U23" s="270"/>
      <c r="V23" s="270"/>
      <c r="W23" s="270"/>
      <c r="X23" s="270"/>
      <c r="Y23" s="270"/>
      <c r="Z23" s="270"/>
      <c r="AA23" s="270"/>
      <c r="AB23" s="270"/>
      <c r="AC23" s="270"/>
      <c r="AD23" s="270"/>
      <c r="AE23" s="270"/>
      <c r="AF23" s="270"/>
      <c r="AG23" s="270"/>
      <c r="AH23" s="270"/>
      <c r="AI23" s="270"/>
      <c r="AJ23" s="270"/>
      <c r="AK23" s="270"/>
      <c r="AL23" s="270"/>
      <c r="AM23" s="270"/>
      <c r="AN23" s="270"/>
      <c r="AO23" s="270"/>
      <c r="AP23" s="291"/>
      <c r="AQ23" s="291"/>
      <c r="AR23" s="291"/>
      <c r="AS23" s="303"/>
      <c r="AT23" s="299"/>
    </row>
    <row r="24" spans="1:46" s="304" customFormat="1" x14ac:dyDescent="0.15">
      <c r="A24" s="299"/>
      <c r="B24" s="270"/>
      <c r="C24" s="270"/>
      <c r="D24" s="270"/>
      <c r="E24" s="270"/>
      <c r="F24" s="270"/>
      <c r="G24" s="270"/>
      <c r="H24" s="270"/>
      <c r="I24" s="270"/>
      <c r="J24" s="270"/>
      <c r="K24" s="270"/>
      <c r="L24" s="270"/>
      <c r="M24" s="270"/>
      <c r="N24" s="270"/>
      <c r="O24" s="270"/>
      <c r="P24" s="270"/>
      <c r="Q24" s="270"/>
      <c r="R24" s="270"/>
      <c r="S24" s="270"/>
      <c r="T24" s="270"/>
      <c r="U24" s="270"/>
      <c r="V24" s="270"/>
      <c r="W24" s="270"/>
      <c r="X24" s="270"/>
      <c r="Y24" s="270"/>
      <c r="Z24" s="270"/>
      <c r="AA24" s="270"/>
      <c r="AB24" s="270"/>
      <c r="AC24" s="270"/>
      <c r="AD24" s="270"/>
      <c r="AE24" s="270"/>
      <c r="AF24" s="270"/>
      <c r="AG24" s="270"/>
      <c r="AH24" s="270"/>
      <c r="AI24" s="270"/>
      <c r="AJ24" s="270"/>
      <c r="AK24" s="270"/>
      <c r="AL24" s="270"/>
      <c r="AM24" s="270"/>
      <c r="AN24" s="270"/>
      <c r="AO24" s="270"/>
      <c r="AP24" s="291"/>
      <c r="AQ24" s="291"/>
      <c r="AR24" s="291"/>
      <c r="AS24" s="303"/>
      <c r="AT24" s="299"/>
    </row>
    <row r="25" spans="1:46" s="304" customFormat="1" x14ac:dyDescent="0.15">
      <c r="A25" s="308"/>
      <c r="B25" s="309"/>
      <c r="C25" s="309"/>
      <c r="D25" s="309"/>
      <c r="E25" s="309"/>
      <c r="F25" s="309"/>
      <c r="G25" s="309"/>
      <c r="H25" s="309"/>
      <c r="I25" s="309"/>
      <c r="J25" s="309"/>
      <c r="K25" s="309"/>
      <c r="L25" s="309"/>
      <c r="M25" s="309"/>
      <c r="N25" s="309"/>
      <c r="O25" s="309"/>
      <c r="P25" s="309"/>
      <c r="Q25" s="309"/>
      <c r="R25" s="309"/>
      <c r="S25" s="309"/>
      <c r="T25" s="309"/>
      <c r="U25" s="309"/>
      <c r="V25" s="309"/>
      <c r="W25" s="309"/>
      <c r="X25" s="309"/>
      <c r="Y25" s="309"/>
      <c r="Z25" s="309"/>
      <c r="AA25" s="309"/>
      <c r="AB25" s="309"/>
      <c r="AC25" s="309"/>
      <c r="AD25" s="309"/>
      <c r="AE25" s="309"/>
      <c r="AF25" s="309"/>
      <c r="AG25" s="309"/>
      <c r="AH25" s="309"/>
      <c r="AI25" s="309"/>
      <c r="AJ25" s="309"/>
      <c r="AK25" s="309"/>
      <c r="AL25" s="309"/>
      <c r="AM25" s="309"/>
      <c r="AN25" s="309"/>
      <c r="AO25" s="309"/>
      <c r="AP25" s="310"/>
      <c r="AQ25" s="310"/>
      <c r="AR25" s="310"/>
      <c r="AS25" s="311"/>
      <c r="AT25" s="299"/>
    </row>
    <row r="26" spans="1:46" s="304" customFormat="1" x14ac:dyDescent="0.15">
      <c r="A26" s="1140" t="s">
        <v>533</v>
      </c>
      <c r="B26" s="1140"/>
      <c r="C26" s="1140"/>
      <c r="D26" s="1140"/>
      <c r="E26" s="1140"/>
      <c r="F26" s="1140"/>
      <c r="G26" s="1140"/>
      <c r="H26" s="1140"/>
      <c r="I26" s="1140"/>
      <c r="J26" s="1140"/>
      <c r="K26" s="1140"/>
      <c r="L26" s="1140"/>
      <c r="M26" s="1140"/>
      <c r="N26" s="1140"/>
      <c r="O26" s="1140"/>
      <c r="P26" s="1140"/>
      <c r="Q26" s="1140"/>
      <c r="R26" s="1140"/>
      <c r="S26" s="1140"/>
      <c r="T26" s="1140"/>
      <c r="U26" s="1140"/>
      <c r="V26" s="1140"/>
      <c r="W26" s="1140"/>
      <c r="X26" s="1140"/>
      <c r="Y26" s="1140"/>
      <c r="Z26" s="1140"/>
      <c r="AA26" s="1140"/>
      <c r="AB26" s="1140"/>
      <c r="AC26" s="1140"/>
      <c r="AD26" s="1140"/>
      <c r="AE26" s="1140"/>
      <c r="AF26" s="1140"/>
      <c r="AG26" s="1140"/>
      <c r="AH26" s="1140"/>
      <c r="AI26" s="1140"/>
      <c r="AJ26" s="1140"/>
      <c r="AK26" s="1140"/>
      <c r="AL26" s="1140"/>
      <c r="AM26" s="1140"/>
      <c r="AN26" s="1140"/>
      <c r="AO26" s="1140"/>
      <c r="AP26" s="1140"/>
      <c r="AQ26" s="1140"/>
      <c r="AR26" s="1140"/>
      <c r="AS26" s="1140"/>
      <c r="AT26" s="270"/>
    </row>
    <row r="27" spans="1:46" x14ac:dyDescent="0.15">
      <c r="A27" s="312"/>
      <c r="AO27" s="265"/>
      <c r="AP27" s="265"/>
      <c r="AQ27" s="265"/>
      <c r="AR27" s="265"/>
      <c r="AS27" s="265"/>
      <c r="AT27" s="265"/>
    </row>
    <row r="28" spans="1:46" ht="17.25" x14ac:dyDescent="0.15">
      <c r="A28" s="266" t="s">
        <v>534</v>
      </c>
      <c r="B28" s="267"/>
      <c r="C28" s="267"/>
      <c r="D28" s="267"/>
      <c r="E28" s="267"/>
      <c r="F28" s="267"/>
      <c r="G28" s="267"/>
      <c r="H28" s="267"/>
      <c r="I28" s="267"/>
      <c r="J28" s="267"/>
      <c r="K28" s="267"/>
      <c r="L28" s="267"/>
      <c r="M28" s="267"/>
      <c r="N28" s="267"/>
      <c r="O28" s="267"/>
      <c r="P28" s="267"/>
      <c r="Q28" s="267"/>
      <c r="R28" s="267"/>
      <c r="S28" s="267"/>
      <c r="T28" s="267"/>
      <c r="U28" s="267"/>
      <c r="V28" s="267"/>
      <c r="W28" s="267"/>
      <c r="X28" s="267"/>
      <c r="Y28" s="267"/>
      <c r="Z28" s="267"/>
      <c r="AA28" s="267"/>
      <c r="AB28" s="267"/>
      <c r="AC28" s="267"/>
      <c r="AD28" s="267"/>
      <c r="AE28" s="267"/>
      <c r="AF28" s="267"/>
      <c r="AG28" s="267"/>
      <c r="AH28" s="267"/>
      <c r="AI28" s="267"/>
      <c r="AJ28" s="267"/>
      <c r="AK28" s="267"/>
      <c r="AL28" s="267"/>
      <c r="AM28" s="267"/>
      <c r="AN28" s="267"/>
      <c r="AO28" s="267"/>
      <c r="AP28" s="267"/>
      <c r="AQ28" s="267"/>
      <c r="AR28" s="267"/>
      <c r="AS28" s="313"/>
    </row>
    <row r="29" spans="1:46" x14ac:dyDescent="0.15">
      <c r="A29" s="269"/>
      <c r="B29" s="265"/>
      <c r="C29" s="265"/>
      <c r="D29" s="265"/>
      <c r="E29" s="265"/>
      <c r="F29" s="265"/>
      <c r="G29" s="265"/>
      <c r="H29" s="265"/>
      <c r="I29" s="265"/>
      <c r="J29" s="265"/>
      <c r="K29" s="265"/>
      <c r="L29" s="265"/>
      <c r="M29" s="265"/>
      <c r="N29" s="265"/>
      <c r="O29" s="265"/>
      <c r="P29" s="265"/>
      <c r="Q29" s="265"/>
      <c r="R29" s="265"/>
      <c r="S29" s="265"/>
      <c r="T29" s="265"/>
      <c r="U29" s="265"/>
      <c r="V29" s="265"/>
      <c r="W29" s="265"/>
      <c r="X29" s="265"/>
      <c r="Y29" s="265"/>
      <c r="Z29" s="265"/>
      <c r="AA29" s="265"/>
      <c r="AB29" s="265"/>
      <c r="AC29" s="265"/>
      <c r="AD29" s="265"/>
      <c r="AE29" s="265"/>
      <c r="AF29" s="265"/>
      <c r="AG29" s="265"/>
      <c r="AH29" s="265"/>
      <c r="AI29" s="265"/>
      <c r="AJ29" s="265"/>
      <c r="AK29" s="270" t="s">
        <v>535</v>
      </c>
      <c r="AL29" s="270"/>
      <c r="AM29" s="270"/>
      <c r="AN29" s="270"/>
      <c r="AO29" s="265"/>
      <c r="AP29" s="265"/>
      <c r="AQ29" s="265"/>
      <c r="AR29" s="265"/>
      <c r="AS29" s="314"/>
    </row>
    <row r="30" spans="1:46" ht="13.5" customHeight="1" x14ac:dyDescent="0.15">
      <c r="A30" s="269"/>
      <c r="B30" s="265"/>
      <c r="C30" s="265"/>
      <c r="D30" s="265"/>
      <c r="E30" s="265"/>
      <c r="F30" s="265"/>
      <c r="G30" s="265"/>
      <c r="H30" s="265"/>
      <c r="I30" s="265"/>
      <c r="J30" s="265"/>
      <c r="K30" s="265"/>
      <c r="L30" s="265"/>
      <c r="M30" s="265"/>
      <c r="N30" s="265"/>
      <c r="O30" s="265"/>
      <c r="P30" s="265"/>
      <c r="Q30" s="265"/>
      <c r="R30" s="265"/>
      <c r="S30" s="265"/>
      <c r="T30" s="265"/>
      <c r="U30" s="265"/>
      <c r="V30" s="265"/>
      <c r="W30" s="265"/>
      <c r="X30" s="265"/>
      <c r="Y30" s="265"/>
      <c r="Z30" s="265"/>
      <c r="AA30" s="265"/>
      <c r="AB30" s="265"/>
      <c r="AC30" s="265"/>
      <c r="AD30" s="265"/>
      <c r="AE30" s="265"/>
      <c r="AF30" s="265"/>
      <c r="AG30" s="265"/>
      <c r="AH30" s="265"/>
      <c r="AI30" s="265"/>
      <c r="AJ30" s="265"/>
      <c r="AK30" s="272"/>
      <c r="AL30" s="273"/>
      <c r="AM30" s="273"/>
      <c r="AN30" s="274"/>
      <c r="AO30" s="1141" t="s">
        <v>514</v>
      </c>
      <c r="AP30" s="275"/>
      <c r="AQ30" s="276" t="s">
        <v>515</v>
      </c>
      <c r="AR30" s="277"/>
    </row>
    <row r="31" spans="1:46" x14ac:dyDescent="0.15">
      <c r="A31" s="269"/>
      <c r="B31" s="265"/>
      <c r="C31" s="265"/>
      <c r="D31" s="265"/>
      <c r="E31" s="265"/>
      <c r="F31" s="265"/>
      <c r="G31" s="265"/>
      <c r="H31" s="265"/>
      <c r="I31" s="265"/>
      <c r="J31" s="265"/>
      <c r="K31" s="265"/>
      <c r="L31" s="265"/>
      <c r="M31" s="265"/>
      <c r="N31" s="265"/>
      <c r="O31" s="265"/>
      <c r="P31" s="265"/>
      <c r="Q31" s="265"/>
      <c r="R31" s="265"/>
      <c r="S31" s="265"/>
      <c r="T31" s="265"/>
      <c r="U31" s="265"/>
      <c r="V31" s="265"/>
      <c r="W31" s="265"/>
      <c r="X31" s="265"/>
      <c r="Y31" s="265"/>
      <c r="Z31" s="265"/>
      <c r="AA31" s="265"/>
      <c r="AB31" s="265"/>
      <c r="AC31" s="265"/>
      <c r="AD31" s="265"/>
      <c r="AE31" s="265"/>
      <c r="AF31" s="265"/>
      <c r="AG31" s="265"/>
      <c r="AH31" s="265"/>
      <c r="AI31" s="265"/>
      <c r="AJ31" s="265"/>
      <c r="AK31" s="278"/>
      <c r="AL31" s="279"/>
      <c r="AM31" s="279"/>
      <c r="AN31" s="280"/>
      <c r="AO31" s="1142"/>
      <c r="AP31" s="281" t="s">
        <v>516</v>
      </c>
      <c r="AQ31" s="282" t="s">
        <v>517</v>
      </c>
      <c r="AR31" s="283" t="s">
        <v>518</v>
      </c>
    </row>
    <row r="32" spans="1:46" ht="27" customHeight="1" x14ac:dyDescent="0.15">
      <c r="A32" s="269"/>
      <c r="B32" s="265"/>
      <c r="C32" s="265"/>
      <c r="D32" s="265"/>
      <c r="E32" s="265"/>
      <c r="F32" s="265"/>
      <c r="G32" s="265"/>
      <c r="H32" s="265"/>
      <c r="I32" s="265"/>
      <c r="J32" s="265"/>
      <c r="K32" s="265"/>
      <c r="L32" s="265"/>
      <c r="M32" s="265"/>
      <c r="N32" s="265"/>
      <c r="O32" s="265"/>
      <c r="P32" s="265"/>
      <c r="Q32" s="265"/>
      <c r="R32" s="265"/>
      <c r="S32" s="265"/>
      <c r="T32" s="265"/>
      <c r="U32" s="265"/>
      <c r="V32" s="265"/>
      <c r="W32" s="265"/>
      <c r="X32" s="265"/>
      <c r="Y32" s="265"/>
      <c r="Z32" s="265"/>
      <c r="AA32" s="265"/>
      <c r="AB32" s="265"/>
      <c r="AC32" s="265"/>
      <c r="AD32" s="265"/>
      <c r="AE32" s="265"/>
      <c r="AF32" s="265"/>
      <c r="AG32" s="265"/>
      <c r="AH32" s="265"/>
      <c r="AI32" s="265"/>
      <c r="AJ32" s="265"/>
      <c r="AK32" s="1157" t="s">
        <v>536</v>
      </c>
      <c r="AL32" s="1158"/>
      <c r="AM32" s="1158"/>
      <c r="AN32" s="1159"/>
      <c r="AO32" s="315">
        <v>11623673</v>
      </c>
      <c r="AP32" s="315">
        <v>36514</v>
      </c>
      <c r="AQ32" s="316">
        <v>36898</v>
      </c>
      <c r="AR32" s="317">
        <v>-1</v>
      </c>
    </row>
    <row r="33" spans="1:46" ht="13.5" customHeight="1" x14ac:dyDescent="0.15">
      <c r="A33" s="269"/>
      <c r="B33" s="265"/>
      <c r="C33" s="265"/>
      <c r="D33" s="265"/>
      <c r="E33" s="265"/>
      <c r="F33" s="265"/>
      <c r="G33" s="265"/>
      <c r="H33" s="265"/>
      <c r="I33" s="265"/>
      <c r="J33" s="265"/>
      <c r="K33" s="265"/>
      <c r="L33" s="265"/>
      <c r="M33" s="265"/>
      <c r="N33" s="265"/>
      <c r="O33" s="265"/>
      <c r="P33" s="265"/>
      <c r="Q33" s="265"/>
      <c r="R33" s="265"/>
      <c r="S33" s="265"/>
      <c r="T33" s="265"/>
      <c r="U33" s="265"/>
      <c r="V33" s="265"/>
      <c r="W33" s="265"/>
      <c r="X33" s="265"/>
      <c r="Y33" s="265"/>
      <c r="Z33" s="265"/>
      <c r="AA33" s="265"/>
      <c r="AB33" s="265"/>
      <c r="AC33" s="265"/>
      <c r="AD33" s="265"/>
      <c r="AE33" s="265"/>
      <c r="AF33" s="265"/>
      <c r="AG33" s="265"/>
      <c r="AH33" s="265"/>
      <c r="AI33" s="265"/>
      <c r="AJ33" s="265"/>
      <c r="AK33" s="1157" t="s">
        <v>537</v>
      </c>
      <c r="AL33" s="1158"/>
      <c r="AM33" s="1158"/>
      <c r="AN33" s="1159"/>
      <c r="AO33" s="315" t="s">
        <v>523</v>
      </c>
      <c r="AP33" s="315" t="s">
        <v>523</v>
      </c>
      <c r="AQ33" s="316">
        <v>2</v>
      </c>
      <c r="AR33" s="317" t="s">
        <v>523</v>
      </c>
    </row>
    <row r="34" spans="1:46" ht="27" customHeight="1" x14ac:dyDescent="0.15">
      <c r="A34" s="269"/>
      <c r="B34" s="265"/>
      <c r="C34" s="265"/>
      <c r="D34" s="265"/>
      <c r="E34" s="265"/>
      <c r="F34" s="265"/>
      <c r="G34" s="265"/>
      <c r="H34" s="265"/>
      <c r="I34" s="265"/>
      <c r="J34" s="265"/>
      <c r="K34" s="265"/>
      <c r="L34" s="265"/>
      <c r="M34" s="265"/>
      <c r="N34" s="265"/>
      <c r="O34" s="265"/>
      <c r="P34" s="265"/>
      <c r="Q34" s="265"/>
      <c r="R34" s="265"/>
      <c r="S34" s="265"/>
      <c r="T34" s="265"/>
      <c r="U34" s="265"/>
      <c r="V34" s="265"/>
      <c r="W34" s="265"/>
      <c r="X34" s="265"/>
      <c r="Y34" s="265"/>
      <c r="Z34" s="265"/>
      <c r="AA34" s="265"/>
      <c r="AB34" s="265"/>
      <c r="AC34" s="265"/>
      <c r="AD34" s="265"/>
      <c r="AE34" s="265"/>
      <c r="AF34" s="265"/>
      <c r="AG34" s="265"/>
      <c r="AH34" s="265"/>
      <c r="AI34" s="265"/>
      <c r="AJ34" s="265"/>
      <c r="AK34" s="1157" t="s">
        <v>538</v>
      </c>
      <c r="AL34" s="1158"/>
      <c r="AM34" s="1158"/>
      <c r="AN34" s="1159"/>
      <c r="AO34" s="315" t="s">
        <v>523</v>
      </c>
      <c r="AP34" s="315" t="s">
        <v>523</v>
      </c>
      <c r="AQ34" s="316">
        <v>63</v>
      </c>
      <c r="AR34" s="317" t="s">
        <v>523</v>
      </c>
    </row>
    <row r="35" spans="1:46" ht="27" customHeight="1" x14ac:dyDescent="0.15">
      <c r="A35" s="269"/>
      <c r="B35" s="265"/>
      <c r="C35" s="265"/>
      <c r="D35" s="265"/>
      <c r="E35" s="265"/>
      <c r="F35" s="265"/>
      <c r="G35" s="265"/>
      <c r="H35" s="265"/>
      <c r="I35" s="265"/>
      <c r="J35" s="265"/>
      <c r="K35" s="265"/>
      <c r="L35" s="265"/>
      <c r="M35" s="265"/>
      <c r="N35" s="265"/>
      <c r="O35" s="265"/>
      <c r="P35" s="265"/>
      <c r="Q35" s="265"/>
      <c r="R35" s="265"/>
      <c r="S35" s="265"/>
      <c r="T35" s="265"/>
      <c r="U35" s="265"/>
      <c r="V35" s="265"/>
      <c r="W35" s="265"/>
      <c r="X35" s="265"/>
      <c r="Y35" s="265"/>
      <c r="Z35" s="265"/>
      <c r="AA35" s="265"/>
      <c r="AB35" s="265"/>
      <c r="AC35" s="265"/>
      <c r="AD35" s="265"/>
      <c r="AE35" s="265"/>
      <c r="AF35" s="265"/>
      <c r="AG35" s="265"/>
      <c r="AH35" s="265"/>
      <c r="AI35" s="265"/>
      <c r="AJ35" s="265"/>
      <c r="AK35" s="1157" t="s">
        <v>539</v>
      </c>
      <c r="AL35" s="1158"/>
      <c r="AM35" s="1158"/>
      <c r="AN35" s="1159"/>
      <c r="AO35" s="315">
        <v>610197</v>
      </c>
      <c r="AP35" s="315">
        <v>1917</v>
      </c>
      <c r="AQ35" s="316">
        <v>8350</v>
      </c>
      <c r="AR35" s="317">
        <v>-77</v>
      </c>
    </row>
    <row r="36" spans="1:46" ht="27" customHeight="1" x14ac:dyDescent="0.15">
      <c r="A36" s="269"/>
      <c r="B36" s="265"/>
      <c r="C36" s="265"/>
      <c r="D36" s="265"/>
      <c r="E36" s="265"/>
      <c r="F36" s="265"/>
      <c r="G36" s="265"/>
      <c r="H36" s="265"/>
      <c r="I36" s="265"/>
      <c r="J36" s="265"/>
      <c r="K36" s="265"/>
      <c r="L36" s="265"/>
      <c r="M36" s="265"/>
      <c r="N36" s="265"/>
      <c r="O36" s="265"/>
      <c r="P36" s="265"/>
      <c r="Q36" s="265"/>
      <c r="R36" s="265"/>
      <c r="S36" s="265"/>
      <c r="T36" s="265"/>
      <c r="U36" s="265"/>
      <c r="V36" s="265"/>
      <c r="W36" s="265"/>
      <c r="X36" s="265"/>
      <c r="Y36" s="265"/>
      <c r="Z36" s="265"/>
      <c r="AA36" s="265"/>
      <c r="AB36" s="265"/>
      <c r="AC36" s="265"/>
      <c r="AD36" s="265"/>
      <c r="AE36" s="265"/>
      <c r="AF36" s="265"/>
      <c r="AG36" s="265"/>
      <c r="AH36" s="265"/>
      <c r="AI36" s="265"/>
      <c r="AJ36" s="265"/>
      <c r="AK36" s="1157" t="s">
        <v>540</v>
      </c>
      <c r="AL36" s="1158"/>
      <c r="AM36" s="1158"/>
      <c r="AN36" s="1159"/>
      <c r="AO36" s="315">
        <v>278715</v>
      </c>
      <c r="AP36" s="315">
        <v>876</v>
      </c>
      <c r="AQ36" s="316">
        <v>436</v>
      </c>
      <c r="AR36" s="317">
        <v>100.9</v>
      </c>
    </row>
    <row r="37" spans="1:46" ht="13.5" customHeight="1" x14ac:dyDescent="0.15">
      <c r="A37" s="269"/>
      <c r="B37" s="265"/>
      <c r="C37" s="265"/>
      <c r="D37" s="265"/>
      <c r="E37" s="265"/>
      <c r="F37" s="265"/>
      <c r="G37" s="265"/>
      <c r="H37" s="265"/>
      <c r="I37" s="265"/>
      <c r="J37" s="265"/>
      <c r="K37" s="265"/>
      <c r="L37" s="265"/>
      <c r="M37" s="265"/>
      <c r="N37" s="265"/>
      <c r="O37" s="265"/>
      <c r="P37" s="265"/>
      <c r="Q37" s="265"/>
      <c r="R37" s="265"/>
      <c r="S37" s="265"/>
      <c r="T37" s="265"/>
      <c r="U37" s="265"/>
      <c r="V37" s="265"/>
      <c r="W37" s="265"/>
      <c r="X37" s="265"/>
      <c r="Y37" s="265"/>
      <c r="Z37" s="265"/>
      <c r="AA37" s="265"/>
      <c r="AB37" s="265"/>
      <c r="AC37" s="265"/>
      <c r="AD37" s="265"/>
      <c r="AE37" s="265"/>
      <c r="AF37" s="265"/>
      <c r="AG37" s="265"/>
      <c r="AH37" s="265"/>
      <c r="AI37" s="265"/>
      <c r="AJ37" s="265"/>
      <c r="AK37" s="1157" t="s">
        <v>541</v>
      </c>
      <c r="AL37" s="1158"/>
      <c r="AM37" s="1158"/>
      <c r="AN37" s="1159"/>
      <c r="AO37" s="315">
        <v>181678</v>
      </c>
      <c r="AP37" s="315">
        <v>571</v>
      </c>
      <c r="AQ37" s="316">
        <v>641</v>
      </c>
      <c r="AR37" s="317">
        <v>-10.9</v>
      </c>
    </row>
    <row r="38" spans="1:46" ht="27" customHeight="1" x14ac:dyDescent="0.15">
      <c r="A38" s="269"/>
      <c r="B38" s="265"/>
      <c r="C38" s="265"/>
      <c r="D38" s="265"/>
      <c r="E38" s="265"/>
      <c r="F38" s="265"/>
      <c r="G38" s="265"/>
      <c r="H38" s="265"/>
      <c r="I38" s="265"/>
      <c r="J38" s="265"/>
      <c r="K38" s="265"/>
      <c r="L38" s="265"/>
      <c r="M38" s="265"/>
      <c r="N38" s="265"/>
      <c r="O38" s="265"/>
      <c r="P38" s="265"/>
      <c r="Q38" s="265"/>
      <c r="R38" s="265"/>
      <c r="S38" s="265"/>
      <c r="T38" s="265"/>
      <c r="U38" s="265"/>
      <c r="V38" s="265"/>
      <c r="W38" s="265"/>
      <c r="X38" s="265"/>
      <c r="Y38" s="265"/>
      <c r="Z38" s="265"/>
      <c r="AA38" s="265"/>
      <c r="AB38" s="265"/>
      <c r="AC38" s="265"/>
      <c r="AD38" s="265"/>
      <c r="AE38" s="265"/>
      <c r="AF38" s="265"/>
      <c r="AG38" s="265"/>
      <c r="AH38" s="265"/>
      <c r="AI38" s="265"/>
      <c r="AJ38" s="265"/>
      <c r="AK38" s="1160" t="s">
        <v>542</v>
      </c>
      <c r="AL38" s="1161"/>
      <c r="AM38" s="1161"/>
      <c r="AN38" s="1162"/>
      <c r="AO38" s="318">
        <v>4</v>
      </c>
      <c r="AP38" s="318">
        <v>0</v>
      </c>
      <c r="AQ38" s="319">
        <v>1</v>
      </c>
      <c r="AR38" s="307">
        <v>-100</v>
      </c>
      <c r="AS38" s="314"/>
    </row>
    <row r="39" spans="1:46" x14ac:dyDescent="0.15">
      <c r="A39" s="269"/>
      <c r="B39" s="265"/>
      <c r="C39" s="265"/>
      <c r="D39" s="265"/>
      <c r="E39" s="265"/>
      <c r="F39" s="265"/>
      <c r="G39" s="265"/>
      <c r="H39" s="265"/>
      <c r="I39" s="265"/>
      <c r="J39" s="265"/>
      <c r="K39" s="265"/>
      <c r="L39" s="265"/>
      <c r="M39" s="265"/>
      <c r="N39" s="265"/>
      <c r="O39" s="265"/>
      <c r="P39" s="265"/>
      <c r="Q39" s="265"/>
      <c r="R39" s="265"/>
      <c r="S39" s="265"/>
      <c r="T39" s="265"/>
      <c r="U39" s="265"/>
      <c r="V39" s="265"/>
      <c r="W39" s="265"/>
      <c r="X39" s="265"/>
      <c r="Y39" s="265"/>
      <c r="Z39" s="265"/>
      <c r="AA39" s="265"/>
      <c r="AB39" s="265"/>
      <c r="AC39" s="265"/>
      <c r="AD39" s="265"/>
      <c r="AE39" s="265"/>
      <c r="AF39" s="265"/>
      <c r="AG39" s="265"/>
      <c r="AH39" s="265"/>
      <c r="AI39" s="265"/>
      <c r="AJ39" s="265"/>
      <c r="AK39" s="1160" t="s">
        <v>543</v>
      </c>
      <c r="AL39" s="1161"/>
      <c r="AM39" s="1161"/>
      <c r="AN39" s="1162"/>
      <c r="AO39" s="315">
        <v>-1254826</v>
      </c>
      <c r="AP39" s="315">
        <v>-3942</v>
      </c>
      <c r="AQ39" s="316">
        <v>-7817</v>
      </c>
      <c r="AR39" s="317">
        <v>-49.6</v>
      </c>
      <c r="AS39" s="314"/>
    </row>
    <row r="40" spans="1:46" ht="27" customHeight="1" x14ac:dyDescent="0.15">
      <c r="A40" s="269"/>
      <c r="B40" s="265"/>
      <c r="C40" s="265"/>
      <c r="D40" s="265"/>
      <c r="E40" s="265"/>
      <c r="F40" s="265"/>
      <c r="G40" s="265"/>
      <c r="H40" s="265"/>
      <c r="I40" s="265"/>
      <c r="J40" s="265"/>
      <c r="K40" s="265"/>
      <c r="L40" s="265"/>
      <c r="M40" s="265"/>
      <c r="N40" s="265"/>
      <c r="O40" s="265"/>
      <c r="P40" s="265"/>
      <c r="Q40" s="265"/>
      <c r="R40" s="265"/>
      <c r="S40" s="265"/>
      <c r="T40" s="265"/>
      <c r="U40" s="265"/>
      <c r="V40" s="265"/>
      <c r="W40" s="265"/>
      <c r="X40" s="265"/>
      <c r="Y40" s="265"/>
      <c r="Z40" s="265"/>
      <c r="AA40" s="265"/>
      <c r="AB40" s="265"/>
      <c r="AC40" s="265"/>
      <c r="AD40" s="265"/>
      <c r="AE40" s="265"/>
      <c r="AF40" s="265"/>
      <c r="AG40" s="265"/>
      <c r="AH40" s="265"/>
      <c r="AI40" s="265"/>
      <c r="AJ40" s="265"/>
      <c r="AK40" s="1157" t="s">
        <v>544</v>
      </c>
      <c r="AL40" s="1158"/>
      <c r="AM40" s="1158"/>
      <c r="AN40" s="1159"/>
      <c r="AO40" s="315">
        <v>-6261341</v>
      </c>
      <c r="AP40" s="315">
        <v>-19669</v>
      </c>
      <c r="AQ40" s="316">
        <v>-28299</v>
      </c>
      <c r="AR40" s="317">
        <v>-30.5</v>
      </c>
      <c r="AS40" s="314"/>
    </row>
    <row r="41" spans="1:46" x14ac:dyDescent="0.15">
      <c r="A41" s="269"/>
      <c r="B41" s="265"/>
      <c r="C41" s="265"/>
      <c r="D41" s="265"/>
      <c r="E41" s="265"/>
      <c r="F41" s="265"/>
      <c r="G41" s="265"/>
      <c r="H41" s="265"/>
      <c r="I41" s="265"/>
      <c r="J41" s="265"/>
      <c r="K41" s="265"/>
      <c r="L41" s="265"/>
      <c r="M41" s="265"/>
      <c r="N41" s="265"/>
      <c r="O41" s="265"/>
      <c r="P41" s="265"/>
      <c r="Q41" s="265"/>
      <c r="R41" s="265"/>
      <c r="S41" s="265"/>
      <c r="T41" s="265"/>
      <c r="U41" s="265"/>
      <c r="V41" s="265"/>
      <c r="W41" s="265"/>
      <c r="X41" s="265"/>
      <c r="Y41" s="265"/>
      <c r="Z41" s="265"/>
      <c r="AA41" s="265"/>
      <c r="AB41" s="265"/>
      <c r="AC41" s="265"/>
      <c r="AD41" s="265"/>
      <c r="AE41" s="265"/>
      <c r="AF41" s="265"/>
      <c r="AG41" s="265"/>
      <c r="AH41" s="265"/>
      <c r="AI41" s="265"/>
      <c r="AJ41" s="265"/>
      <c r="AK41" s="1163" t="s">
        <v>305</v>
      </c>
      <c r="AL41" s="1164"/>
      <c r="AM41" s="1164"/>
      <c r="AN41" s="1165"/>
      <c r="AO41" s="315">
        <v>5178100</v>
      </c>
      <c r="AP41" s="315">
        <v>16266</v>
      </c>
      <c r="AQ41" s="316">
        <v>10277</v>
      </c>
      <c r="AR41" s="317">
        <v>58.3</v>
      </c>
      <c r="AS41" s="314"/>
    </row>
    <row r="42" spans="1:46" x14ac:dyDescent="0.15">
      <c r="A42" s="269"/>
      <c r="B42" s="265"/>
      <c r="C42" s="265"/>
      <c r="D42" s="265"/>
      <c r="E42" s="265"/>
      <c r="F42" s="265"/>
      <c r="G42" s="265"/>
      <c r="H42" s="265"/>
      <c r="I42" s="265"/>
      <c r="J42" s="265"/>
      <c r="K42" s="265"/>
      <c r="L42" s="265"/>
      <c r="M42" s="265"/>
      <c r="N42" s="265"/>
      <c r="O42" s="265"/>
      <c r="P42" s="265"/>
      <c r="Q42" s="265"/>
      <c r="R42" s="265"/>
      <c r="S42" s="265"/>
      <c r="T42" s="265"/>
      <c r="U42" s="265"/>
      <c r="V42" s="265"/>
      <c r="W42" s="265"/>
      <c r="X42" s="265"/>
      <c r="Y42" s="265"/>
      <c r="Z42" s="265"/>
      <c r="AA42" s="265"/>
      <c r="AB42" s="265"/>
      <c r="AC42" s="265"/>
      <c r="AD42" s="265"/>
      <c r="AE42" s="265"/>
      <c r="AF42" s="265"/>
      <c r="AG42" s="265"/>
      <c r="AH42" s="265"/>
      <c r="AI42" s="265"/>
      <c r="AJ42" s="265"/>
      <c r="AK42" s="320" t="s">
        <v>545</v>
      </c>
      <c r="AL42" s="265"/>
      <c r="AM42" s="265"/>
      <c r="AN42" s="265"/>
      <c r="AO42" s="265"/>
      <c r="AP42" s="265"/>
      <c r="AQ42" s="291"/>
      <c r="AR42" s="291"/>
      <c r="AS42" s="314"/>
    </row>
    <row r="43" spans="1:46" x14ac:dyDescent="0.15">
      <c r="A43" s="269"/>
      <c r="B43" s="265"/>
      <c r="C43" s="265"/>
      <c r="D43" s="265"/>
      <c r="E43" s="265"/>
      <c r="F43" s="265"/>
      <c r="G43" s="265"/>
      <c r="H43" s="265"/>
      <c r="I43" s="265"/>
      <c r="J43" s="265"/>
      <c r="K43" s="265"/>
      <c r="L43" s="265"/>
      <c r="M43" s="265"/>
      <c r="N43" s="265"/>
      <c r="O43" s="265"/>
      <c r="P43" s="265"/>
      <c r="Q43" s="265"/>
      <c r="R43" s="265"/>
      <c r="S43" s="265"/>
      <c r="T43" s="265"/>
      <c r="U43" s="265"/>
      <c r="V43" s="265"/>
      <c r="W43" s="265"/>
      <c r="X43" s="265"/>
      <c r="Y43" s="265"/>
      <c r="Z43" s="265"/>
      <c r="AA43" s="265"/>
      <c r="AB43" s="265"/>
      <c r="AC43" s="265"/>
      <c r="AD43" s="265"/>
      <c r="AE43" s="265"/>
      <c r="AF43" s="265"/>
      <c r="AG43" s="265"/>
      <c r="AH43" s="265"/>
      <c r="AI43" s="265"/>
      <c r="AJ43" s="265"/>
      <c r="AK43" s="265"/>
      <c r="AL43" s="265"/>
      <c r="AM43" s="265"/>
      <c r="AN43" s="265"/>
      <c r="AO43" s="265"/>
      <c r="AP43" s="321"/>
      <c r="AQ43" s="291"/>
      <c r="AR43" s="265"/>
      <c r="AS43" s="314"/>
    </row>
    <row r="44" spans="1:46" x14ac:dyDescent="0.15">
      <c r="A44" s="269"/>
      <c r="B44" s="265"/>
      <c r="C44" s="265"/>
      <c r="D44" s="265"/>
      <c r="E44" s="265"/>
      <c r="F44" s="265"/>
      <c r="G44" s="265"/>
      <c r="H44" s="265"/>
      <c r="I44" s="265"/>
      <c r="J44" s="265"/>
      <c r="K44" s="265"/>
      <c r="L44" s="265"/>
      <c r="M44" s="265"/>
      <c r="N44" s="265"/>
      <c r="O44" s="265"/>
      <c r="P44" s="265"/>
      <c r="Q44" s="265"/>
      <c r="R44" s="265"/>
      <c r="S44" s="265"/>
      <c r="T44" s="265"/>
      <c r="U44" s="265"/>
      <c r="V44" s="265"/>
      <c r="W44" s="265"/>
      <c r="X44" s="265"/>
      <c r="Y44" s="265"/>
      <c r="Z44" s="265"/>
      <c r="AA44" s="265"/>
      <c r="AB44" s="265"/>
      <c r="AC44" s="265"/>
      <c r="AD44" s="265"/>
      <c r="AE44" s="265"/>
      <c r="AF44" s="265"/>
      <c r="AG44" s="265"/>
      <c r="AH44" s="265"/>
      <c r="AI44" s="265"/>
      <c r="AJ44" s="265"/>
      <c r="AK44" s="265"/>
      <c r="AL44" s="265"/>
      <c r="AM44" s="265"/>
      <c r="AN44" s="265"/>
      <c r="AO44" s="265"/>
      <c r="AP44" s="265"/>
      <c r="AQ44" s="291"/>
      <c r="AR44" s="265"/>
    </row>
    <row r="45" spans="1:46" x14ac:dyDescent="0.15">
      <c r="A45" s="267"/>
      <c r="B45" s="267"/>
      <c r="C45" s="267"/>
      <c r="D45" s="267"/>
      <c r="E45" s="267"/>
      <c r="F45" s="267"/>
      <c r="G45" s="267"/>
      <c r="H45" s="267"/>
      <c r="I45" s="267"/>
      <c r="J45" s="267"/>
      <c r="K45" s="267"/>
      <c r="L45" s="267"/>
      <c r="M45" s="267"/>
      <c r="N45" s="267"/>
      <c r="O45" s="267"/>
      <c r="P45" s="267"/>
      <c r="Q45" s="267"/>
      <c r="R45" s="267"/>
      <c r="S45" s="267"/>
      <c r="T45" s="267"/>
      <c r="U45" s="267"/>
      <c r="V45" s="267"/>
      <c r="W45" s="267"/>
      <c r="X45" s="267"/>
      <c r="Y45" s="267"/>
      <c r="Z45" s="267"/>
      <c r="AA45" s="267"/>
      <c r="AB45" s="267"/>
      <c r="AC45" s="267"/>
      <c r="AD45" s="267"/>
      <c r="AE45" s="267"/>
      <c r="AF45" s="267"/>
      <c r="AG45" s="267"/>
      <c r="AH45" s="267"/>
      <c r="AI45" s="267"/>
      <c r="AJ45" s="267"/>
      <c r="AK45" s="267"/>
      <c r="AL45" s="267"/>
      <c r="AM45" s="267"/>
      <c r="AN45" s="267"/>
      <c r="AO45" s="267"/>
      <c r="AP45" s="267"/>
      <c r="AQ45" s="322"/>
      <c r="AR45" s="267"/>
      <c r="AS45" s="267"/>
      <c r="AT45" s="265"/>
    </row>
    <row r="46" spans="1:46" x14ac:dyDescent="0.15">
      <c r="A46" s="323"/>
      <c r="B46" s="323"/>
      <c r="C46" s="323"/>
      <c r="D46" s="323"/>
      <c r="E46" s="323"/>
      <c r="F46" s="323"/>
      <c r="G46" s="323"/>
      <c r="H46" s="323"/>
      <c r="I46" s="323"/>
      <c r="J46" s="323"/>
      <c r="K46" s="323"/>
      <c r="L46" s="323"/>
      <c r="M46" s="323"/>
      <c r="N46" s="323"/>
      <c r="O46" s="323"/>
      <c r="P46" s="323"/>
      <c r="Q46" s="323"/>
      <c r="R46" s="323"/>
      <c r="S46" s="323"/>
      <c r="T46" s="323"/>
      <c r="U46" s="323"/>
      <c r="V46" s="323"/>
      <c r="W46" s="323"/>
      <c r="X46" s="323"/>
      <c r="Y46" s="323"/>
      <c r="Z46" s="323"/>
      <c r="AA46" s="323"/>
      <c r="AB46" s="323"/>
      <c r="AC46" s="323"/>
      <c r="AD46" s="323"/>
      <c r="AE46" s="323"/>
      <c r="AF46" s="323"/>
      <c r="AG46" s="323"/>
      <c r="AH46" s="323"/>
      <c r="AI46" s="323"/>
      <c r="AJ46" s="323"/>
      <c r="AK46" s="323"/>
      <c r="AL46" s="323"/>
      <c r="AM46" s="323"/>
      <c r="AN46" s="323"/>
      <c r="AO46" s="323"/>
      <c r="AP46" s="323"/>
      <c r="AQ46" s="323"/>
      <c r="AR46" s="323"/>
      <c r="AS46" s="323"/>
      <c r="AT46" s="265"/>
    </row>
    <row r="47" spans="1:46" ht="17.25" customHeight="1" x14ac:dyDescent="0.15">
      <c r="A47" s="324" t="s">
        <v>546</v>
      </c>
      <c r="B47" s="265"/>
      <c r="C47" s="265"/>
      <c r="D47" s="265"/>
      <c r="E47" s="265"/>
      <c r="F47" s="265"/>
      <c r="G47" s="265"/>
      <c r="H47" s="265"/>
      <c r="I47" s="265"/>
      <c r="J47" s="265"/>
      <c r="K47" s="265"/>
      <c r="L47" s="265"/>
      <c r="M47" s="265"/>
      <c r="N47" s="265"/>
      <c r="O47" s="265"/>
      <c r="P47" s="265"/>
      <c r="Q47" s="265"/>
      <c r="R47" s="265"/>
      <c r="S47" s="265"/>
      <c r="T47" s="265"/>
      <c r="U47" s="265"/>
      <c r="V47" s="265"/>
      <c r="W47" s="265"/>
      <c r="X47" s="265"/>
      <c r="Y47" s="265"/>
      <c r="Z47" s="265"/>
      <c r="AA47" s="265"/>
      <c r="AB47" s="265"/>
      <c r="AC47" s="265"/>
      <c r="AD47" s="265"/>
      <c r="AE47" s="265"/>
      <c r="AF47" s="265"/>
      <c r="AG47" s="265"/>
      <c r="AH47" s="265"/>
      <c r="AI47" s="265"/>
      <c r="AJ47" s="265"/>
      <c r="AK47" s="265"/>
      <c r="AL47" s="265"/>
      <c r="AM47" s="265"/>
      <c r="AN47" s="265"/>
      <c r="AO47" s="265"/>
      <c r="AP47" s="265"/>
      <c r="AQ47" s="265"/>
      <c r="AR47" s="265"/>
    </row>
    <row r="48" spans="1:46" x14ac:dyDescent="0.15">
      <c r="A48" s="269"/>
      <c r="B48" s="265"/>
      <c r="C48" s="265"/>
      <c r="D48" s="265"/>
      <c r="E48" s="265"/>
      <c r="F48" s="265"/>
      <c r="G48" s="265"/>
      <c r="H48" s="265"/>
      <c r="I48" s="265"/>
      <c r="J48" s="265"/>
      <c r="K48" s="265"/>
      <c r="L48" s="265"/>
      <c r="M48" s="265"/>
      <c r="N48" s="265"/>
      <c r="O48" s="265"/>
      <c r="P48" s="265"/>
      <c r="Q48" s="265"/>
      <c r="R48" s="265"/>
      <c r="S48" s="265"/>
      <c r="T48" s="265"/>
      <c r="U48" s="265"/>
      <c r="V48" s="265"/>
      <c r="W48" s="265"/>
      <c r="X48" s="265"/>
      <c r="Y48" s="265"/>
      <c r="Z48" s="265"/>
      <c r="AA48" s="265"/>
      <c r="AB48" s="265"/>
      <c r="AC48" s="265"/>
      <c r="AD48" s="265"/>
      <c r="AE48" s="265"/>
      <c r="AF48" s="265"/>
      <c r="AG48" s="265"/>
      <c r="AH48" s="265"/>
      <c r="AI48" s="265"/>
      <c r="AJ48" s="265"/>
      <c r="AK48" s="325" t="s">
        <v>547</v>
      </c>
      <c r="AL48" s="325"/>
      <c r="AM48" s="325"/>
      <c r="AN48" s="325"/>
      <c r="AO48" s="325"/>
      <c r="AP48" s="325"/>
      <c r="AQ48" s="326"/>
      <c r="AR48" s="325"/>
    </row>
    <row r="49" spans="1:44" ht="13.5" customHeight="1" x14ac:dyDescent="0.15">
      <c r="A49" s="269"/>
      <c r="B49" s="265"/>
      <c r="C49" s="265"/>
      <c r="D49" s="265"/>
      <c r="E49" s="265"/>
      <c r="F49" s="265"/>
      <c r="G49" s="265"/>
      <c r="H49" s="265"/>
      <c r="I49" s="265"/>
      <c r="J49" s="265"/>
      <c r="K49" s="265"/>
      <c r="L49" s="265"/>
      <c r="M49" s="265"/>
      <c r="N49" s="265"/>
      <c r="O49" s="265"/>
      <c r="P49" s="265"/>
      <c r="Q49" s="265"/>
      <c r="R49" s="265"/>
      <c r="S49" s="265"/>
      <c r="T49" s="265"/>
      <c r="U49" s="265"/>
      <c r="V49" s="265"/>
      <c r="W49" s="265"/>
      <c r="X49" s="265"/>
      <c r="Y49" s="265"/>
      <c r="Z49" s="265"/>
      <c r="AA49" s="265"/>
      <c r="AB49" s="265"/>
      <c r="AC49" s="265"/>
      <c r="AD49" s="265"/>
      <c r="AE49" s="265"/>
      <c r="AF49" s="265"/>
      <c r="AG49" s="265"/>
      <c r="AH49" s="265"/>
      <c r="AI49" s="265"/>
      <c r="AJ49" s="265"/>
      <c r="AK49" s="327"/>
      <c r="AL49" s="328"/>
      <c r="AM49" s="1152" t="s">
        <v>514</v>
      </c>
      <c r="AN49" s="1154" t="s">
        <v>548</v>
      </c>
      <c r="AO49" s="1155"/>
      <c r="AP49" s="1155"/>
      <c r="AQ49" s="1155"/>
      <c r="AR49" s="1156"/>
    </row>
    <row r="50" spans="1:44" x14ac:dyDescent="0.15">
      <c r="A50" s="269"/>
      <c r="B50" s="265"/>
      <c r="C50" s="265"/>
      <c r="D50" s="265"/>
      <c r="E50" s="265"/>
      <c r="F50" s="265"/>
      <c r="G50" s="265"/>
      <c r="H50" s="265"/>
      <c r="I50" s="265"/>
      <c r="J50" s="265"/>
      <c r="K50" s="265"/>
      <c r="L50" s="265"/>
      <c r="M50" s="265"/>
      <c r="N50" s="265"/>
      <c r="O50" s="265"/>
      <c r="P50" s="265"/>
      <c r="Q50" s="265"/>
      <c r="R50" s="265"/>
      <c r="S50" s="265"/>
      <c r="T50" s="265"/>
      <c r="U50" s="265"/>
      <c r="V50" s="265"/>
      <c r="W50" s="265"/>
      <c r="X50" s="265"/>
      <c r="Y50" s="265"/>
      <c r="Z50" s="265"/>
      <c r="AA50" s="265"/>
      <c r="AB50" s="265"/>
      <c r="AC50" s="265"/>
      <c r="AD50" s="265"/>
      <c r="AE50" s="265"/>
      <c r="AF50" s="265"/>
      <c r="AG50" s="265"/>
      <c r="AH50" s="265"/>
      <c r="AI50" s="265"/>
      <c r="AJ50" s="265"/>
      <c r="AK50" s="329"/>
      <c r="AL50" s="330"/>
      <c r="AM50" s="1153"/>
      <c r="AN50" s="331" t="s">
        <v>549</v>
      </c>
      <c r="AO50" s="332" t="s">
        <v>550</v>
      </c>
      <c r="AP50" s="333" t="s">
        <v>551</v>
      </c>
      <c r="AQ50" s="334" t="s">
        <v>552</v>
      </c>
      <c r="AR50" s="335" t="s">
        <v>553</v>
      </c>
    </row>
    <row r="51" spans="1:44" x14ac:dyDescent="0.15">
      <c r="A51" s="269"/>
      <c r="B51" s="265"/>
      <c r="C51" s="265"/>
      <c r="D51" s="265"/>
      <c r="E51" s="265"/>
      <c r="F51" s="265"/>
      <c r="G51" s="265"/>
      <c r="H51" s="265"/>
      <c r="I51" s="265"/>
      <c r="J51" s="265"/>
      <c r="K51" s="265"/>
      <c r="L51" s="265"/>
      <c r="M51" s="265"/>
      <c r="N51" s="265"/>
      <c r="O51" s="265"/>
      <c r="P51" s="265"/>
      <c r="Q51" s="265"/>
      <c r="R51" s="265"/>
      <c r="S51" s="265"/>
      <c r="T51" s="265"/>
      <c r="U51" s="265"/>
      <c r="V51" s="265"/>
      <c r="W51" s="265"/>
      <c r="X51" s="265"/>
      <c r="Y51" s="265"/>
      <c r="Z51" s="265"/>
      <c r="AA51" s="265"/>
      <c r="AB51" s="265"/>
      <c r="AC51" s="265"/>
      <c r="AD51" s="265"/>
      <c r="AE51" s="265"/>
      <c r="AF51" s="265"/>
      <c r="AG51" s="265"/>
      <c r="AH51" s="265"/>
      <c r="AI51" s="265"/>
      <c r="AJ51" s="265"/>
      <c r="AK51" s="327" t="s">
        <v>554</v>
      </c>
      <c r="AL51" s="328"/>
      <c r="AM51" s="336">
        <v>21632832</v>
      </c>
      <c r="AN51" s="337">
        <v>66915</v>
      </c>
      <c r="AO51" s="338">
        <v>-8.4</v>
      </c>
      <c r="AP51" s="339">
        <v>48088</v>
      </c>
      <c r="AQ51" s="340">
        <v>3.6</v>
      </c>
      <c r="AR51" s="341">
        <v>-12</v>
      </c>
    </row>
    <row r="52" spans="1:44" x14ac:dyDescent="0.15">
      <c r="A52" s="269"/>
      <c r="B52" s="265"/>
      <c r="C52" s="265"/>
      <c r="D52" s="265"/>
      <c r="E52" s="265"/>
      <c r="F52" s="265"/>
      <c r="G52" s="265"/>
      <c r="H52" s="265"/>
      <c r="I52" s="265"/>
      <c r="J52" s="265"/>
      <c r="K52" s="265"/>
      <c r="L52" s="265"/>
      <c r="M52" s="265"/>
      <c r="N52" s="265"/>
      <c r="O52" s="265"/>
      <c r="P52" s="265"/>
      <c r="Q52" s="265"/>
      <c r="R52" s="265"/>
      <c r="S52" s="265"/>
      <c r="T52" s="265"/>
      <c r="U52" s="265"/>
      <c r="V52" s="265"/>
      <c r="W52" s="265"/>
      <c r="X52" s="265"/>
      <c r="Y52" s="265"/>
      <c r="Z52" s="265"/>
      <c r="AA52" s="265"/>
      <c r="AB52" s="265"/>
      <c r="AC52" s="265"/>
      <c r="AD52" s="265"/>
      <c r="AE52" s="265"/>
      <c r="AF52" s="265"/>
      <c r="AG52" s="265"/>
      <c r="AH52" s="265"/>
      <c r="AI52" s="265"/>
      <c r="AJ52" s="265"/>
      <c r="AK52" s="342"/>
      <c r="AL52" s="343" t="s">
        <v>555</v>
      </c>
      <c r="AM52" s="344">
        <v>2246830</v>
      </c>
      <c r="AN52" s="345">
        <v>6950</v>
      </c>
      <c r="AO52" s="346">
        <v>24.1</v>
      </c>
      <c r="AP52" s="347">
        <v>25183</v>
      </c>
      <c r="AQ52" s="348">
        <v>-4.3</v>
      </c>
      <c r="AR52" s="349">
        <v>28.4</v>
      </c>
    </row>
    <row r="53" spans="1:44" x14ac:dyDescent="0.15">
      <c r="A53" s="269"/>
      <c r="B53" s="265"/>
      <c r="C53" s="265"/>
      <c r="D53" s="265"/>
      <c r="E53" s="265"/>
      <c r="F53" s="265"/>
      <c r="G53" s="265"/>
      <c r="H53" s="265"/>
      <c r="I53" s="265"/>
      <c r="J53" s="265"/>
      <c r="K53" s="265"/>
      <c r="L53" s="265"/>
      <c r="M53" s="265"/>
      <c r="N53" s="265"/>
      <c r="O53" s="265"/>
      <c r="P53" s="265"/>
      <c r="Q53" s="265"/>
      <c r="R53" s="265"/>
      <c r="S53" s="265"/>
      <c r="T53" s="265"/>
      <c r="U53" s="265"/>
      <c r="V53" s="265"/>
      <c r="W53" s="265"/>
      <c r="X53" s="265"/>
      <c r="Y53" s="265"/>
      <c r="Z53" s="265"/>
      <c r="AA53" s="265"/>
      <c r="AB53" s="265"/>
      <c r="AC53" s="265"/>
      <c r="AD53" s="265"/>
      <c r="AE53" s="265"/>
      <c r="AF53" s="265"/>
      <c r="AG53" s="265"/>
      <c r="AH53" s="265"/>
      <c r="AI53" s="265"/>
      <c r="AJ53" s="265"/>
      <c r="AK53" s="327" t="s">
        <v>556</v>
      </c>
      <c r="AL53" s="328"/>
      <c r="AM53" s="336">
        <v>17642587</v>
      </c>
      <c r="AN53" s="337">
        <v>54685</v>
      </c>
      <c r="AO53" s="338">
        <v>-18.3</v>
      </c>
      <c r="AP53" s="339">
        <v>46457</v>
      </c>
      <c r="AQ53" s="340">
        <v>-3.4</v>
      </c>
      <c r="AR53" s="341">
        <v>-14.9</v>
      </c>
    </row>
    <row r="54" spans="1:44" x14ac:dyDescent="0.15">
      <c r="A54" s="269"/>
      <c r="B54" s="265"/>
      <c r="C54" s="265"/>
      <c r="D54" s="265"/>
      <c r="E54" s="265"/>
      <c r="F54" s="265"/>
      <c r="G54" s="265"/>
      <c r="H54" s="265"/>
      <c r="I54" s="265"/>
      <c r="J54" s="265"/>
      <c r="K54" s="265"/>
      <c r="L54" s="265"/>
      <c r="M54" s="265"/>
      <c r="N54" s="265"/>
      <c r="O54" s="265"/>
      <c r="P54" s="265"/>
      <c r="Q54" s="265"/>
      <c r="R54" s="265"/>
      <c r="S54" s="265"/>
      <c r="T54" s="265"/>
      <c r="U54" s="265"/>
      <c r="V54" s="265"/>
      <c r="W54" s="265"/>
      <c r="X54" s="265"/>
      <c r="Y54" s="265"/>
      <c r="Z54" s="265"/>
      <c r="AA54" s="265"/>
      <c r="AB54" s="265"/>
      <c r="AC54" s="265"/>
      <c r="AD54" s="265"/>
      <c r="AE54" s="265"/>
      <c r="AF54" s="265"/>
      <c r="AG54" s="265"/>
      <c r="AH54" s="265"/>
      <c r="AI54" s="265"/>
      <c r="AJ54" s="265"/>
      <c r="AK54" s="342"/>
      <c r="AL54" s="343" t="s">
        <v>555</v>
      </c>
      <c r="AM54" s="344">
        <v>4018916</v>
      </c>
      <c r="AN54" s="345">
        <v>12457</v>
      </c>
      <c r="AO54" s="346">
        <v>79.2</v>
      </c>
      <c r="AP54" s="347">
        <v>24020</v>
      </c>
      <c r="AQ54" s="348">
        <v>-4.5999999999999996</v>
      </c>
      <c r="AR54" s="349">
        <v>83.8</v>
      </c>
    </row>
    <row r="55" spans="1:44" x14ac:dyDescent="0.15">
      <c r="A55" s="269"/>
      <c r="B55" s="265"/>
      <c r="C55" s="265"/>
      <c r="D55" s="265"/>
      <c r="E55" s="265"/>
      <c r="F55" s="265"/>
      <c r="G55" s="265"/>
      <c r="H55" s="265"/>
      <c r="I55" s="265"/>
      <c r="J55" s="265"/>
      <c r="K55" s="265"/>
      <c r="L55" s="265"/>
      <c r="M55" s="265"/>
      <c r="N55" s="265"/>
      <c r="O55" s="265"/>
      <c r="P55" s="265"/>
      <c r="Q55" s="265"/>
      <c r="R55" s="265"/>
      <c r="S55" s="265"/>
      <c r="T55" s="265"/>
      <c r="U55" s="265"/>
      <c r="V55" s="265"/>
      <c r="W55" s="265"/>
      <c r="X55" s="265"/>
      <c r="Y55" s="265"/>
      <c r="Z55" s="265"/>
      <c r="AA55" s="265"/>
      <c r="AB55" s="265"/>
      <c r="AC55" s="265"/>
      <c r="AD55" s="265"/>
      <c r="AE55" s="265"/>
      <c r="AF55" s="265"/>
      <c r="AG55" s="265"/>
      <c r="AH55" s="265"/>
      <c r="AI55" s="265"/>
      <c r="AJ55" s="265"/>
      <c r="AK55" s="327" t="s">
        <v>557</v>
      </c>
      <c r="AL55" s="328"/>
      <c r="AM55" s="336">
        <v>21712425</v>
      </c>
      <c r="AN55" s="337">
        <v>67428</v>
      </c>
      <c r="AO55" s="338">
        <v>23.3</v>
      </c>
      <c r="AP55" s="339">
        <v>51849</v>
      </c>
      <c r="AQ55" s="340">
        <v>11.6</v>
      </c>
      <c r="AR55" s="341">
        <v>11.7</v>
      </c>
    </row>
    <row r="56" spans="1:44" x14ac:dyDescent="0.15">
      <c r="A56" s="269"/>
      <c r="B56" s="265"/>
      <c r="C56" s="265"/>
      <c r="D56" s="265"/>
      <c r="E56" s="265"/>
      <c r="F56" s="265"/>
      <c r="G56" s="265"/>
      <c r="H56" s="265"/>
      <c r="I56" s="265"/>
      <c r="J56" s="265"/>
      <c r="K56" s="265"/>
      <c r="L56" s="265"/>
      <c r="M56" s="265"/>
      <c r="N56" s="265"/>
      <c r="O56" s="265"/>
      <c r="P56" s="265"/>
      <c r="Q56" s="265"/>
      <c r="R56" s="265"/>
      <c r="S56" s="265"/>
      <c r="T56" s="265"/>
      <c r="U56" s="265"/>
      <c r="V56" s="265"/>
      <c r="W56" s="265"/>
      <c r="X56" s="265"/>
      <c r="Y56" s="265"/>
      <c r="Z56" s="265"/>
      <c r="AA56" s="265"/>
      <c r="AB56" s="265"/>
      <c r="AC56" s="265"/>
      <c r="AD56" s="265"/>
      <c r="AE56" s="265"/>
      <c r="AF56" s="265"/>
      <c r="AG56" s="265"/>
      <c r="AH56" s="265"/>
      <c r="AI56" s="265"/>
      <c r="AJ56" s="265"/>
      <c r="AK56" s="342"/>
      <c r="AL56" s="343" t="s">
        <v>555</v>
      </c>
      <c r="AM56" s="344">
        <v>3402469</v>
      </c>
      <c r="AN56" s="345">
        <v>10566</v>
      </c>
      <c r="AO56" s="346">
        <v>-15.2</v>
      </c>
      <c r="AP56" s="347">
        <v>26326</v>
      </c>
      <c r="AQ56" s="348">
        <v>9.6</v>
      </c>
      <c r="AR56" s="349">
        <v>-24.8</v>
      </c>
    </row>
    <row r="57" spans="1:44" x14ac:dyDescent="0.15">
      <c r="A57" s="269"/>
      <c r="B57" s="265"/>
      <c r="C57" s="265"/>
      <c r="D57" s="265"/>
      <c r="E57" s="265"/>
      <c r="F57" s="265"/>
      <c r="G57" s="265"/>
      <c r="H57" s="265"/>
      <c r="I57" s="265"/>
      <c r="J57" s="265"/>
      <c r="K57" s="265"/>
      <c r="L57" s="265"/>
      <c r="M57" s="265"/>
      <c r="N57" s="265"/>
      <c r="O57" s="265"/>
      <c r="P57" s="265"/>
      <c r="Q57" s="265"/>
      <c r="R57" s="265"/>
      <c r="S57" s="265"/>
      <c r="T57" s="265"/>
      <c r="U57" s="265"/>
      <c r="V57" s="265"/>
      <c r="W57" s="265"/>
      <c r="X57" s="265"/>
      <c r="Y57" s="265"/>
      <c r="Z57" s="265"/>
      <c r="AA57" s="265"/>
      <c r="AB57" s="265"/>
      <c r="AC57" s="265"/>
      <c r="AD57" s="265"/>
      <c r="AE57" s="265"/>
      <c r="AF57" s="265"/>
      <c r="AG57" s="265"/>
      <c r="AH57" s="265"/>
      <c r="AI57" s="265"/>
      <c r="AJ57" s="265"/>
      <c r="AK57" s="327" t="s">
        <v>558</v>
      </c>
      <c r="AL57" s="328"/>
      <c r="AM57" s="336">
        <v>23090401</v>
      </c>
      <c r="AN57" s="337">
        <v>72052</v>
      </c>
      <c r="AO57" s="338">
        <v>6.9</v>
      </c>
      <c r="AP57" s="339">
        <v>52191</v>
      </c>
      <c r="AQ57" s="340">
        <v>0.7</v>
      </c>
      <c r="AR57" s="341">
        <v>6.2</v>
      </c>
    </row>
    <row r="58" spans="1:44" x14ac:dyDescent="0.15">
      <c r="A58" s="269"/>
      <c r="B58" s="265"/>
      <c r="C58" s="265"/>
      <c r="D58" s="265"/>
      <c r="E58" s="265"/>
      <c r="F58" s="265"/>
      <c r="G58" s="265"/>
      <c r="H58" s="265"/>
      <c r="I58" s="265"/>
      <c r="J58" s="265"/>
      <c r="K58" s="265"/>
      <c r="L58" s="265"/>
      <c r="M58" s="265"/>
      <c r="N58" s="265"/>
      <c r="O58" s="265"/>
      <c r="P58" s="265"/>
      <c r="Q58" s="265"/>
      <c r="R58" s="265"/>
      <c r="S58" s="265"/>
      <c r="T58" s="265"/>
      <c r="U58" s="265"/>
      <c r="V58" s="265"/>
      <c r="W58" s="265"/>
      <c r="X58" s="265"/>
      <c r="Y58" s="265"/>
      <c r="Z58" s="265"/>
      <c r="AA58" s="265"/>
      <c r="AB58" s="265"/>
      <c r="AC58" s="265"/>
      <c r="AD58" s="265"/>
      <c r="AE58" s="265"/>
      <c r="AF58" s="265"/>
      <c r="AG58" s="265"/>
      <c r="AH58" s="265"/>
      <c r="AI58" s="265"/>
      <c r="AJ58" s="265"/>
      <c r="AK58" s="342"/>
      <c r="AL58" s="343" t="s">
        <v>555</v>
      </c>
      <c r="AM58" s="344">
        <v>3229172</v>
      </c>
      <c r="AN58" s="345">
        <v>10076</v>
      </c>
      <c r="AO58" s="346">
        <v>-4.5999999999999996</v>
      </c>
      <c r="AP58" s="347">
        <v>26807</v>
      </c>
      <c r="AQ58" s="348">
        <v>1.8</v>
      </c>
      <c r="AR58" s="349">
        <v>-6.4</v>
      </c>
    </row>
    <row r="59" spans="1:44" x14ac:dyDescent="0.15">
      <c r="A59" s="269"/>
      <c r="B59" s="265"/>
      <c r="C59" s="265"/>
      <c r="D59" s="265"/>
      <c r="E59" s="265"/>
      <c r="F59" s="265"/>
      <c r="G59" s="265"/>
      <c r="H59" s="265"/>
      <c r="I59" s="265"/>
      <c r="J59" s="265"/>
      <c r="K59" s="265"/>
      <c r="L59" s="265"/>
      <c r="M59" s="265"/>
      <c r="N59" s="265"/>
      <c r="O59" s="265"/>
      <c r="P59" s="265"/>
      <c r="Q59" s="265"/>
      <c r="R59" s="265"/>
      <c r="S59" s="265"/>
      <c r="T59" s="265"/>
      <c r="U59" s="265"/>
      <c r="V59" s="265"/>
      <c r="W59" s="265"/>
      <c r="X59" s="265"/>
      <c r="Y59" s="265"/>
      <c r="Z59" s="265"/>
      <c r="AA59" s="265"/>
      <c r="AB59" s="265"/>
      <c r="AC59" s="265"/>
      <c r="AD59" s="265"/>
      <c r="AE59" s="265"/>
      <c r="AF59" s="265"/>
      <c r="AG59" s="265"/>
      <c r="AH59" s="265"/>
      <c r="AI59" s="265"/>
      <c r="AJ59" s="265"/>
      <c r="AK59" s="327" t="s">
        <v>559</v>
      </c>
      <c r="AL59" s="328"/>
      <c r="AM59" s="336">
        <v>18682888</v>
      </c>
      <c r="AN59" s="337">
        <v>58689</v>
      </c>
      <c r="AO59" s="338">
        <v>-18.5</v>
      </c>
      <c r="AP59" s="339">
        <v>48105</v>
      </c>
      <c r="AQ59" s="340">
        <v>-7.8</v>
      </c>
      <c r="AR59" s="341">
        <v>-10.7</v>
      </c>
    </row>
    <row r="60" spans="1:44" x14ac:dyDescent="0.15">
      <c r="A60" s="269"/>
      <c r="B60" s="265"/>
      <c r="C60" s="265"/>
      <c r="D60" s="265"/>
      <c r="E60" s="265"/>
      <c r="F60" s="265"/>
      <c r="G60" s="265"/>
      <c r="H60" s="265"/>
      <c r="I60" s="265"/>
      <c r="J60" s="265"/>
      <c r="K60" s="265"/>
      <c r="L60" s="265"/>
      <c r="M60" s="265"/>
      <c r="N60" s="265"/>
      <c r="O60" s="265"/>
      <c r="P60" s="265"/>
      <c r="Q60" s="265"/>
      <c r="R60" s="265"/>
      <c r="S60" s="265"/>
      <c r="T60" s="265"/>
      <c r="U60" s="265"/>
      <c r="V60" s="265"/>
      <c r="W60" s="265"/>
      <c r="X60" s="265"/>
      <c r="Y60" s="265"/>
      <c r="Z60" s="265"/>
      <c r="AA60" s="265"/>
      <c r="AB60" s="265"/>
      <c r="AC60" s="265"/>
      <c r="AD60" s="265"/>
      <c r="AE60" s="265"/>
      <c r="AF60" s="265"/>
      <c r="AG60" s="265"/>
      <c r="AH60" s="265"/>
      <c r="AI60" s="265"/>
      <c r="AJ60" s="265"/>
      <c r="AK60" s="342"/>
      <c r="AL60" s="343" t="s">
        <v>555</v>
      </c>
      <c r="AM60" s="344">
        <v>4623655</v>
      </c>
      <c r="AN60" s="345">
        <v>14524</v>
      </c>
      <c r="AO60" s="346">
        <v>44.1</v>
      </c>
      <c r="AP60" s="347">
        <v>24072</v>
      </c>
      <c r="AQ60" s="348">
        <v>-10.199999999999999</v>
      </c>
      <c r="AR60" s="349">
        <v>54.3</v>
      </c>
    </row>
    <row r="61" spans="1:44" x14ac:dyDescent="0.15">
      <c r="A61" s="269"/>
      <c r="B61" s="265"/>
      <c r="C61" s="265"/>
      <c r="D61" s="265"/>
      <c r="E61" s="265"/>
      <c r="F61" s="265"/>
      <c r="G61" s="265"/>
      <c r="H61" s="265"/>
      <c r="I61" s="265"/>
      <c r="J61" s="265"/>
      <c r="K61" s="265"/>
      <c r="L61" s="265"/>
      <c r="M61" s="265"/>
      <c r="N61" s="265"/>
      <c r="O61" s="265"/>
      <c r="P61" s="265"/>
      <c r="Q61" s="265"/>
      <c r="R61" s="265"/>
      <c r="S61" s="265"/>
      <c r="T61" s="265"/>
      <c r="U61" s="265"/>
      <c r="V61" s="265"/>
      <c r="W61" s="265"/>
      <c r="X61" s="265"/>
      <c r="Y61" s="265"/>
      <c r="Z61" s="265"/>
      <c r="AA61" s="265"/>
      <c r="AB61" s="265"/>
      <c r="AC61" s="265"/>
      <c r="AD61" s="265"/>
      <c r="AE61" s="265"/>
      <c r="AF61" s="265"/>
      <c r="AG61" s="265"/>
      <c r="AH61" s="265"/>
      <c r="AI61" s="265"/>
      <c r="AJ61" s="265"/>
      <c r="AK61" s="327" t="s">
        <v>560</v>
      </c>
      <c r="AL61" s="350"/>
      <c r="AM61" s="351">
        <v>20552227</v>
      </c>
      <c r="AN61" s="352">
        <v>63954</v>
      </c>
      <c r="AO61" s="353">
        <v>-3</v>
      </c>
      <c r="AP61" s="354">
        <v>49338</v>
      </c>
      <c r="AQ61" s="355">
        <v>0.9</v>
      </c>
      <c r="AR61" s="341">
        <v>-3.9</v>
      </c>
    </row>
    <row r="62" spans="1:44" x14ac:dyDescent="0.15">
      <c r="A62" s="269"/>
      <c r="B62" s="265"/>
      <c r="C62" s="265"/>
      <c r="D62" s="265"/>
      <c r="E62" s="265"/>
      <c r="F62" s="265"/>
      <c r="G62" s="265"/>
      <c r="H62" s="265"/>
      <c r="I62" s="265"/>
      <c r="J62" s="265"/>
      <c r="K62" s="265"/>
      <c r="L62" s="265"/>
      <c r="M62" s="265"/>
      <c r="N62" s="265"/>
      <c r="O62" s="265"/>
      <c r="P62" s="265"/>
      <c r="Q62" s="265"/>
      <c r="R62" s="265"/>
      <c r="S62" s="265"/>
      <c r="T62" s="265"/>
      <c r="U62" s="265"/>
      <c r="V62" s="265"/>
      <c r="W62" s="265"/>
      <c r="X62" s="265"/>
      <c r="Y62" s="265"/>
      <c r="Z62" s="265"/>
      <c r="AA62" s="265"/>
      <c r="AB62" s="265"/>
      <c r="AC62" s="265"/>
      <c r="AD62" s="265"/>
      <c r="AE62" s="265"/>
      <c r="AF62" s="265"/>
      <c r="AG62" s="265"/>
      <c r="AH62" s="265"/>
      <c r="AI62" s="265"/>
      <c r="AJ62" s="265"/>
      <c r="AK62" s="342"/>
      <c r="AL62" s="343" t="s">
        <v>555</v>
      </c>
      <c r="AM62" s="344">
        <v>3504208</v>
      </c>
      <c r="AN62" s="345">
        <v>10915</v>
      </c>
      <c r="AO62" s="346">
        <v>25.5</v>
      </c>
      <c r="AP62" s="347">
        <v>25282</v>
      </c>
      <c r="AQ62" s="348">
        <v>-1.5</v>
      </c>
      <c r="AR62" s="349">
        <v>27</v>
      </c>
    </row>
    <row r="63" spans="1:44" x14ac:dyDescent="0.15">
      <c r="A63" s="269"/>
      <c r="B63" s="265"/>
      <c r="C63" s="265"/>
      <c r="D63" s="265"/>
      <c r="E63" s="265"/>
      <c r="F63" s="265"/>
      <c r="G63" s="265"/>
      <c r="H63" s="265"/>
      <c r="I63" s="265"/>
      <c r="J63" s="265"/>
      <c r="K63" s="265"/>
      <c r="L63" s="265"/>
      <c r="M63" s="265"/>
      <c r="N63" s="265"/>
      <c r="O63" s="265"/>
      <c r="P63" s="265"/>
      <c r="Q63" s="265"/>
      <c r="R63" s="265"/>
      <c r="S63" s="265"/>
      <c r="T63" s="265"/>
      <c r="U63" s="265"/>
      <c r="V63" s="265"/>
      <c r="W63" s="265"/>
      <c r="X63" s="265"/>
      <c r="Y63" s="265"/>
      <c r="Z63" s="265"/>
      <c r="AA63" s="265"/>
      <c r="AB63" s="265"/>
      <c r="AC63" s="265"/>
      <c r="AD63" s="265"/>
      <c r="AE63" s="265"/>
      <c r="AF63" s="265"/>
      <c r="AG63" s="265"/>
      <c r="AH63" s="265"/>
      <c r="AI63" s="265"/>
      <c r="AJ63" s="265"/>
      <c r="AK63" s="265"/>
      <c r="AL63" s="265"/>
      <c r="AM63" s="265"/>
      <c r="AN63" s="265"/>
      <c r="AO63" s="265"/>
      <c r="AP63" s="265"/>
      <c r="AQ63" s="265"/>
      <c r="AR63" s="265"/>
    </row>
    <row r="64" spans="1:44" x14ac:dyDescent="0.15">
      <c r="A64" s="269"/>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row>
    <row r="65" spans="1:46" x14ac:dyDescent="0.15">
      <c r="A65" s="269"/>
      <c r="B65" s="265"/>
      <c r="C65" s="265"/>
      <c r="D65" s="265"/>
      <c r="E65" s="265"/>
      <c r="F65" s="265"/>
      <c r="G65" s="265"/>
      <c r="H65" s="265"/>
      <c r="I65" s="265"/>
      <c r="J65" s="265"/>
      <c r="K65" s="265"/>
      <c r="L65" s="265"/>
      <c r="M65" s="265"/>
      <c r="N65" s="265"/>
      <c r="O65" s="265"/>
      <c r="P65" s="265"/>
      <c r="Q65" s="265"/>
      <c r="R65" s="265"/>
      <c r="S65" s="265"/>
      <c r="T65" s="265"/>
      <c r="U65" s="265"/>
      <c r="V65" s="265"/>
      <c r="W65" s="265"/>
      <c r="X65" s="265"/>
      <c r="Y65" s="265"/>
      <c r="Z65" s="265"/>
      <c r="AA65" s="265"/>
      <c r="AB65" s="265"/>
      <c r="AC65" s="265"/>
      <c r="AD65" s="265"/>
      <c r="AE65" s="265"/>
      <c r="AF65" s="265"/>
      <c r="AG65" s="265"/>
      <c r="AH65" s="265"/>
      <c r="AI65" s="265"/>
      <c r="AJ65" s="265"/>
      <c r="AK65" s="265"/>
      <c r="AL65" s="265"/>
      <c r="AM65" s="265"/>
      <c r="AN65" s="265"/>
      <c r="AO65" s="265"/>
      <c r="AP65" s="265"/>
      <c r="AQ65" s="265"/>
      <c r="AR65" s="265"/>
    </row>
    <row r="66" spans="1:46" x14ac:dyDescent="0.15">
      <c r="A66" s="356"/>
      <c r="B66" s="323"/>
      <c r="C66" s="323"/>
      <c r="D66" s="323"/>
      <c r="E66" s="323"/>
      <c r="F66" s="323"/>
      <c r="G66" s="323"/>
      <c r="H66" s="323"/>
      <c r="I66" s="323"/>
      <c r="J66" s="323"/>
      <c r="K66" s="323"/>
      <c r="L66" s="323"/>
      <c r="M66" s="323"/>
      <c r="N66" s="323"/>
      <c r="O66" s="323"/>
      <c r="P66" s="323"/>
      <c r="Q66" s="323"/>
      <c r="R66" s="323"/>
      <c r="S66" s="323"/>
      <c r="T66" s="323"/>
      <c r="U66" s="323"/>
      <c r="V66" s="323"/>
      <c r="W66" s="323"/>
      <c r="X66" s="323"/>
      <c r="Y66" s="323"/>
      <c r="Z66" s="323"/>
      <c r="AA66" s="323"/>
      <c r="AB66" s="323"/>
      <c r="AC66" s="323"/>
      <c r="AD66" s="323"/>
      <c r="AE66" s="323"/>
      <c r="AF66" s="323"/>
      <c r="AG66" s="323"/>
      <c r="AH66" s="323"/>
      <c r="AI66" s="323"/>
      <c r="AJ66" s="323"/>
      <c r="AK66" s="323"/>
      <c r="AL66" s="323"/>
      <c r="AM66" s="323"/>
      <c r="AN66" s="323"/>
      <c r="AO66" s="323"/>
      <c r="AP66" s="323"/>
      <c r="AQ66" s="323"/>
      <c r="AR66" s="323"/>
      <c r="AS66" s="357"/>
    </row>
    <row r="67" spans="1:46" ht="13.5" hidden="1" customHeight="1" x14ac:dyDescent="0.15">
      <c r="AK67" s="265"/>
      <c r="AL67" s="265"/>
      <c r="AM67" s="265"/>
      <c r="AN67" s="265"/>
      <c r="AO67" s="265"/>
      <c r="AP67" s="265"/>
      <c r="AQ67" s="265"/>
      <c r="AR67" s="265"/>
      <c r="AS67" s="265"/>
      <c r="AT67" s="265"/>
    </row>
    <row r="68" spans="1:46" ht="13.5" hidden="1" customHeight="1" x14ac:dyDescent="0.15">
      <c r="AK68" s="265"/>
      <c r="AL68" s="265"/>
      <c r="AM68" s="265"/>
      <c r="AN68" s="265"/>
      <c r="AO68" s="265"/>
      <c r="AP68" s="265"/>
      <c r="AQ68" s="265"/>
      <c r="AR68" s="265"/>
    </row>
    <row r="69" spans="1:46" ht="13.5" hidden="1" customHeight="1" x14ac:dyDescent="0.15">
      <c r="AK69" s="265"/>
      <c r="AL69" s="265"/>
      <c r="AM69" s="265"/>
      <c r="AN69" s="265"/>
      <c r="AO69" s="265"/>
      <c r="AP69" s="265"/>
      <c r="AQ69" s="265"/>
      <c r="AR69" s="265"/>
    </row>
    <row r="70" spans="1:46" hidden="1" x14ac:dyDescent="0.15">
      <c r="AK70" s="265"/>
      <c r="AL70" s="265"/>
      <c r="AM70" s="265"/>
      <c r="AN70" s="265"/>
      <c r="AO70" s="265"/>
      <c r="AP70" s="265"/>
      <c r="AQ70" s="265"/>
      <c r="AR70" s="265"/>
    </row>
    <row r="71" spans="1:46" hidden="1" x14ac:dyDescent="0.15">
      <c r="AK71" s="265"/>
      <c r="AL71" s="265"/>
      <c r="AM71" s="265"/>
      <c r="AN71" s="265"/>
      <c r="AO71" s="265"/>
      <c r="AP71" s="265"/>
      <c r="AQ71" s="265"/>
      <c r="AR71" s="265"/>
    </row>
    <row r="72" spans="1:46" hidden="1" x14ac:dyDescent="0.15">
      <c r="AK72" s="265"/>
      <c r="AL72" s="265"/>
      <c r="AM72" s="265"/>
      <c r="AN72" s="265"/>
      <c r="AO72" s="265"/>
      <c r="AP72" s="265"/>
      <c r="AQ72" s="265"/>
      <c r="AR72" s="265"/>
    </row>
    <row r="73" spans="1:46" hidden="1" x14ac:dyDescent="0.15">
      <c r="AK73" s="265"/>
      <c r="AL73" s="265"/>
      <c r="AM73" s="265"/>
      <c r="AN73" s="265"/>
      <c r="AO73" s="265"/>
      <c r="AP73" s="265"/>
      <c r="AQ73" s="265"/>
      <c r="AR73" s="265"/>
    </row>
  </sheetData>
  <sheetProtection algorithmName="SHA-512" hashValue="nK+UuKwpUY2x2QypTRljluEHwaakP7nG0zltJcTr9356ONE9r/zVAT3RWJGvOkbyLBVCUc+jpIY3FaIqnz1gdQ==" saltValue="T5yRMRILy0VGAscC3JFoI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42" orientation="portrait" verticalDpi="0"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A37" zoomScale="40" zoomScaleNormal="40" zoomScaleSheetLayoutView="55" workbookViewId="0"/>
  </sheetViews>
  <sheetFormatPr defaultColWidth="0" defaultRowHeight="13.5" customHeight="1" zeroHeight="1" x14ac:dyDescent="0.15"/>
  <cols>
    <col min="1" max="125" width="2.5" style="263" customWidth="1"/>
    <col min="126" max="16384" width="9" style="262" hidden="1"/>
  </cols>
  <sheetData>
    <row r="1" spans="2:125" ht="13.5" customHeight="1" x14ac:dyDescent="0.15">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2:125" x14ac:dyDescent="0.15">
      <c r="B2" s="262"/>
      <c r="DG2" s="262"/>
    </row>
    <row r="3" spans="2:125" x14ac:dyDescent="0.15">
      <c r="C3" s="262"/>
      <c r="D3" s="262"/>
      <c r="E3" s="262"/>
      <c r="F3" s="262"/>
      <c r="G3" s="262"/>
      <c r="H3" s="262"/>
      <c r="I3" s="262"/>
      <c r="J3" s="262"/>
      <c r="K3" s="262"/>
      <c r="L3" s="262"/>
      <c r="M3" s="262"/>
      <c r="N3" s="262"/>
      <c r="O3" s="262"/>
      <c r="P3" s="262"/>
      <c r="Q3" s="262"/>
      <c r="R3" s="262"/>
      <c r="S3" s="262"/>
      <c r="T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H3" s="262"/>
      <c r="DI3" s="262"/>
      <c r="DJ3" s="262"/>
      <c r="DK3" s="262"/>
      <c r="DL3" s="262"/>
      <c r="DM3" s="262"/>
      <c r="DN3" s="262"/>
      <c r="DO3" s="262"/>
      <c r="DP3" s="262"/>
      <c r="DQ3" s="262"/>
      <c r="DR3" s="262"/>
      <c r="DS3" s="262"/>
      <c r="DT3" s="262"/>
      <c r="DU3" s="262"/>
    </row>
    <row r="4" spans="2:125" x14ac:dyDescent="0.15"/>
    <row r="5" spans="2:125" x14ac:dyDescent="0.15"/>
    <row r="6" spans="2:125" x14ac:dyDescent="0.15"/>
    <row r="7" spans="2:125" x14ac:dyDescent="0.15"/>
    <row r="8" spans="2:125" x14ac:dyDescent="0.15"/>
    <row r="9" spans="2:125" x14ac:dyDescent="0.15">
      <c r="DU9" s="26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62"/>
    </row>
    <row r="18" spans="125:125" x14ac:dyDescent="0.15"/>
    <row r="19" spans="125:125" x14ac:dyDescent="0.15"/>
    <row r="20" spans="125:125" x14ac:dyDescent="0.15">
      <c r="DU20" s="262"/>
    </row>
    <row r="21" spans="125:125" x14ac:dyDescent="0.15">
      <c r="DU21" s="26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62"/>
    </row>
    <row r="29" spans="125:125" x14ac:dyDescent="0.15"/>
    <row r="30" spans="125:125" x14ac:dyDescent="0.15"/>
    <row r="31" spans="125:125" x14ac:dyDescent="0.15"/>
    <row r="32" spans="125:125" x14ac:dyDescent="0.15"/>
    <row r="33" spans="2:125" x14ac:dyDescent="0.15">
      <c r="B33" s="262"/>
      <c r="G33" s="262"/>
      <c r="I33" s="262"/>
    </row>
    <row r="34" spans="2:125" x14ac:dyDescent="0.15">
      <c r="C34" s="262"/>
      <c r="P34" s="262"/>
      <c r="DE34" s="262"/>
      <c r="DH34" s="262"/>
    </row>
    <row r="35" spans="2:125" x14ac:dyDescent="0.15">
      <c r="D35" s="262"/>
      <c r="E35" s="262"/>
      <c r="DG35" s="262"/>
      <c r="DJ35" s="262"/>
      <c r="DP35" s="262"/>
      <c r="DQ35" s="262"/>
      <c r="DR35" s="262"/>
      <c r="DS35" s="262"/>
      <c r="DT35" s="262"/>
      <c r="DU35" s="262"/>
    </row>
    <row r="36" spans="2:125" x14ac:dyDescent="0.15">
      <c r="F36" s="262"/>
      <c r="H36" s="262"/>
      <c r="J36" s="262"/>
      <c r="K36" s="262"/>
      <c r="L36" s="262"/>
      <c r="M36" s="262"/>
      <c r="N36" s="262"/>
      <c r="O36" s="262"/>
      <c r="Q36" s="262"/>
      <c r="R36" s="262"/>
      <c r="S36" s="262"/>
      <c r="T36" s="262"/>
      <c r="U36" s="262"/>
      <c r="V36" s="262"/>
      <c r="W36" s="262"/>
      <c r="X36" s="262"/>
      <c r="Y36" s="262"/>
      <c r="Z36" s="262"/>
      <c r="AA36" s="262"/>
      <c r="AB36" s="262"/>
      <c r="AC36" s="262"/>
      <c r="AD36" s="262"/>
      <c r="AE36" s="262"/>
      <c r="AF36" s="262"/>
      <c r="AG36" s="262"/>
      <c r="AH36" s="262"/>
      <c r="AI36" s="262"/>
      <c r="AJ36" s="262"/>
      <c r="AK36" s="262"/>
      <c r="AL36" s="262"/>
      <c r="AM36" s="262"/>
      <c r="AN36" s="262"/>
      <c r="AO36" s="262"/>
      <c r="AP36" s="262"/>
      <c r="AQ36" s="262"/>
      <c r="AR36" s="262"/>
      <c r="AS36" s="262"/>
      <c r="AT36" s="262"/>
      <c r="AU36" s="262"/>
      <c r="AV36" s="262"/>
      <c r="AW36" s="262"/>
      <c r="AX36" s="262"/>
      <c r="AY36" s="262"/>
      <c r="AZ36" s="262"/>
      <c r="BA36" s="262"/>
      <c r="BB36" s="262"/>
      <c r="BC36" s="262"/>
      <c r="BD36" s="262"/>
      <c r="BE36" s="262"/>
      <c r="BF36" s="262"/>
      <c r="BG36" s="262"/>
      <c r="BH36" s="262"/>
      <c r="BI36" s="262"/>
      <c r="BJ36" s="262"/>
      <c r="BK36" s="262"/>
      <c r="BL36" s="262"/>
      <c r="BM36" s="262"/>
      <c r="BN36" s="262"/>
      <c r="BO36" s="262"/>
      <c r="BP36" s="262"/>
      <c r="BQ36" s="262"/>
      <c r="BR36" s="262"/>
      <c r="BS36" s="262"/>
      <c r="BT36" s="262"/>
      <c r="BU36" s="262"/>
      <c r="BV36" s="262"/>
      <c r="BW36" s="262"/>
      <c r="BX36" s="262"/>
      <c r="BY36" s="262"/>
      <c r="BZ36" s="262"/>
      <c r="CA36" s="262"/>
      <c r="CB36" s="262"/>
      <c r="CC36" s="262"/>
      <c r="CD36" s="262"/>
      <c r="CE36" s="262"/>
      <c r="CF36" s="262"/>
      <c r="CG36" s="262"/>
      <c r="CH36" s="262"/>
      <c r="CI36" s="262"/>
      <c r="CJ36" s="262"/>
      <c r="CK36" s="262"/>
      <c r="CL36" s="262"/>
      <c r="CM36" s="262"/>
      <c r="CN36" s="262"/>
      <c r="CO36" s="262"/>
      <c r="CP36" s="262"/>
      <c r="CQ36" s="262"/>
      <c r="CR36" s="262"/>
      <c r="CS36" s="262"/>
      <c r="CT36" s="262"/>
      <c r="CU36" s="262"/>
      <c r="CV36" s="262"/>
      <c r="CW36" s="262"/>
      <c r="CX36" s="262"/>
      <c r="CY36" s="262"/>
      <c r="CZ36" s="262"/>
      <c r="DA36" s="262"/>
      <c r="DB36" s="262"/>
      <c r="DC36" s="262"/>
      <c r="DD36" s="262"/>
      <c r="DF36" s="262"/>
      <c r="DI36" s="262"/>
      <c r="DK36" s="262"/>
      <c r="DL36" s="262"/>
      <c r="DM36" s="262"/>
      <c r="DN36" s="262"/>
      <c r="DO36" s="262"/>
      <c r="DP36" s="262"/>
      <c r="DQ36" s="262"/>
      <c r="DR36" s="262"/>
      <c r="DS36" s="262"/>
      <c r="DT36" s="262"/>
      <c r="DU36" s="262"/>
    </row>
    <row r="37" spans="2:125" x14ac:dyDescent="0.15">
      <c r="DU37" s="262"/>
    </row>
    <row r="38" spans="2:125" x14ac:dyDescent="0.15">
      <c r="DT38" s="262"/>
      <c r="DU38" s="262"/>
    </row>
    <row r="39" spans="2:125" x14ac:dyDescent="0.15"/>
    <row r="40" spans="2:125" x14ac:dyDescent="0.15">
      <c r="DH40" s="262"/>
    </row>
    <row r="41" spans="2:125" x14ac:dyDescent="0.15">
      <c r="DE41" s="262"/>
    </row>
    <row r="42" spans="2:125" x14ac:dyDescent="0.15">
      <c r="DG42" s="262"/>
      <c r="DJ42" s="262"/>
    </row>
    <row r="43" spans="2:125" x14ac:dyDescent="0.15">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F43" s="262"/>
      <c r="DI43" s="262"/>
      <c r="DK43" s="262"/>
      <c r="DL43" s="262"/>
      <c r="DM43" s="262"/>
      <c r="DN43" s="262"/>
      <c r="DO43" s="262"/>
      <c r="DP43" s="262"/>
      <c r="DQ43" s="262"/>
      <c r="DR43" s="262"/>
      <c r="DS43" s="262"/>
      <c r="DT43" s="262"/>
      <c r="DU43" s="262"/>
    </row>
    <row r="44" spans="2:125" x14ac:dyDescent="0.15">
      <c r="DU44" s="262"/>
    </row>
    <row r="45" spans="2:125" x14ac:dyDescent="0.15"/>
    <row r="46" spans="2:125" x14ac:dyDescent="0.15"/>
    <row r="47" spans="2:125" x14ac:dyDescent="0.15"/>
    <row r="48" spans="2:125" x14ac:dyDescent="0.15">
      <c r="DT48" s="262"/>
      <c r="DU48" s="262"/>
    </row>
    <row r="49" spans="120:125" x14ac:dyDescent="0.15">
      <c r="DU49" s="262"/>
    </row>
    <row r="50" spans="120:125" x14ac:dyDescent="0.15">
      <c r="DU50" s="262"/>
    </row>
    <row r="51" spans="120:125" x14ac:dyDescent="0.15">
      <c r="DP51" s="262"/>
      <c r="DQ51" s="262"/>
      <c r="DR51" s="262"/>
      <c r="DS51" s="262"/>
      <c r="DT51" s="262"/>
      <c r="DU51" s="262"/>
    </row>
    <row r="52" spans="120:125" x14ac:dyDescent="0.15"/>
    <row r="53" spans="120:125" x14ac:dyDescent="0.15"/>
    <row r="54" spans="120:125" x14ac:dyDescent="0.15">
      <c r="DU54" s="262"/>
    </row>
    <row r="55" spans="120:125" x14ac:dyDescent="0.15"/>
    <row r="56" spans="120:125" x14ac:dyDescent="0.15"/>
    <row r="57" spans="120:125" x14ac:dyDescent="0.15"/>
    <row r="58" spans="120:125" x14ac:dyDescent="0.15">
      <c r="DU58" s="262"/>
    </row>
    <row r="59" spans="120:125" x14ac:dyDescent="0.15"/>
    <row r="60" spans="120:125" x14ac:dyDescent="0.15"/>
    <row r="61" spans="120:125" x14ac:dyDescent="0.15"/>
    <row r="62" spans="120:125" x14ac:dyDescent="0.15"/>
    <row r="63" spans="120:125" x14ac:dyDescent="0.15">
      <c r="DU63" s="262"/>
    </row>
    <row r="64" spans="120:125" x14ac:dyDescent="0.15">
      <c r="DT64" s="262"/>
      <c r="DU64" s="262"/>
    </row>
    <row r="65" spans="123:125" x14ac:dyDescent="0.15"/>
    <row r="66" spans="123:125" x14ac:dyDescent="0.15"/>
    <row r="67" spans="123:125" x14ac:dyDescent="0.15"/>
    <row r="68" spans="123:125" x14ac:dyDescent="0.15"/>
    <row r="69" spans="123:125" x14ac:dyDescent="0.15">
      <c r="DS69" s="262"/>
      <c r="DT69" s="262"/>
      <c r="DU69" s="26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62"/>
    </row>
    <row r="83" spans="116:125" x14ac:dyDescent="0.15">
      <c r="DM83" s="262"/>
      <c r="DN83" s="262"/>
      <c r="DO83" s="262"/>
      <c r="DP83" s="262"/>
      <c r="DQ83" s="262"/>
      <c r="DR83" s="262"/>
      <c r="DS83" s="262"/>
      <c r="DT83" s="262"/>
      <c r="DU83" s="262"/>
    </row>
    <row r="84" spans="116:125" x14ac:dyDescent="0.15"/>
    <row r="85" spans="116:125" x14ac:dyDescent="0.15"/>
    <row r="86" spans="116:125" x14ac:dyDescent="0.15"/>
    <row r="87" spans="116:125" x14ac:dyDescent="0.15"/>
    <row r="88" spans="116:125" x14ac:dyDescent="0.15">
      <c r="DU88" s="26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62"/>
      <c r="DT94" s="262"/>
      <c r="DU94" s="262"/>
    </row>
    <row r="95" spans="116:125" ht="13.5" customHeight="1" x14ac:dyDescent="0.15">
      <c r="DU95" s="26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62"/>
    </row>
    <row r="102" spans="124:125" ht="13.5" customHeight="1" x14ac:dyDescent="0.15"/>
    <row r="103" spans="124:125" ht="13.5" customHeight="1" x14ac:dyDescent="0.15"/>
    <row r="104" spans="124:125" ht="13.5" customHeight="1" x14ac:dyDescent="0.15">
      <c r="DT104" s="262"/>
      <c r="DU104" s="26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2" t="s">
        <v>562</v>
      </c>
    </row>
    <row r="120" spans="125:125" ht="13.5" hidden="1" customHeight="1" x14ac:dyDescent="0.15"/>
    <row r="121" spans="125:125" ht="13.5" hidden="1" customHeight="1" x14ac:dyDescent="0.15">
      <c r="DU121" s="262"/>
    </row>
  </sheetData>
  <sheetProtection algorithmName="SHA-512" hashValue="Kbh7rDZl9G8KHhZOT7xkSXgB3va1tjvjrXeLlIlbure49As8a7lpY/zSqMMYT86tNrhW5Hg1yDITlcQjtSHMYQ==" saltValue="3CymX/TVpKom4cimKEBUWQ=="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A97" zoomScaleNormal="100" zoomScaleSheetLayoutView="55" workbookViewId="0"/>
  </sheetViews>
  <sheetFormatPr defaultColWidth="0" defaultRowHeight="13.5" customHeight="1" zeroHeight="1" x14ac:dyDescent="0.15"/>
  <cols>
    <col min="1" max="125" width="2.5" style="263" customWidth="1"/>
    <col min="126" max="142" width="0" style="262" hidden="1" customWidth="1"/>
    <col min="143" max="16384" width="9" style="262" hidden="1"/>
  </cols>
  <sheetData>
    <row r="1" spans="1:125" ht="13.5" customHeight="1" x14ac:dyDescent="0.15">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1:125" x14ac:dyDescent="0.15">
      <c r="B2" s="262"/>
      <c r="T2" s="262"/>
    </row>
    <row r="3" spans="1:125" x14ac:dyDescent="0.15">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G3" s="262"/>
      <c r="DH3" s="262"/>
      <c r="DI3" s="262"/>
      <c r="DJ3" s="262"/>
      <c r="DK3" s="262"/>
      <c r="DL3" s="262"/>
      <c r="DM3" s="262"/>
      <c r="DN3" s="262"/>
      <c r="DO3" s="262"/>
      <c r="DP3" s="262"/>
      <c r="DQ3" s="262"/>
      <c r="DR3" s="262"/>
      <c r="DS3" s="262"/>
      <c r="DT3" s="262"/>
      <c r="DU3" s="26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62"/>
      <c r="G33" s="262"/>
      <c r="I33" s="262"/>
    </row>
    <row r="34" spans="2:125" x14ac:dyDescent="0.15">
      <c r="C34" s="262"/>
      <c r="P34" s="262"/>
      <c r="R34" s="262"/>
      <c r="U34" s="262"/>
    </row>
    <row r="35" spans="2:125" x14ac:dyDescent="0.15">
      <c r="D35" s="262"/>
      <c r="E35" s="262"/>
      <c r="T35" s="262"/>
      <c r="W35" s="262"/>
      <c r="X35" s="262"/>
      <c r="Y35" s="262"/>
      <c r="Z35" s="262"/>
      <c r="AA35" s="262"/>
      <c r="AB35" s="262"/>
      <c r="AC35" s="262"/>
      <c r="AD35" s="262"/>
      <c r="AE35" s="262"/>
      <c r="AF35" s="262"/>
      <c r="AG35" s="262"/>
      <c r="AH35" s="262"/>
      <c r="AI35" s="262"/>
      <c r="AJ35" s="262"/>
      <c r="AK35" s="262"/>
      <c r="AL35" s="262"/>
      <c r="AM35" s="262"/>
      <c r="AN35" s="262"/>
      <c r="AO35" s="262"/>
      <c r="AP35" s="262"/>
      <c r="AQ35" s="262"/>
      <c r="AR35" s="262"/>
      <c r="AS35" s="262"/>
      <c r="AT35" s="262"/>
      <c r="AU35" s="262"/>
      <c r="AV35" s="262"/>
      <c r="AW35" s="262"/>
      <c r="AX35" s="262"/>
      <c r="AY35" s="262"/>
      <c r="AZ35" s="262"/>
      <c r="BA35" s="262"/>
      <c r="BB35" s="262"/>
      <c r="BC35" s="262"/>
      <c r="BD35" s="262"/>
      <c r="BE35" s="262"/>
      <c r="BF35" s="262"/>
      <c r="BG35" s="262"/>
      <c r="BH35" s="262"/>
      <c r="BI35" s="262"/>
      <c r="BJ35" s="262"/>
      <c r="BK35" s="262"/>
      <c r="BL35" s="262"/>
      <c r="BM35" s="262"/>
      <c r="BN35" s="262"/>
      <c r="BO35" s="262"/>
      <c r="BP35" s="262"/>
      <c r="BQ35" s="262"/>
      <c r="BR35" s="262"/>
      <c r="BS35" s="262"/>
      <c r="BT35" s="262"/>
      <c r="BU35" s="262"/>
      <c r="BV35" s="262"/>
      <c r="BW35" s="262"/>
      <c r="BX35" s="262"/>
      <c r="BY35" s="262"/>
      <c r="BZ35" s="262"/>
      <c r="CA35" s="262"/>
      <c r="CB35" s="262"/>
      <c r="CC35" s="262"/>
      <c r="CD35" s="262"/>
      <c r="CE35" s="262"/>
      <c r="CF35" s="262"/>
      <c r="CG35" s="262"/>
      <c r="CH35" s="262"/>
      <c r="CI35" s="262"/>
      <c r="CJ35" s="262"/>
      <c r="CK35" s="262"/>
      <c r="CL35" s="262"/>
      <c r="CM35" s="262"/>
      <c r="CN35" s="262"/>
      <c r="CO35" s="262"/>
      <c r="CP35" s="262"/>
      <c r="CQ35" s="262"/>
      <c r="CR35" s="262"/>
      <c r="CS35" s="262"/>
      <c r="CT35" s="262"/>
      <c r="CU35" s="262"/>
      <c r="CV35" s="262"/>
      <c r="CW35" s="262"/>
      <c r="CX35" s="262"/>
      <c r="CY35" s="262"/>
      <c r="CZ35" s="262"/>
      <c r="DA35" s="262"/>
      <c r="DB35" s="262"/>
      <c r="DC35" s="262"/>
      <c r="DD35" s="262"/>
      <c r="DE35" s="262"/>
      <c r="DF35" s="262"/>
      <c r="DG35" s="262"/>
      <c r="DH35" s="262"/>
      <c r="DI35" s="262"/>
      <c r="DJ35" s="262"/>
      <c r="DK35" s="262"/>
      <c r="DL35" s="262"/>
      <c r="DM35" s="262"/>
      <c r="DN35" s="262"/>
      <c r="DO35" s="262"/>
      <c r="DP35" s="262"/>
      <c r="DQ35" s="262"/>
      <c r="DR35" s="262"/>
      <c r="DS35" s="262"/>
      <c r="DT35" s="262"/>
      <c r="DU35" s="262"/>
    </row>
    <row r="36" spans="2:125" x14ac:dyDescent="0.15">
      <c r="F36" s="262"/>
      <c r="H36" s="262"/>
      <c r="J36" s="262"/>
      <c r="K36" s="262"/>
      <c r="L36" s="262"/>
      <c r="M36" s="262"/>
      <c r="N36" s="262"/>
      <c r="O36" s="262"/>
      <c r="Q36" s="262"/>
      <c r="S36" s="262"/>
      <c r="V36" s="262"/>
    </row>
    <row r="37" spans="2:125" x14ac:dyDescent="0.15"/>
    <row r="38" spans="2:125" x14ac:dyDescent="0.15"/>
    <row r="39" spans="2:125" x14ac:dyDescent="0.15"/>
    <row r="40" spans="2:125" x14ac:dyDescent="0.15">
      <c r="U40" s="262"/>
    </row>
    <row r="41" spans="2:125" x14ac:dyDescent="0.15">
      <c r="R41" s="262"/>
    </row>
    <row r="42" spans="2:125" x14ac:dyDescent="0.15">
      <c r="T42" s="262"/>
      <c r="W42" s="262"/>
      <c r="X42" s="262"/>
      <c r="Y42" s="262"/>
      <c r="Z42" s="262"/>
      <c r="AA42" s="262"/>
      <c r="AB42" s="262"/>
      <c r="AC42" s="262"/>
      <c r="AD42" s="262"/>
      <c r="AE42" s="262"/>
      <c r="AF42" s="262"/>
      <c r="AG42" s="262"/>
      <c r="AH42" s="262"/>
      <c r="AI42" s="262"/>
      <c r="AJ42" s="262"/>
      <c r="AK42" s="262"/>
      <c r="AL42" s="262"/>
      <c r="AM42" s="262"/>
      <c r="AN42" s="262"/>
      <c r="AO42" s="262"/>
      <c r="AP42" s="262"/>
      <c r="AQ42" s="262"/>
      <c r="AR42" s="262"/>
      <c r="AS42" s="262"/>
      <c r="AT42" s="262"/>
      <c r="AU42" s="262"/>
      <c r="AV42" s="262"/>
      <c r="AW42" s="262"/>
      <c r="AX42" s="262"/>
      <c r="AY42" s="262"/>
      <c r="AZ42" s="262"/>
      <c r="BA42" s="262"/>
      <c r="BB42" s="262"/>
      <c r="BC42" s="262"/>
      <c r="BD42" s="262"/>
      <c r="BE42" s="262"/>
      <c r="BF42" s="262"/>
      <c r="BG42" s="262"/>
      <c r="BH42" s="262"/>
      <c r="BI42" s="262"/>
      <c r="BJ42" s="262"/>
      <c r="BK42" s="262"/>
      <c r="BL42" s="262"/>
      <c r="BM42" s="262"/>
      <c r="BN42" s="262"/>
      <c r="BO42" s="262"/>
      <c r="BP42" s="262"/>
      <c r="BQ42" s="262"/>
      <c r="BR42" s="262"/>
      <c r="BS42" s="262"/>
      <c r="BT42" s="262"/>
      <c r="BU42" s="262"/>
      <c r="BV42" s="262"/>
      <c r="BW42" s="262"/>
      <c r="BX42" s="262"/>
      <c r="BY42" s="262"/>
      <c r="BZ42" s="262"/>
      <c r="CA42" s="262"/>
      <c r="CB42" s="262"/>
      <c r="CC42" s="262"/>
      <c r="CD42" s="262"/>
      <c r="CE42" s="262"/>
      <c r="CF42" s="262"/>
      <c r="CG42" s="262"/>
      <c r="CH42" s="262"/>
      <c r="CI42" s="262"/>
      <c r="CJ42" s="262"/>
      <c r="CK42" s="262"/>
      <c r="CL42" s="262"/>
      <c r="CM42" s="262"/>
      <c r="CN42" s="262"/>
      <c r="CO42" s="262"/>
      <c r="CP42" s="262"/>
      <c r="CQ42" s="262"/>
      <c r="CR42" s="262"/>
      <c r="CS42" s="262"/>
      <c r="CT42" s="262"/>
      <c r="CU42" s="262"/>
      <c r="CV42" s="262"/>
      <c r="CW42" s="262"/>
      <c r="CX42" s="262"/>
      <c r="CY42" s="262"/>
      <c r="CZ42" s="262"/>
      <c r="DA42" s="262"/>
      <c r="DB42" s="262"/>
      <c r="DC42" s="262"/>
      <c r="DD42" s="262"/>
      <c r="DE42" s="262"/>
      <c r="DF42" s="262"/>
      <c r="DG42" s="262"/>
      <c r="DH42" s="262"/>
      <c r="DI42" s="262"/>
      <c r="DJ42" s="262"/>
      <c r="DK42" s="262"/>
      <c r="DL42" s="262"/>
      <c r="DM42" s="262"/>
      <c r="DN42" s="262"/>
      <c r="DO42" s="262"/>
      <c r="DP42" s="262"/>
      <c r="DQ42" s="262"/>
      <c r="DR42" s="262"/>
      <c r="DS42" s="262"/>
      <c r="DT42" s="262"/>
      <c r="DU42" s="262"/>
    </row>
    <row r="43" spans="2:125" x14ac:dyDescent="0.15">
      <c r="Q43" s="262"/>
      <c r="S43" s="262"/>
      <c r="V43" s="26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3" t="s">
        <v>563</v>
      </c>
    </row>
  </sheetData>
  <sheetProtection algorithmName="SHA-512" hashValue="e6KudBQNVSgJtN0FGRGzfhSkcNsbMCzObMc5IPwYPcAhhYeNkvT7V0tmqlMrwVSYY1O9HPZbtlwsP+CQ/dQ6AA==" saltValue="vLrTm5lOXTYk+bjdqqWDXQ=="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topLeftCell="A19"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564</v>
      </c>
      <c r="G46" s="8" t="s">
        <v>565</v>
      </c>
      <c r="H46" s="8" t="s">
        <v>566</v>
      </c>
      <c r="I46" s="8" t="s">
        <v>567</v>
      </c>
      <c r="J46" s="9" t="s">
        <v>568</v>
      </c>
    </row>
    <row r="47" spans="2:10" ht="57.75" customHeight="1" x14ac:dyDescent="0.15">
      <c r="B47" s="10"/>
      <c r="C47" s="1166" t="s">
        <v>3</v>
      </c>
      <c r="D47" s="1166"/>
      <c r="E47" s="1167"/>
      <c r="F47" s="11">
        <v>9.27</v>
      </c>
      <c r="G47" s="12">
        <v>7.88</v>
      </c>
      <c r="H47" s="12">
        <v>7.66</v>
      </c>
      <c r="I47" s="12">
        <v>4.34</v>
      </c>
      <c r="J47" s="13">
        <v>8.77</v>
      </c>
    </row>
    <row r="48" spans="2:10" ht="57.75" customHeight="1" x14ac:dyDescent="0.15">
      <c r="B48" s="14"/>
      <c r="C48" s="1168" t="s">
        <v>4</v>
      </c>
      <c r="D48" s="1168"/>
      <c r="E48" s="1169"/>
      <c r="F48" s="15">
        <v>6.34</v>
      </c>
      <c r="G48" s="16">
        <v>6.49</v>
      </c>
      <c r="H48" s="16">
        <v>5.34</v>
      </c>
      <c r="I48" s="16">
        <v>11.3</v>
      </c>
      <c r="J48" s="17">
        <v>8.74</v>
      </c>
    </row>
    <row r="49" spans="2:10" ht="57.75" customHeight="1" thickBot="1" x14ac:dyDescent="0.2">
      <c r="B49" s="18"/>
      <c r="C49" s="1170" t="s">
        <v>5</v>
      </c>
      <c r="D49" s="1170"/>
      <c r="E49" s="1171"/>
      <c r="F49" s="19">
        <v>0.83</v>
      </c>
      <c r="G49" s="20" t="s">
        <v>569</v>
      </c>
      <c r="H49" s="20" t="s">
        <v>570</v>
      </c>
      <c r="I49" s="20">
        <v>3</v>
      </c>
      <c r="J49" s="21">
        <v>4.2</v>
      </c>
    </row>
    <row r="50" spans="2:10" x14ac:dyDescent="0.15"/>
  </sheetData>
  <sheetProtection algorithmName="SHA-512" hashValue="T8cFttDN9ObuYlvPkEjw7bSbmVkpMoHhSHLb0+4/eJQmkz/uK702PE3k9Hq9PRhO1FU4uJyqu3peYVv+5Sn6bw==" saltValue="/JnoWe17FSSEsI7mu/xW+w=="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那覇市役所</cp:lastModifiedBy>
  <dcterms:modified xsi:type="dcterms:W3CDTF">2023-10-02T09:46:38Z</dcterms:modified>
</cp:coreProperties>
</file>